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URISMO 2020-2022\Banco proyectos\3. POAI 2022\CUMPLIMIENTO INDICADORES\Cuadro 1F\"/>
    </mc:Choice>
  </mc:AlternateContent>
  <bookViews>
    <workbookView xWindow="0" yWindow="0" windowWidth="21600" windowHeight="9135"/>
  </bookViews>
  <sheets>
    <sheet name="4172 Turismo Cuadro 1F" sheetId="1" r:id="rId1"/>
  </sheets>
  <definedNames>
    <definedName name="_xlnm._FilterDatabase" localSheetId="0" hidden="1">'4172 Turismo Cuadro 1F'!#REF!</definedName>
    <definedName name="datos">#N/A</definedName>
    <definedName name="_xlnm.Print_Titles" localSheetId="0">'4172 Turismo Cuadro 1F'!$1:$7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2" i="1" l="1"/>
  <c r="C122" i="1"/>
  <c r="L70" i="1" l="1"/>
  <c r="M70" i="1"/>
  <c r="L46" i="1" l="1"/>
  <c r="M46" i="1"/>
  <c r="M44" i="1" l="1"/>
  <c r="L44" i="1"/>
  <c r="M42" i="1" l="1"/>
  <c r="M40" i="1"/>
  <c r="L42" i="1"/>
  <c r="L40" i="1"/>
  <c r="M119" i="1" l="1"/>
  <c r="L119" i="1"/>
  <c r="K119" i="1"/>
  <c r="M116" i="1"/>
  <c r="L116" i="1"/>
  <c r="K116" i="1"/>
  <c r="M110" i="1"/>
  <c r="L110" i="1"/>
  <c r="K110" i="1"/>
  <c r="M106" i="1"/>
  <c r="L106" i="1"/>
  <c r="K106" i="1"/>
  <c r="M99" i="1"/>
  <c r="L99" i="1"/>
  <c r="K99" i="1"/>
  <c r="M96" i="1"/>
  <c r="L96" i="1"/>
  <c r="K96" i="1"/>
  <c r="K95" i="1"/>
  <c r="M90" i="1"/>
  <c r="L90" i="1"/>
  <c r="M85" i="1"/>
  <c r="L85" i="1"/>
  <c r="M82" i="1"/>
  <c r="L82" i="1"/>
  <c r="K82" i="1"/>
  <c r="M79" i="1"/>
  <c r="L79" i="1"/>
  <c r="K79" i="1"/>
  <c r="M76" i="1"/>
  <c r="L76" i="1"/>
  <c r="K76" i="1"/>
  <c r="M73" i="1"/>
  <c r="L73" i="1"/>
  <c r="K73" i="1"/>
  <c r="M68" i="1"/>
  <c r="L68" i="1"/>
  <c r="K68" i="1"/>
  <c r="M65" i="1"/>
  <c r="L65" i="1"/>
  <c r="K65" i="1"/>
  <c r="M62" i="1"/>
  <c r="L62" i="1"/>
  <c r="K62" i="1"/>
  <c r="M59" i="1"/>
  <c r="L59" i="1"/>
  <c r="K59" i="1"/>
  <c r="M56" i="1"/>
  <c r="L56" i="1"/>
  <c r="K56" i="1"/>
  <c r="M53" i="1"/>
  <c r="L53" i="1"/>
  <c r="K53" i="1"/>
  <c r="M50" i="1"/>
  <c r="L50" i="1"/>
  <c r="K50" i="1"/>
  <c r="M38" i="1"/>
  <c r="L38" i="1"/>
  <c r="M36" i="1"/>
  <c r="L36" i="1"/>
  <c r="M34" i="1"/>
  <c r="L34" i="1"/>
  <c r="M32" i="1"/>
  <c r="L32" i="1"/>
  <c r="M29" i="1"/>
  <c r="L29" i="1"/>
  <c r="K29" i="1"/>
  <c r="M26" i="1"/>
  <c r="L26" i="1"/>
  <c r="K26" i="1"/>
  <c r="M23" i="1"/>
  <c r="L23" i="1"/>
  <c r="K23" i="1"/>
  <c r="M18" i="1"/>
  <c r="L18" i="1"/>
  <c r="K18" i="1"/>
  <c r="M15" i="1"/>
  <c r="L15" i="1"/>
  <c r="K15" i="1"/>
  <c r="M12" i="1"/>
  <c r="L12" i="1"/>
  <c r="K12" i="1"/>
</calcChain>
</file>

<file path=xl/sharedStrings.xml><?xml version="1.0" encoding="utf-8"?>
<sst xmlns="http://schemas.openxmlformats.org/spreadsheetml/2006/main" count="385" uniqueCount="236">
  <si>
    <t>ORGANISMO</t>
  </si>
  <si>
    <t>SECRETARIA DE TURISMO</t>
  </si>
  <si>
    <t>Fecha de reporte:</t>
  </si>
  <si>
    <t>Vigencia:</t>
  </si>
  <si>
    <t>Código organismo</t>
  </si>
  <si>
    <t>Código general</t>
  </si>
  <si>
    <t>Clase</t>
  </si>
  <si>
    <t>Identificación de la dimensión,  línea estratégica, programa, indicador y proyectos de inversión</t>
  </si>
  <si>
    <t>Clasificación (BP)</t>
  </si>
  <si>
    <t>Meta a alcanzar Plan Indicativo</t>
  </si>
  <si>
    <t>Indicador de resultado del proyecto (Descripción)</t>
  </si>
  <si>
    <t>Valor Indicador de resultado del proyecto</t>
  </si>
  <si>
    <t>Meta de producto del proyecto (Descripción)</t>
  </si>
  <si>
    <t>Indicador de producto del proyecto (Descripción)</t>
  </si>
  <si>
    <t>Valor de la meta de producto del proyecto</t>
  </si>
  <si>
    <t>Ponderación producto
 (%)</t>
  </si>
  <si>
    <t>Presupuesto inicial
(Pesos)</t>
  </si>
  <si>
    <t>Día / Mes/ Año (Inicio)</t>
  </si>
  <si>
    <t>Día / Mes / Año (Finali-zación)</t>
  </si>
  <si>
    <t>Organismo responsable
(Reparto administrativo)</t>
  </si>
  <si>
    <t>D</t>
  </si>
  <si>
    <t>Cali, Inteligente para la Vida</t>
  </si>
  <si>
    <t>L</t>
  </si>
  <si>
    <t>Territorio Inteligente</t>
  </si>
  <si>
    <t>P</t>
  </si>
  <si>
    <t>Cali Inteligente</t>
  </si>
  <si>
    <t>I</t>
  </si>
  <si>
    <t>Sistema de señalización turística implementado</t>
  </si>
  <si>
    <t>Pr</t>
  </si>
  <si>
    <t>Implementación de un sistema de señalización turística en Cali</t>
  </si>
  <si>
    <t>BP- 26002795</t>
  </si>
  <si>
    <t xml:space="preserve">Secretaría de Turismo </t>
  </si>
  <si>
    <t>BP- 26002795A</t>
  </si>
  <si>
    <t>Realizar 70 señalizaciones en atractivos y sitios turisticos de la ciudad</t>
  </si>
  <si>
    <t>Señalización realizada</t>
  </si>
  <si>
    <t>Red de puntos información turística operando</t>
  </si>
  <si>
    <t>Mejoramiento de la red de información turística de Cali</t>
  </si>
  <si>
    <t>BP-26002789</t>
  </si>
  <si>
    <t>BP-26002789A</t>
  </si>
  <si>
    <t>Red de puntos de informacion turistica operando</t>
  </si>
  <si>
    <t>Implementar 6 sistemas de informacion turística en los PIT (Puntos de Información Turistica)</t>
  </si>
  <si>
    <t xml:space="preserve">Sistemas de información implementados </t>
  </si>
  <si>
    <t>Iniciativas de Tecnologías de la información y comunicación TICS apoyadas</t>
  </si>
  <si>
    <t xml:space="preserve">Desarrollo de iniciativas tecnológicas de la información para la oferta turística de Cali  </t>
  </si>
  <si>
    <t>BP-26002797</t>
  </si>
  <si>
    <t>BP- 26002797A</t>
  </si>
  <si>
    <t>Implementar 2 iniciativas de  tecnología para la información turística a nivel nacional</t>
  </si>
  <si>
    <t>Portales integrados</t>
  </si>
  <si>
    <t>Posicionamiento Local en el Ámbito Internacional</t>
  </si>
  <si>
    <t>Marca de ciudad para un Distrito Especial</t>
  </si>
  <si>
    <t xml:space="preserve">Política pública de turismo ajustada y adoptada </t>
  </si>
  <si>
    <t>Implementación de la política pública distrital de turismo en Cali</t>
  </si>
  <si>
    <t>BP-26002912</t>
  </si>
  <si>
    <t>BP-26002912A</t>
  </si>
  <si>
    <t xml:space="preserve">Elaborar 1 documento de planeación para la adopción e implementación de la política pública de turismo </t>
  </si>
  <si>
    <t>Documentos de planeación elaborados</t>
  </si>
  <si>
    <t>Parques de experiencia turística diseñados e implementados</t>
  </si>
  <si>
    <t>Desarrollo de acciones para la implementación de parques de experiencia en Santiago de Cali</t>
  </si>
  <si>
    <t>BP-26003757</t>
  </si>
  <si>
    <t>BP- 26003757A</t>
  </si>
  <si>
    <t xml:space="preserve">Parques de experiencia turística diseñados e implementados </t>
  </si>
  <si>
    <t>Cofinanciar 1 proyecto  para la adecuación de la oferta turística</t>
  </si>
  <si>
    <t>Proyectos cofinanciados para la adecuación de la oferta turística</t>
  </si>
  <si>
    <t>Productos Turísticos Desarrollados</t>
  </si>
  <si>
    <t>Apoyo para la promoción de productos turísticos en Cali</t>
  </si>
  <si>
    <t>BP-26002793</t>
  </si>
  <si>
    <t>BP-26002793A</t>
  </si>
  <si>
    <t>Realizar 2 campañas de oferta de productos turisticos</t>
  </si>
  <si>
    <t>Campañas realizadas</t>
  </si>
  <si>
    <t xml:space="preserve">Iniciativas de "Turismo al barrio" y turismo comunitario rural apoyadas </t>
  </si>
  <si>
    <t>Fortalecimiento de iniciativas turisticas en el Corregimiento de Felidia de Santiago de Cali.</t>
  </si>
  <si>
    <t>BP-26004089</t>
  </si>
  <si>
    <t>BP-26004089A</t>
  </si>
  <si>
    <t xml:space="preserve">Iniciativas de "Turismo al barrio" y turismo Comunitario rural apoyadas </t>
  </si>
  <si>
    <t xml:space="preserve">Realizar 1 campaña en el corregiiento de Felidia </t>
  </si>
  <si>
    <t>Desarrollo de iniciativas turisticas en el Corregimiento de Villacarmelo de santiago de Cali</t>
  </si>
  <si>
    <t>BP-26004106</t>
  </si>
  <si>
    <t>BP-26004106A</t>
  </si>
  <si>
    <t xml:space="preserve">Realizar 1 campaña en el corregimiento de Villacarmelo </t>
  </si>
  <si>
    <t>Fortalecimiento de iniciativas turística del corregimiento de Pichindé de Santiago de Cali</t>
  </si>
  <si>
    <t>BP-26004109</t>
  </si>
  <si>
    <t>BP-26004109A</t>
  </si>
  <si>
    <t xml:space="preserve">Realizar 1 camapaña en el corregimiento de Pichindé </t>
  </si>
  <si>
    <t>Camapañas realizadas</t>
  </si>
  <si>
    <t>Fortalecimiento de iniciativas turísticas de la comuna 20 de Santiago de Cali</t>
  </si>
  <si>
    <t>BP-26004111</t>
  </si>
  <si>
    <t>BP-26004111A</t>
  </si>
  <si>
    <t xml:space="preserve">Realizar 1 campaña en la comuna 20 </t>
  </si>
  <si>
    <t>Desarrollo de iniciativas turisticas  en el Corregimiento de los Andes de Santiago de Cali</t>
  </si>
  <si>
    <t>BP-26004115</t>
  </si>
  <si>
    <t>BP-26004115A</t>
  </si>
  <si>
    <t>Eventos y/o ferias del sector turístico apoyados</t>
  </si>
  <si>
    <t>Desarrollo de eventos y ferias del sector turístico en Cali</t>
  </si>
  <si>
    <t>BP- 26002873</t>
  </si>
  <si>
    <t>BP- 26002873A</t>
  </si>
  <si>
    <t>Realizar 3 campañas de promocion de los servicios turisticos</t>
  </si>
  <si>
    <t>Campañas realilzadas</t>
  </si>
  <si>
    <t xml:space="preserve">Viajes de familiarización y prensa realizados </t>
  </si>
  <si>
    <t>Desarrollo de iniciativas para la promoción turística de Cali</t>
  </si>
  <si>
    <t>BP- 26002920</t>
  </si>
  <si>
    <t>BP- 26002920A</t>
  </si>
  <si>
    <t xml:space="preserve">Realizar 2 campañas de viajes de familiarización y prensa  </t>
  </si>
  <si>
    <t xml:space="preserve">Ruedas de negocios turísticos realizadas </t>
  </si>
  <si>
    <t xml:space="preserve">Fortalecimiento de la capacidad de negociación de los prestadores de servicios turísticos de Cali </t>
  </si>
  <si>
    <t>BP- 26002798</t>
  </si>
  <si>
    <t>BP-26002798A</t>
  </si>
  <si>
    <t>Realizar 3 ruedas de negocios turisticos</t>
  </si>
  <si>
    <t>Ruedas de negocios realizadas</t>
  </si>
  <si>
    <t xml:space="preserve">Participaciones del Distrito en misiones comerciales de turismo </t>
  </si>
  <si>
    <t xml:space="preserve">Implementación de una estrategia de misión comercial para la promoción nacional e internaional de Santiago de Cali </t>
  </si>
  <si>
    <t>BP-26004153</t>
  </si>
  <si>
    <t>BP-26004153A</t>
  </si>
  <si>
    <t>Participaciones del Distrito en misiones comerciales de turismo</t>
  </si>
  <si>
    <t>Realizar 1 campaña 1 de misión comercial</t>
  </si>
  <si>
    <t>Campañas Realizadas</t>
  </si>
  <si>
    <t xml:space="preserve">Plan de medios, nacional e internacional implementado </t>
  </si>
  <si>
    <t xml:space="preserve">Divulgación en medios de comunicación de la oferta turística de Santiago de Cali </t>
  </si>
  <si>
    <t>BP-26004152</t>
  </si>
  <si>
    <t>BP-26004152A</t>
  </si>
  <si>
    <t>Realizar 8 campañas de Plan de medios de promoción turística</t>
  </si>
  <si>
    <t xml:space="preserve">Proyectos de ciudad con componentes turísticos cofinanciados </t>
  </si>
  <si>
    <t>Desarrollo de acciones para la gestión de proyectos turísticos en Santiago de  Cali</t>
  </si>
  <si>
    <t>BP- 26003755</t>
  </si>
  <si>
    <t>BP-26003755A</t>
  </si>
  <si>
    <t>Realizar 1 gestión para la cofinanciación de adecuación de la oferta turística</t>
  </si>
  <si>
    <t xml:space="preserve">Proyectos cofinanciados para la adecuación de la oferta turística </t>
  </si>
  <si>
    <t>Personas de grupos vulnerables de las comunas y corregimientos beneficiadas con iniciativas de turismo social</t>
  </si>
  <si>
    <t>Fortalecimiento al turismo social en las comunas y corregimientos en Cali</t>
  </si>
  <si>
    <t>BP-26002868</t>
  </si>
  <si>
    <t>BP-26002868A</t>
  </si>
  <si>
    <t>Realizar 2 recorridos turisticos a 70 personas de grupos vulnerales</t>
  </si>
  <si>
    <t>Recorridos realizados</t>
  </si>
  <si>
    <t>Eventos de turismo de negocios MICE - SMERF apoyados</t>
  </si>
  <si>
    <t>Consolidación del Turismo de reuniones para captación de eventos nacionales e internacionales en Cali</t>
  </si>
  <si>
    <t>BP-26002872</t>
  </si>
  <si>
    <t>BP-26002872A</t>
  </si>
  <si>
    <t>Realizar 2 campañas de promocion de Cali como sede para eventos de negocios turisticos</t>
  </si>
  <si>
    <t xml:space="preserve">Marca Destino Turístico Desarrollada </t>
  </si>
  <si>
    <t>Implementación de estrategias para el posicionamiento de la marca destino de Santiago de Cali</t>
  </si>
  <si>
    <t>BP-26004154</t>
  </si>
  <si>
    <t>BP-26004154A</t>
  </si>
  <si>
    <t xml:space="preserve">Realizar 4 campañas para el posicionamiento de la marca destino </t>
  </si>
  <si>
    <t xml:space="preserve">Acciones de fortalecimiento turístico en el cerro de las tres cruces implementadas  </t>
  </si>
  <si>
    <t>Desarrollo de acciones turísticas en los cerros de Cali</t>
  </si>
  <si>
    <t>BP- 26002914</t>
  </si>
  <si>
    <t>BP-26002914A</t>
  </si>
  <si>
    <t>Realizar 1 campaña de fortalecimiento turístico del Cerro de las Tres cruces</t>
  </si>
  <si>
    <t xml:space="preserve">Campañas realizadas </t>
  </si>
  <si>
    <t xml:space="preserve">Programa de incentivos y estímulos del sector turístico implementado </t>
  </si>
  <si>
    <t xml:space="preserve">Implementación de un programa de apoyo al sector turístico de Cali
</t>
  </si>
  <si>
    <t>BP-26002913</t>
  </si>
  <si>
    <t>BP- 26002913A</t>
  </si>
  <si>
    <t>Implementar 1 programa de incentivos que asista a empresas del sector turístico</t>
  </si>
  <si>
    <t xml:space="preserve">Empresas asistidas técnicamente </t>
  </si>
  <si>
    <t xml:space="preserve">Programa intersectorial para la promoción del turismo en el Centro Histórico </t>
  </si>
  <si>
    <t>Implementación de un programa intersectorial para la promoción del centro histórico de Santiago de Cali</t>
  </si>
  <si>
    <t>BP-26003758</t>
  </si>
  <si>
    <t>BP-26003758A</t>
  </si>
  <si>
    <t>Implementar 1 programa para la promoción del Centro Histórico de Cali</t>
  </si>
  <si>
    <t>Empleabilidad con Enfoque Diferencial y de Género</t>
  </si>
  <si>
    <t xml:space="preserve">Prestadores de servicios turísticos formados  </t>
  </si>
  <si>
    <t>Fortalecimiento para la competitividad de los prestadores de servicios turísticos de Cali</t>
  </si>
  <si>
    <t>BP-26002790</t>
  </si>
  <si>
    <t>BP-26002790A</t>
  </si>
  <si>
    <t>Capacitar 483 personas en educación informal asuntos turísticos</t>
  </si>
  <si>
    <t>Personas capacitadas</t>
  </si>
  <si>
    <t>Cali, Solidaria por la Vida</t>
  </si>
  <si>
    <t>Poblaciones Construyendo Territorio</t>
  </si>
  <si>
    <t>Conectados con la ciudadanía juvenil</t>
  </si>
  <si>
    <t xml:space="preserve">Jóvenes formados para el desarrollo del turismo, con enfoque de cuidado por la casa común y otros seres sintientes </t>
  </si>
  <si>
    <t>Formación  de Jóvenes para el desarrollo turístico de la comuna 20 de  Cali</t>
  </si>
  <si>
    <t>BP-26003653</t>
  </si>
  <si>
    <t>BP-26003653A</t>
  </si>
  <si>
    <t xml:space="preserve">Asistir 1 empresa o iniciativa turística en la comuna 20 </t>
  </si>
  <si>
    <t>Empresas asistidas técnicamente</t>
  </si>
  <si>
    <t>BP-26003653B</t>
  </si>
  <si>
    <t xml:space="preserve">Personas formadas en habilidades y competencias </t>
  </si>
  <si>
    <t>Apoyo a formación a jóvenes para el desarrollo del turismo en la Comuna 1 Santiago de Cali</t>
  </si>
  <si>
    <t>BP- 26003264</t>
  </si>
  <si>
    <t>BP-26003264A</t>
  </si>
  <si>
    <t>Asistir 1 empresa o iniciativa turística en la comuna 1</t>
  </si>
  <si>
    <t>BP-26003264B</t>
  </si>
  <si>
    <t>Cali, por Nuestra Casa Común</t>
  </si>
  <si>
    <t xml:space="preserve">Fortalecimiento y Gestión de los Socioecosistemas </t>
  </si>
  <si>
    <t xml:space="preserve">Gobernanza, Gobernabilidad y Cultura Ambiental  </t>
  </si>
  <si>
    <t xml:space="preserve">Norma Técnica Sectorial de Turismo sostenible NTS TS 001-1 Implementada en Pance - Boulevard del Río y San Antonio  </t>
  </si>
  <si>
    <t>Asistencia para la implementación de la Norma Técnica de Turismo Sostenible en Cali</t>
  </si>
  <si>
    <t>BP- 26002904</t>
  </si>
  <si>
    <t>BP- 26002904A</t>
  </si>
  <si>
    <t>Realizar 1 documento técnico para la Implementación de  la Norma NTS TS 001-1 en Pance</t>
  </si>
  <si>
    <t>Documentos de lineamientos técnicos realizados</t>
  </si>
  <si>
    <t xml:space="preserve">Ruralidad Sustentable  </t>
  </si>
  <si>
    <t xml:space="preserve">Plan estratégico de turismo rural y de naturaleza, adoptado e Implementado </t>
  </si>
  <si>
    <t xml:space="preserve">Implementación del plan estratégico de Turismo rural y de naturaleza en Cali
</t>
  </si>
  <si>
    <t>BP-26002911</t>
  </si>
  <si>
    <t>BP-26002911A</t>
  </si>
  <si>
    <t xml:space="preserve">Realizar 1 documento técnico para la adopción e  implementación del Plan estrategico de naturaleza </t>
  </si>
  <si>
    <t>Documentos de planeación realizados</t>
  </si>
  <si>
    <t>Cali, Gobierno Incluyente</t>
  </si>
  <si>
    <t>Gobierno Inteligente</t>
  </si>
  <si>
    <t>Gestión de Información Estadística y Geográfica para la Evaluación de Resultados</t>
  </si>
  <si>
    <t xml:space="preserve">Sistema de Información geográfico para el Turismo, operando  </t>
  </si>
  <si>
    <t>Implementación de un Sistema de Información Geográfica de Turismo en  Cali</t>
  </si>
  <si>
    <t>BP-26002792</t>
  </si>
  <si>
    <t>BP-26002792A</t>
  </si>
  <si>
    <t>Implementar 1 sistema de informacion para el analisis tuistico de la ciudad</t>
  </si>
  <si>
    <t>Sistema de información implementado</t>
  </si>
  <si>
    <t xml:space="preserve">Estudios del sector turismo, realizados  </t>
  </si>
  <si>
    <t>Elaboración de estudios del sector turístico de Santiago de Cali</t>
  </si>
  <si>
    <t>BP-26002905</t>
  </si>
  <si>
    <t>BP- 26002905A</t>
  </si>
  <si>
    <t>Elaborar 3 documentos de investigación del sector turístico</t>
  </si>
  <si>
    <t>Documentos de investigación elaborados</t>
  </si>
  <si>
    <t>Proyectos</t>
  </si>
  <si>
    <t>Presupuesto</t>
  </si>
  <si>
    <t xml:space="preserve"> Fortalecimiento de iniciativas turísticas del Corregimiento el Hormiguero de Santiago de Cali</t>
  </si>
  <si>
    <t>BP-26004232</t>
  </si>
  <si>
    <t>BP-26004232A</t>
  </si>
  <si>
    <t xml:space="preserve">Realizar 1 campaña en el corregimiento el Hormiguero </t>
  </si>
  <si>
    <t>Fortalecimiento de iniciativas turisticas en el Corregimiento El Saladito de Santiago de Cali</t>
  </si>
  <si>
    <t>BP-26004254</t>
  </si>
  <si>
    <t>BP-26004254A</t>
  </si>
  <si>
    <t xml:space="preserve">Realizar 1 campaña en el corregimiento el Saladito </t>
  </si>
  <si>
    <t>Implementación de iniciativas de turismo al barrio en la comuna 1 de Santiago de Cali</t>
  </si>
  <si>
    <t xml:space="preserve">BP-26003266 </t>
  </si>
  <si>
    <t>BP-26003266A</t>
  </si>
  <si>
    <t>BP-26003266B</t>
  </si>
  <si>
    <t>Brindar 1 servicio de apoyo financiero para la competitividad turística</t>
  </si>
  <si>
    <t>Apoyar  la formación de capital humano pertinente para el desarrollo empresarial de los territorios</t>
  </si>
  <si>
    <t>Formar a 50 personas (jóvenes) en habilidades y competencias relacionadas al turismo en la comuna 20</t>
  </si>
  <si>
    <t>Formar a 80 personas (jóvenes) formadas en habilidades y competencias relacionadas al turismo en la comuna 1</t>
  </si>
  <si>
    <t>BP-26004230</t>
  </si>
  <si>
    <t>Recreación turística de naturaleza para los habitantes de la Comuna 16 de Santiago de Cali</t>
  </si>
  <si>
    <t>Realizar 2 recorridos turísticos a 70 personas de la comuna 16</t>
  </si>
  <si>
    <t xml:space="preserve">Recorridos realizados </t>
  </si>
  <si>
    <t>BP-26004230A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</si>
</sst>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\ * #,##0_);_(&quot;$&quot;\ * \(#,##0\);_(&quot;$&quot;\ * &quot;-&quot;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trike/>
      <sz val="9"/>
      <name val="Arial Narrow"/>
      <family val="2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9"/>
      </left>
      <right style="hair">
        <color indexed="9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2" applyFont="1" applyFill="1" applyAlignment="1">
      <alignment vertical="center"/>
    </xf>
    <xf numFmtId="14" fontId="5" fillId="0" borderId="1" xfId="3" applyNumberFormat="1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9" fontId="12" fillId="0" borderId="5" xfId="5" applyFont="1" applyFill="1" applyBorder="1" applyAlignment="1">
      <alignment horizontal="right" vertical="center" wrapText="1"/>
    </xf>
    <xf numFmtId="9" fontId="12" fillId="0" borderId="5" xfId="5" applyFont="1" applyFill="1" applyBorder="1" applyAlignment="1">
      <alignment horizontal="right" vertical="center"/>
    </xf>
    <xf numFmtId="1" fontId="15" fillId="0" borderId="5" xfId="6" applyNumberFormat="1" applyFont="1" applyFill="1" applyBorder="1" applyAlignment="1">
      <alignment horizontal="center" vertical="center" wrapText="1"/>
    </xf>
    <xf numFmtId="9" fontId="3" fillId="0" borderId="5" xfId="5" applyFont="1" applyFill="1" applyBorder="1" applyAlignment="1">
      <alignment horizontal="right" vertical="center"/>
    </xf>
    <xf numFmtId="9" fontId="15" fillId="0" borderId="5" xfId="5" applyFont="1" applyFill="1" applyBorder="1" applyAlignment="1">
      <alignment horizontal="right" vertical="center"/>
    </xf>
    <xf numFmtId="164" fontId="3" fillId="0" borderId="0" xfId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2" fillId="0" borderId="5" xfId="4" applyFont="1" applyFill="1" applyBorder="1" applyAlignment="1">
      <alignment horizontal="right" vertical="center"/>
    </xf>
    <xf numFmtId="3" fontId="12" fillId="0" borderId="5" xfId="4" applyNumberFormat="1" applyFont="1" applyFill="1" applyBorder="1" applyAlignment="1">
      <alignment vertical="center" wrapText="1"/>
    </xf>
    <xf numFmtId="0" fontId="12" fillId="0" borderId="5" xfId="4" applyFont="1" applyFill="1" applyBorder="1" applyAlignment="1">
      <alignment horizontal="left" vertical="center" wrapText="1"/>
    </xf>
    <xf numFmtId="0" fontId="12" fillId="0" borderId="5" xfId="4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9" fontId="12" fillId="0" borderId="5" xfId="4" applyNumberFormat="1" applyFont="1" applyFill="1" applyBorder="1" applyAlignment="1">
      <alignment horizontal="right" vertical="center" wrapText="1"/>
    </xf>
    <xf numFmtId="14" fontId="12" fillId="0" borderId="5" xfId="4" applyNumberFormat="1" applyFont="1" applyFill="1" applyBorder="1" applyAlignment="1">
      <alignment horizontal="right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0" fontId="0" fillId="0" borderId="5" xfId="0" applyFill="1" applyBorder="1"/>
    <xf numFmtId="0" fontId="0" fillId="0" borderId="5" xfId="0" applyFill="1" applyBorder="1" applyAlignment="1"/>
    <xf numFmtId="0" fontId="19" fillId="0" borderId="5" xfId="0" applyFont="1" applyFill="1" applyBorder="1"/>
    <xf numFmtId="0" fontId="3" fillId="0" borderId="5" xfId="2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2" fontId="15" fillId="0" borderId="5" xfId="0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right" vertical="center"/>
    </xf>
    <xf numFmtId="9" fontId="15" fillId="0" borderId="5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3" fontId="12" fillId="0" borderId="6" xfId="4" applyNumberFormat="1" applyFont="1" applyFill="1" applyBorder="1" applyAlignment="1">
      <alignment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vertical="center" wrapText="1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</cellXfs>
  <cellStyles count="7">
    <cellStyle name="Moneda [0]" xfId="1" builtinId="7"/>
    <cellStyle name="Normal" xfId="0" builtinId="0"/>
    <cellStyle name="Normal 2" xfId="3"/>
    <cellStyle name="Normal 3 2 2" xfId="2"/>
    <cellStyle name="Normal 3 3" xfId="4"/>
    <cellStyle name="Porcentaje 2 2" xfId="6"/>
    <cellStyle name="Porcentaje 3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1123950</xdr:colOff>
      <xdr:row>1</xdr:row>
      <xdr:rowOff>0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0" y="0"/>
          <a:ext cx="17164050" cy="1266825"/>
          <a:chOff x="0" y="0"/>
          <a:chExt cx="16973550" cy="1533525"/>
        </a:xfrm>
      </xdr:grpSpPr>
      <xdr:grpSp>
        <xdr:nvGrpSpPr>
          <xdr:cNvPr id="3" name="Group 1"/>
          <xdr:cNvGrpSpPr>
            <a:grpSpLocks/>
          </xdr:cNvGrpSpPr>
        </xdr:nvGrpSpPr>
        <xdr:grpSpPr bwMode="auto">
          <a:xfrm>
            <a:off x="0" y="0"/>
            <a:ext cx="16973550" cy="1533525"/>
            <a:chOff x="0" y="0"/>
            <a:chExt cx="14423" cy="1776"/>
          </a:xfrm>
        </xdr:grpSpPr>
        <xdr:sp macro="" textlink="">
          <xdr:nvSpPr>
            <xdr:cNvPr id="6" name="Rectangle 2"/>
            <xdr:cNvSpPr>
              <a:spLocks noChangeArrowheads="1"/>
            </xdr:cNvSpPr>
          </xdr:nvSpPr>
          <xdr:spPr bwMode="auto">
            <a:xfrm>
              <a:off x="0" y="0"/>
              <a:ext cx="14423" cy="1775"/>
            </a:xfrm>
            <a:prstGeom prst="rect">
              <a:avLst/>
            </a:prstGeom>
            <a:noFill/>
            <a:ln w="936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 fLocksText="0">
          <xdr:nvSpPr>
            <xdr:cNvPr id="7" name="Text Box 3"/>
            <xdr:cNvSpPr txBox="1">
              <a:spLocks noChangeArrowheads="1"/>
            </xdr:cNvSpPr>
          </xdr:nvSpPr>
          <xdr:spPr bwMode="auto">
            <a:xfrm>
              <a:off x="11005" y="0"/>
              <a:ext cx="3418" cy="588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36360" tIns="27360" rIns="36360" bIns="0" anchor="ctr" upright="1"/>
            <a:lstStyle/>
            <a:p>
              <a:pPr algn="ctr" rtl="0">
                <a:defRPr sz="1000"/>
              </a:pPr>
              <a:r>
                <a:rPr lang="es-CO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MEDE01.03.02.18.P06.F05 </a:t>
              </a:r>
            </a:p>
          </xdr:txBody>
        </xdr:sp>
        <xdr:sp macro="" textlink="" fLocksText="0">
          <xdr:nvSpPr>
            <xdr:cNvPr id="8" name="Rectangle 4"/>
            <xdr:cNvSpPr>
              <a:spLocks noChangeArrowheads="1"/>
            </xdr:cNvSpPr>
          </xdr:nvSpPr>
          <xdr:spPr bwMode="auto">
            <a:xfrm>
              <a:off x="12758" y="588"/>
              <a:ext cx="1665" cy="307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27360" tIns="22680" rIns="27360" bIns="0" anchor="ctr" upright="1"/>
            <a:lstStyle/>
            <a:p>
              <a:pPr algn="ctr" rtl="0">
                <a:defRPr sz="1000"/>
              </a:pPr>
              <a:r>
                <a:rPr lang="es-CO" sz="800" b="0" i="0" strike="noStrike">
                  <a:solidFill>
                    <a:schemeClr val="tx1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 fLocksText="0">
          <xdr:nvSpPr>
            <xdr:cNvPr id="9" name="Rectangle 5"/>
            <xdr:cNvSpPr>
              <a:spLocks noChangeArrowheads="1"/>
            </xdr:cNvSpPr>
          </xdr:nvSpPr>
          <xdr:spPr bwMode="auto">
            <a:xfrm>
              <a:off x="11005" y="588"/>
              <a:ext cx="1753" cy="307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27360" tIns="22680" rIns="27360" bIns="0" anchor="ctr" upright="1"/>
            <a:lstStyle/>
            <a:p>
              <a:pPr algn="ctr" rtl="0">
                <a:defRPr sz="1000"/>
              </a:pPr>
              <a:r>
                <a:rPr lang="es-CO" sz="8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VERSIÓN</a:t>
              </a:r>
            </a:p>
          </xdr:txBody>
        </xdr:sp>
        <xdr:sp macro="" textlink="" fLocksText="0">
          <xdr:nvSpPr>
            <xdr:cNvPr id="10" name="Text Box 6"/>
            <xdr:cNvSpPr txBox="1">
              <a:spLocks noChangeArrowheads="1"/>
            </xdr:cNvSpPr>
          </xdr:nvSpPr>
          <xdr:spPr bwMode="auto">
            <a:xfrm>
              <a:off x="12766" y="895"/>
              <a:ext cx="1657" cy="881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27360" tIns="22680" rIns="27360" bIns="22680" anchor="ctr" upright="1"/>
            <a:lstStyle/>
            <a:p>
              <a:pPr algn="ctr" rtl="0"/>
              <a:r>
                <a:rPr lang="es-CO" sz="800" b="0" i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rPr>
                <a:t>09/jul/2020</a:t>
              </a:r>
              <a:endParaRPr lang="es-CO" sz="800">
                <a:solidFill>
                  <a:schemeClr val="tx1"/>
                </a:solidFill>
                <a:latin typeface="Arial" pitchFamily="34" charset="0"/>
                <a:cs typeface="Arial" pitchFamily="34" charset="0"/>
              </a:endParaRPr>
            </a:p>
          </xdr:txBody>
        </xdr:sp>
        <xdr:sp macro="" textlink="" fLocksText="0">
          <xdr:nvSpPr>
            <xdr:cNvPr id="11" name="Text Box 7"/>
            <xdr:cNvSpPr txBox="1">
              <a:spLocks noChangeArrowheads="1"/>
            </xdr:cNvSpPr>
          </xdr:nvSpPr>
          <xdr:spPr bwMode="auto">
            <a:xfrm>
              <a:off x="11005" y="895"/>
              <a:ext cx="1753" cy="881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27360" tIns="22680" rIns="27360" bIns="22680" anchor="ctr" upright="1"/>
            <a:lstStyle/>
            <a:p>
              <a:pPr algn="ctr" rtl="0"/>
              <a:r>
                <a:rPr lang="es-CO" sz="800" b="0" i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FECHA  DE ENTRADA</a:t>
              </a:r>
              <a:endParaRPr lang="en-US" sz="8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s-CO" sz="800" b="0" i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EN VIGENCIA</a:t>
              </a:r>
              <a:endParaRPr lang="en-US" sz="8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 fLocksText="0">
          <xdr:nvSpPr>
            <xdr:cNvPr id="12" name="Text Box 8"/>
            <xdr:cNvSpPr txBox="1">
              <a:spLocks noChangeArrowheads="1"/>
            </xdr:cNvSpPr>
          </xdr:nvSpPr>
          <xdr:spPr bwMode="auto">
            <a:xfrm>
              <a:off x="3033" y="0"/>
              <a:ext cx="7972" cy="1776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36360" tIns="22680" rIns="36360" bIns="22680" anchor="ctr" upright="1"/>
            <a:lstStyle/>
            <a:p>
              <a:endParaRPr lang="es-CO" sz="1000">
                <a:effectLst/>
              </a:endParaRPr>
            </a:p>
            <a:p>
              <a:pPr algn="ctr" rtl="1"/>
              <a:r>
                <a:rPr lang="es-CO" sz="1000" b="0" i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SISTEMAS DE GESTIÓN Y CONTROL</a:t>
              </a:r>
              <a:r>
                <a:rPr lang="es-CO" sz="1000" b="0" i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INTEGRADOS</a:t>
              </a:r>
              <a:endParaRPr lang="en-US" sz="10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s-ES" sz="1000">
                  <a:effectLst/>
                  <a:latin typeface="Arial" pitchFamily="34" charset="0"/>
                  <a:ea typeface="+mn-ea"/>
                  <a:cs typeface="Arial" pitchFamily="34" charset="0"/>
                </a:rPr>
                <a:t>SGC - MECI - SISTEDA </a:t>
              </a:r>
            </a:p>
            <a:p>
              <a:pPr algn="ctr"/>
              <a:endParaRPr lang="es-CO" sz="1000">
                <a:effectLst/>
                <a:latin typeface="Arial" pitchFamily="34" charset="0"/>
                <a:cs typeface="Arial" pitchFamily="34" charset="0"/>
              </a:endParaRPr>
            </a:p>
            <a:p>
              <a:pPr algn="ctr"/>
              <a:r>
                <a:rPr lang="es-ES" sz="1200" b="1">
                  <a:effectLst/>
                  <a:latin typeface="Arial" pitchFamily="34" charset="0"/>
                  <a:ea typeface="+mn-ea"/>
                  <a:cs typeface="Arial" pitchFamily="34" charset="0"/>
                </a:rPr>
                <a:t>FORMULACIÓN</a:t>
              </a:r>
              <a:r>
                <a:rPr lang="es-ES" sz="1200" b="1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 DEL PLAN DE ACCIÓN</a:t>
              </a:r>
              <a:endParaRPr lang="es-CO" sz="1200">
                <a:effectLst/>
                <a:latin typeface="Arial" pitchFamily="34" charset="0"/>
                <a:cs typeface="Arial" pitchFamily="34" charset="0"/>
              </a:endParaRPr>
            </a:p>
            <a:p>
              <a:pPr algn="ctr" rtl="0" eaLnBrk="1" fontAlgn="auto" latinLnBrk="0" hangingPunct="1"/>
              <a:r>
                <a:rPr lang="es-CO" sz="1200" b="0">
                  <a:effectLst/>
                  <a:latin typeface="Arial" pitchFamily="34" charset="0"/>
                  <a:ea typeface="+mn-ea"/>
                  <a:cs typeface="Arial" pitchFamily="34" charset="0"/>
                </a:rPr>
                <a:t>RELACIÓN DE LOS PROYECTOS DE COMPETENCIA DEL </a:t>
              </a:r>
              <a:r>
                <a:rPr lang="es-CO" sz="1200" b="0">
                  <a:solidFill>
                    <a:sysClr val="windowText" lastClr="000000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ORGANISMO</a:t>
              </a:r>
              <a:r>
                <a:rPr lang="es-CO" sz="1200" b="0">
                  <a:effectLst/>
                  <a:latin typeface="Arial" pitchFamily="34" charset="0"/>
                  <a:ea typeface="+mn-ea"/>
                  <a:cs typeface="Arial" pitchFamily="34" charset="0"/>
                </a:rPr>
                <a:t>  FRENTE AL PLAN DE DESARROLLO</a:t>
              </a:r>
              <a:endParaRPr lang="es-CO" sz="1200" b="0">
                <a:effectLst/>
                <a:latin typeface="Arial" pitchFamily="34" charset="0"/>
                <a:cs typeface="Arial" pitchFamily="34" charset="0"/>
              </a:endParaRPr>
            </a:p>
            <a:p>
              <a:pPr algn="ctr" rtl="0"/>
              <a:r>
                <a:rPr lang="es-ES" sz="1200" b="1" i="0">
                  <a:effectLst/>
                  <a:latin typeface="Arial" pitchFamily="34" charset="0"/>
                  <a:ea typeface="+mn-ea"/>
                  <a:cs typeface="Arial" pitchFamily="34" charset="0"/>
                </a:rPr>
                <a:t>CUADRO 1F</a:t>
              </a:r>
              <a:endParaRPr lang="es-CO" sz="1200">
                <a:effectLst/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4" name="Picture 250" descr="escudo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3475" y="95250"/>
            <a:ext cx="1124159" cy="10023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9"/>
          <xdr:cNvSpPr txBox="1">
            <a:spLocks noChangeArrowheads="1"/>
          </xdr:cNvSpPr>
        </xdr:nvSpPr>
        <xdr:spPr bwMode="auto">
          <a:xfrm>
            <a:off x="668769" y="1106905"/>
            <a:ext cx="2204112" cy="299787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wrap="square" lIns="27432" tIns="18288" rIns="27432" bIns="18288" anchor="ctr" upright="1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s-CO" sz="700" b="0" i="0">
                <a:latin typeface="Arial" pitchFamily="34" charset="0"/>
                <a:ea typeface="+mn-ea"/>
                <a:cs typeface="Arial" pitchFamily="34" charset="0"/>
              </a:rPr>
              <a:t>DIRECCIONAMIENTO ESTRATEGICO</a:t>
            </a:r>
          </a:p>
          <a:p>
            <a:pPr algn="ctr" rtl="0"/>
            <a:r>
              <a:rPr lang="es-CO" sz="700" b="0" i="0">
                <a:latin typeface="Arial" pitchFamily="34" charset="0"/>
                <a:ea typeface="+mn-ea"/>
                <a:cs typeface="Arial" pitchFamily="34" charset="0"/>
              </a:rPr>
              <a:t>PLANEACION</a:t>
            </a:r>
            <a:r>
              <a:rPr lang="es-CO" sz="700" b="0" i="0" baseline="0">
                <a:latin typeface="Arial" pitchFamily="34" charset="0"/>
                <a:ea typeface="+mn-ea"/>
                <a:cs typeface="Arial" pitchFamily="34" charset="0"/>
              </a:rPr>
              <a:t> ECONOMICA Y SOCIAL</a:t>
            </a:r>
            <a:endParaRPr lang="es-CO" sz="7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topLeftCell="F110" zoomScaleNormal="100" zoomScaleSheetLayoutView="91" workbookViewId="0">
      <selection activeCell="M123" sqref="M123"/>
    </sheetView>
  </sheetViews>
  <sheetFormatPr baseColWidth="10" defaultRowHeight="16.5" x14ac:dyDescent="0.2"/>
  <cols>
    <col min="1" max="1" width="12.7109375" style="1" customWidth="1"/>
    <col min="2" max="2" width="10.7109375" style="14" customWidth="1"/>
    <col min="3" max="3" width="8.7109375" style="14" customWidth="1"/>
    <col min="4" max="4" width="55.42578125" style="1" customWidth="1"/>
    <col min="5" max="5" width="12.7109375" style="14" customWidth="1"/>
    <col min="6" max="6" width="12.7109375" style="1" customWidth="1"/>
    <col min="7" max="7" width="17.85546875" style="1" customWidth="1"/>
    <col min="8" max="8" width="12.7109375" style="1" customWidth="1"/>
    <col min="9" max="9" width="17.85546875" style="1" customWidth="1"/>
    <col min="10" max="10" width="17.5703125" style="14" customWidth="1"/>
    <col min="11" max="12" width="12.7109375" style="1" customWidth="1"/>
    <col min="13" max="13" width="14.7109375" style="1" customWidth="1"/>
    <col min="14" max="15" width="10.7109375" style="1" customWidth="1"/>
    <col min="16" max="16" width="17.140625" style="1" customWidth="1"/>
    <col min="17" max="16384" width="11.42578125" style="1"/>
  </cols>
  <sheetData>
    <row r="1" spans="1:16" ht="99.95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5.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31" customFormat="1" ht="24.95" customHeight="1" x14ac:dyDescent="0.2">
      <c r="A3" s="29" t="s">
        <v>0</v>
      </c>
      <c r="B3" s="29"/>
      <c r="C3" s="29" t="s">
        <v>1</v>
      </c>
      <c r="D3" s="29"/>
      <c r="E3" s="29"/>
      <c r="F3" s="29"/>
      <c r="G3" s="29"/>
      <c r="H3" s="29"/>
      <c r="I3" s="29"/>
      <c r="J3" s="29"/>
      <c r="K3" s="18" t="s">
        <v>2</v>
      </c>
      <c r="L3" s="18"/>
      <c r="M3" s="18"/>
      <c r="N3" s="2">
        <v>44749</v>
      </c>
      <c r="O3" s="17" t="s">
        <v>3</v>
      </c>
      <c r="P3" s="30">
        <v>2022</v>
      </c>
    </row>
    <row r="4" spans="1:16" ht="25.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25.5" customHeight="1" x14ac:dyDescent="0.2">
      <c r="A5" s="23" t="s">
        <v>4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3" t="s">
        <v>10</v>
      </c>
      <c r="H5" s="23" t="s">
        <v>11</v>
      </c>
      <c r="I5" s="23" t="s">
        <v>12</v>
      </c>
      <c r="J5" s="23" t="s">
        <v>13</v>
      </c>
      <c r="K5" s="23" t="s">
        <v>14</v>
      </c>
      <c r="L5" s="24" t="s">
        <v>15</v>
      </c>
      <c r="M5" s="19" t="s">
        <v>16</v>
      </c>
      <c r="N5" s="19" t="s">
        <v>17</v>
      </c>
      <c r="O5" s="19" t="s">
        <v>18</v>
      </c>
      <c r="P5" s="21" t="s">
        <v>19</v>
      </c>
    </row>
    <row r="6" spans="1:16" ht="80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5"/>
      <c r="M6" s="20"/>
      <c r="N6" s="20"/>
      <c r="O6" s="20"/>
      <c r="P6" s="22"/>
    </row>
    <row r="7" spans="1:16" ht="8.1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5"/>
    </row>
    <row r="8" spans="1:16" x14ac:dyDescent="0.2">
      <c r="A8" s="32"/>
      <c r="B8" s="33">
        <v>51</v>
      </c>
      <c r="C8" s="33" t="s">
        <v>20</v>
      </c>
      <c r="D8" s="34" t="s">
        <v>21</v>
      </c>
      <c r="E8" s="35"/>
      <c r="F8" s="36"/>
      <c r="G8" s="36"/>
      <c r="H8" s="36"/>
      <c r="I8" s="36"/>
      <c r="J8" s="36"/>
      <c r="K8" s="36"/>
      <c r="L8" s="37"/>
      <c r="M8" s="38"/>
      <c r="N8" s="39"/>
      <c r="O8" s="39"/>
      <c r="P8" s="40"/>
    </row>
    <row r="9" spans="1:16" x14ac:dyDescent="0.2">
      <c r="A9" s="41"/>
      <c r="B9" s="33">
        <v>5101</v>
      </c>
      <c r="C9" s="33" t="s">
        <v>22</v>
      </c>
      <c r="D9" s="42" t="s">
        <v>23</v>
      </c>
      <c r="E9" s="35"/>
      <c r="F9" s="36"/>
      <c r="G9" s="36"/>
      <c r="H9" s="36"/>
      <c r="I9" s="36"/>
      <c r="J9" s="36"/>
      <c r="K9" s="36"/>
      <c r="L9" s="37"/>
      <c r="M9" s="38"/>
      <c r="N9" s="39"/>
      <c r="O9" s="39"/>
      <c r="P9" s="40"/>
    </row>
    <row r="10" spans="1:16" x14ac:dyDescent="0.2">
      <c r="A10" s="43"/>
      <c r="B10" s="44">
        <v>5101001</v>
      </c>
      <c r="C10" s="44" t="s">
        <v>24</v>
      </c>
      <c r="D10" s="45" t="s">
        <v>25</v>
      </c>
      <c r="E10" s="46"/>
      <c r="F10" s="47"/>
      <c r="G10" s="47"/>
      <c r="H10" s="47"/>
      <c r="I10" s="47"/>
      <c r="J10" s="47"/>
      <c r="K10" s="47"/>
      <c r="L10" s="37"/>
      <c r="M10" s="38"/>
      <c r="N10" s="39"/>
      <c r="O10" s="39"/>
      <c r="P10" s="40"/>
    </row>
    <row r="11" spans="1:16" x14ac:dyDescent="0.2">
      <c r="A11" s="48"/>
      <c r="B11" s="49">
        <v>51010010006</v>
      </c>
      <c r="C11" s="50" t="s">
        <v>26</v>
      </c>
      <c r="D11" s="51" t="s">
        <v>27</v>
      </c>
      <c r="E11" s="15"/>
      <c r="F11" s="52">
        <v>70</v>
      </c>
      <c r="G11" s="53"/>
      <c r="H11" s="53"/>
      <c r="I11" s="53"/>
      <c r="J11" s="53"/>
      <c r="K11" s="53"/>
      <c r="L11" s="37"/>
      <c r="M11" s="38"/>
      <c r="N11" s="39"/>
      <c r="O11" s="39"/>
      <c r="P11" s="40"/>
    </row>
    <row r="12" spans="1:16" x14ac:dyDescent="0.2">
      <c r="A12" s="54">
        <v>4172</v>
      </c>
      <c r="B12" s="55"/>
      <c r="C12" s="56" t="s">
        <v>28</v>
      </c>
      <c r="D12" s="57" t="s">
        <v>29</v>
      </c>
      <c r="E12" s="16" t="s">
        <v>30</v>
      </c>
      <c r="F12" s="52"/>
      <c r="G12" s="53"/>
      <c r="H12" s="53"/>
      <c r="I12" s="53"/>
      <c r="J12" s="53"/>
      <c r="K12" s="53">
        <f>SUM(K13)</f>
        <v>70</v>
      </c>
      <c r="L12" s="58">
        <f>SUM(L13)</f>
        <v>1</v>
      </c>
      <c r="M12" s="38">
        <f>SUM(M13)</f>
        <v>252500000</v>
      </c>
      <c r="N12" s="59">
        <v>44743</v>
      </c>
      <c r="O12" s="59">
        <v>44926</v>
      </c>
      <c r="P12" s="60" t="s">
        <v>31</v>
      </c>
    </row>
    <row r="13" spans="1:16" ht="40.5" x14ac:dyDescent="0.2">
      <c r="A13" s="54"/>
      <c r="B13" s="55"/>
      <c r="C13" s="56"/>
      <c r="D13" s="57"/>
      <c r="E13" s="16" t="s">
        <v>32</v>
      </c>
      <c r="F13" s="52"/>
      <c r="G13" s="61" t="s">
        <v>27</v>
      </c>
      <c r="H13" s="52">
        <v>70</v>
      </c>
      <c r="I13" s="16" t="s">
        <v>33</v>
      </c>
      <c r="J13" s="16" t="s">
        <v>34</v>
      </c>
      <c r="K13" s="62">
        <v>70</v>
      </c>
      <c r="L13" s="6">
        <v>1</v>
      </c>
      <c r="M13" s="38">
        <v>252500000</v>
      </c>
      <c r="N13" s="59"/>
      <c r="O13" s="59"/>
      <c r="P13" s="60"/>
    </row>
    <row r="14" spans="1:16" x14ac:dyDescent="0.2">
      <c r="A14" s="63"/>
      <c r="B14" s="49">
        <v>51010010007</v>
      </c>
      <c r="C14" s="50" t="s">
        <v>26</v>
      </c>
      <c r="D14" s="51" t="s">
        <v>35</v>
      </c>
      <c r="E14" s="15"/>
      <c r="F14" s="52">
        <v>6</v>
      </c>
      <c r="G14" s="53"/>
      <c r="H14" s="64"/>
      <c r="I14" s="53"/>
      <c r="J14" s="53"/>
      <c r="K14" s="53"/>
      <c r="L14" s="7"/>
      <c r="M14" s="38"/>
      <c r="N14" s="39"/>
      <c r="O14" s="39"/>
      <c r="P14" s="40"/>
    </row>
    <row r="15" spans="1:16" x14ac:dyDescent="0.2">
      <c r="A15" s="65">
        <v>4172</v>
      </c>
      <c r="B15" s="55"/>
      <c r="C15" s="56" t="s">
        <v>28</v>
      </c>
      <c r="D15" s="57" t="s">
        <v>36</v>
      </c>
      <c r="E15" s="16" t="s">
        <v>37</v>
      </c>
      <c r="F15" s="52"/>
      <c r="G15" s="53"/>
      <c r="H15" s="64"/>
      <c r="I15" s="53"/>
      <c r="J15" s="53"/>
      <c r="K15" s="53">
        <f>SUM(K16)</f>
        <v>6</v>
      </c>
      <c r="L15" s="7">
        <f>SUM(L16)</f>
        <v>1</v>
      </c>
      <c r="M15" s="38">
        <f>SUM(M16)</f>
        <v>392772760</v>
      </c>
      <c r="N15" s="59">
        <v>44572</v>
      </c>
      <c r="O15" s="59">
        <v>44926</v>
      </c>
      <c r="P15" s="60" t="s">
        <v>31</v>
      </c>
    </row>
    <row r="16" spans="1:16" ht="54" x14ac:dyDescent="0.2">
      <c r="A16" s="65"/>
      <c r="B16" s="55"/>
      <c r="C16" s="56"/>
      <c r="D16" s="57"/>
      <c r="E16" s="16" t="s">
        <v>38</v>
      </c>
      <c r="F16" s="52"/>
      <c r="G16" s="61" t="s">
        <v>39</v>
      </c>
      <c r="H16" s="8">
        <v>6</v>
      </c>
      <c r="I16" s="16" t="s">
        <v>40</v>
      </c>
      <c r="J16" s="16" t="s">
        <v>41</v>
      </c>
      <c r="K16" s="53">
        <v>6</v>
      </c>
      <c r="L16" s="6">
        <v>1</v>
      </c>
      <c r="M16" s="38">
        <v>392772760</v>
      </c>
      <c r="N16" s="59"/>
      <c r="O16" s="59"/>
      <c r="P16" s="60"/>
    </row>
    <row r="17" spans="1:16" x14ac:dyDescent="0.2">
      <c r="A17" s="48"/>
      <c r="B17" s="49">
        <v>51010010029</v>
      </c>
      <c r="C17" s="50" t="s">
        <v>26</v>
      </c>
      <c r="D17" s="51" t="s">
        <v>42</v>
      </c>
      <c r="E17" s="15"/>
      <c r="F17" s="52">
        <v>2</v>
      </c>
      <c r="G17" s="61"/>
      <c r="H17" s="62"/>
      <c r="I17" s="16"/>
      <c r="J17" s="16"/>
      <c r="K17" s="66"/>
      <c r="L17" s="7"/>
      <c r="M17" s="38"/>
      <c r="N17" s="39"/>
      <c r="O17" s="39"/>
      <c r="P17" s="40"/>
    </row>
    <row r="18" spans="1:16" x14ac:dyDescent="0.2">
      <c r="A18" s="65">
        <v>4172</v>
      </c>
      <c r="B18" s="55"/>
      <c r="C18" s="56" t="s">
        <v>28</v>
      </c>
      <c r="D18" s="57" t="s">
        <v>43</v>
      </c>
      <c r="E18" s="16" t="s">
        <v>44</v>
      </c>
      <c r="F18" s="52"/>
      <c r="G18" s="61"/>
      <c r="H18" s="62"/>
      <c r="I18" s="16"/>
      <c r="J18" s="16"/>
      <c r="K18" s="53">
        <f>SUM(K19)</f>
        <v>2</v>
      </c>
      <c r="L18" s="7">
        <f>SUM(L19)</f>
        <v>1</v>
      </c>
      <c r="M18" s="38">
        <f>SUM(M19)</f>
        <v>114200000</v>
      </c>
      <c r="N18" s="59">
        <v>44682</v>
      </c>
      <c r="O18" s="59">
        <v>44926</v>
      </c>
      <c r="P18" s="60" t="s">
        <v>31</v>
      </c>
    </row>
    <row r="19" spans="1:16" ht="54" x14ac:dyDescent="0.2">
      <c r="A19" s="65"/>
      <c r="B19" s="55"/>
      <c r="C19" s="56"/>
      <c r="D19" s="57"/>
      <c r="E19" s="16" t="s">
        <v>45</v>
      </c>
      <c r="F19" s="66"/>
      <c r="G19" s="61" t="s">
        <v>42</v>
      </c>
      <c r="H19" s="52">
        <v>2</v>
      </c>
      <c r="I19" s="16" t="s">
        <v>46</v>
      </c>
      <c r="J19" s="16" t="s">
        <v>47</v>
      </c>
      <c r="K19" s="53">
        <v>2</v>
      </c>
      <c r="L19" s="6">
        <v>1</v>
      </c>
      <c r="M19" s="38">
        <v>114200000</v>
      </c>
      <c r="N19" s="39"/>
      <c r="O19" s="39"/>
      <c r="P19" s="60"/>
    </row>
    <row r="20" spans="1:16" x14ac:dyDescent="0.2">
      <c r="A20" s="41"/>
      <c r="B20" s="33">
        <v>5103</v>
      </c>
      <c r="C20" s="67" t="s">
        <v>22</v>
      </c>
      <c r="D20" s="42" t="s">
        <v>48</v>
      </c>
      <c r="E20" s="35"/>
      <c r="F20" s="52"/>
      <c r="G20" s="61"/>
      <c r="H20" s="62"/>
      <c r="I20" s="16"/>
      <c r="J20" s="16"/>
      <c r="K20" s="66"/>
      <c r="L20" s="7"/>
      <c r="M20" s="38"/>
      <c r="N20" s="39"/>
      <c r="O20" s="39"/>
      <c r="P20" s="40"/>
    </row>
    <row r="21" spans="1:16" x14ac:dyDescent="0.2">
      <c r="A21" s="43"/>
      <c r="B21" s="44">
        <v>5103001</v>
      </c>
      <c r="C21" s="68" t="s">
        <v>24</v>
      </c>
      <c r="D21" s="45" t="s">
        <v>49</v>
      </c>
      <c r="E21" s="46"/>
      <c r="F21" s="52"/>
      <c r="G21" s="61"/>
      <c r="H21" s="62"/>
      <c r="I21" s="16"/>
      <c r="J21" s="16"/>
      <c r="K21" s="66"/>
      <c r="L21" s="9"/>
      <c r="M21" s="69"/>
      <c r="N21" s="69"/>
      <c r="O21" s="69"/>
      <c r="P21" s="70"/>
    </row>
    <row r="22" spans="1:16" x14ac:dyDescent="0.2">
      <c r="A22" s="43"/>
      <c r="B22" s="71">
        <v>51030010001</v>
      </c>
      <c r="C22" s="50" t="s">
        <v>26</v>
      </c>
      <c r="D22" s="51" t="s">
        <v>50</v>
      </c>
      <c r="E22" s="15"/>
      <c r="F22" s="52">
        <v>1</v>
      </c>
      <c r="G22" s="61"/>
      <c r="H22" s="62"/>
      <c r="I22" s="16"/>
      <c r="J22" s="16"/>
      <c r="K22" s="66"/>
      <c r="L22" s="9"/>
      <c r="M22" s="69"/>
      <c r="N22" s="69"/>
      <c r="O22" s="69"/>
      <c r="P22" s="70"/>
    </row>
    <row r="23" spans="1:16" x14ac:dyDescent="0.2">
      <c r="A23" s="72"/>
      <c r="B23" s="73"/>
      <c r="C23" s="56" t="s">
        <v>28</v>
      </c>
      <c r="D23" s="57" t="s">
        <v>51</v>
      </c>
      <c r="E23" s="16" t="s">
        <v>52</v>
      </c>
      <c r="F23" s="52"/>
      <c r="G23" s="61"/>
      <c r="H23" s="62"/>
      <c r="I23" s="16"/>
      <c r="J23" s="16"/>
      <c r="K23" s="53">
        <f>SUM(K24)</f>
        <v>1</v>
      </c>
      <c r="L23" s="6">
        <f>SUM(L24)</f>
        <v>1</v>
      </c>
      <c r="M23" s="38">
        <f>SUM(M24)</f>
        <v>73514240</v>
      </c>
      <c r="N23" s="59">
        <v>44572</v>
      </c>
      <c r="O23" s="59">
        <v>44926</v>
      </c>
      <c r="P23" s="74" t="s">
        <v>31</v>
      </c>
    </row>
    <row r="24" spans="1:16" ht="54" x14ac:dyDescent="0.2">
      <c r="A24" s="72"/>
      <c r="B24" s="73"/>
      <c r="C24" s="56"/>
      <c r="D24" s="57"/>
      <c r="E24" s="16" t="s">
        <v>53</v>
      </c>
      <c r="F24" s="52"/>
      <c r="G24" s="61" t="s">
        <v>50</v>
      </c>
      <c r="H24" s="52">
        <v>1</v>
      </c>
      <c r="I24" s="16" t="s">
        <v>54</v>
      </c>
      <c r="J24" s="16" t="s">
        <v>55</v>
      </c>
      <c r="K24" s="64">
        <v>1</v>
      </c>
      <c r="L24" s="6">
        <v>1</v>
      </c>
      <c r="M24" s="38">
        <v>73514240</v>
      </c>
      <c r="N24" s="69"/>
      <c r="O24" s="69"/>
      <c r="P24" s="74"/>
    </row>
    <row r="25" spans="1:16" x14ac:dyDescent="0.2">
      <c r="A25" s="48"/>
      <c r="B25" s="49">
        <v>51030010009</v>
      </c>
      <c r="C25" s="50" t="s">
        <v>26</v>
      </c>
      <c r="D25" s="51" t="s">
        <v>56</v>
      </c>
      <c r="E25" s="15"/>
      <c r="F25" s="75">
        <v>1</v>
      </c>
      <c r="G25" s="53"/>
      <c r="H25" s="64"/>
      <c r="I25" s="16"/>
      <c r="J25" s="66"/>
      <c r="K25" s="53"/>
      <c r="L25" s="6"/>
      <c r="M25" s="69"/>
      <c r="N25" s="69"/>
      <c r="O25" s="69"/>
      <c r="P25" s="70"/>
    </row>
    <row r="26" spans="1:16" x14ac:dyDescent="0.2">
      <c r="A26" s="65">
        <v>4172</v>
      </c>
      <c r="B26" s="56"/>
      <c r="C26" s="56" t="s">
        <v>28</v>
      </c>
      <c r="D26" s="57" t="s">
        <v>57</v>
      </c>
      <c r="E26" s="16" t="s">
        <v>58</v>
      </c>
      <c r="F26" s="53"/>
      <c r="G26" s="53"/>
      <c r="H26" s="66"/>
      <c r="I26" s="16"/>
      <c r="J26" s="76"/>
      <c r="K26" s="53">
        <f>SUM(K27)</f>
        <v>1</v>
      </c>
      <c r="L26" s="6">
        <f>SUM(L27)</f>
        <v>1</v>
      </c>
      <c r="M26" s="38">
        <f>SUM(M27)</f>
        <v>100000000</v>
      </c>
      <c r="N26" s="59">
        <v>44743</v>
      </c>
      <c r="O26" s="59">
        <v>44926</v>
      </c>
      <c r="P26" s="74" t="s">
        <v>31</v>
      </c>
    </row>
    <row r="27" spans="1:16" ht="40.5" x14ac:dyDescent="0.2">
      <c r="A27" s="77"/>
      <c r="B27" s="77"/>
      <c r="C27" s="77"/>
      <c r="D27" s="78"/>
      <c r="E27" s="16" t="s">
        <v>59</v>
      </c>
      <c r="F27" s="79"/>
      <c r="G27" s="61" t="s">
        <v>60</v>
      </c>
      <c r="H27" s="66">
        <v>1</v>
      </c>
      <c r="I27" s="16" t="s">
        <v>61</v>
      </c>
      <c r="J27" s="16" t="s">
        <v>62</v>
      </c>
      <c r="K27" s="53">
        <v>1</v>
      </c>
      <c r="L27" s="6">
        <v>1</v>
      </c>
      <c r="M27" s="38">
        <v>100000000</v>
      </c>
      <c r="N27" s="69"/>
      <c r="O27" s="69"/>
      <c r="P27" s="74"/>
    </row>
    <row r="28" spans="1:16" x14ac:dyDescent="0.2">
      <c r="A28" s="48"/>
      <c r="B28" s="49">
        <v>51030010010</v>
      </c>
      <c r="C28" s="50" t="s">
        <v>26</v>
      </c>
      <c r="D28" s="51" t="s">
        <v>63</v>
      </c>
      <c r="E28" s="15"/>
      <c r="F28" s="66">
        <v>2</v>
      </c>
      <c r="G28" s="53"/>
      <c r="H28" s="64"/>
      <c r="I28" s="16"/>
      <c r="J28" s="53"/>
      <c r="K28" s="53"/>
      <c r="L28" s="9"/>
      <c r="M28" s="69"/>
      <c r="N28" s="69"/>
      <c r="O28" s="69"/>
      <c r="P28" s="70"/>
    </row>
    <row r="29" spans="1:16" x14ac:dyDescent="0.2">
      <c r="A29" s="65">
        <v>4172</v>
      </c>
      <c r="B29" s="55"/>
      <c r="C29" s="56" t="s">
        <v>28</v>
      </c>
      <c r="D29" s="26" t="s">
        <v>64</v>
      </c>
      <c r="E29" s="16" t="s">
        <v>65</v>
      </c>
      <c r="F29" s="66"/>
      <c r="G29" s="53"/>
      <c r="H29" s="64"/>
      <c r="I29" s="16"/>
      <c r="J29" s="53"/>
      <c r="K29" s="53">
        <f>SUM(K30)</f>
        <v>2</v>
      </c>
      <c r="L29" s="6">
        <f>SUM(L30)</f>
        <v>1</v>
      </c>
      <c r="M29" s="38">
        <f>SUM(M30)</f>
        <v>1819720600</v>
      </c>
      <c r="N29" s="59">
        <v>44572</v>
      </c>
      <c r="O29" s="59">
        <v>44926</v>
      </c>
      <c r="P29" s="74" t="s">
        <v>31</v>
      </c>
    </row>
    <row r="30" spans="1:16" ht="27" x14ac:dyDescent="0.2">
      <c r="A30" s="65"/>
      <c r="B30" s="55"/>
      <c r="C30" s="56"/>
      <c r="D30" s="26"/>
      <c r="E30" s="16" t="s">
        <v>66</v>
      </c>
      <c r="F30" s="66"/>
      <c r="G30" s="61" t="s">
        <v>63</v>
      </c>
      <c r="H30" s="66">
        <v>2</v>
      </c>
      <c r="I30" s="16" t="s">
        <v>67</v>
      </c>
      <c r="J30" s="16" t="s">
        <v>68</v>
      </c>
      <c r="K30" s="53">
        <v>2</v>
      </c>
      <c r="L30" s="6">
        <v>1</v>
      </c>
      <c r="M30" s="38">
        <v>1819720600</v>
      </c>
      <c r="N30" s="69"/>
      <c r="O30" s="69"/>
      <c r="P30" s="74"/>
    </row>
    <row r="31" spans="1:16" x14ac:dyDescent="0.2">
      <c r="A31" s="66"/>
      <c r="B31" s="50">
        <v>51030010011</v>
      </c>
      <c r="C31" s="50" t="s">
        <v>26</v>
      </c>
      <c r="D31" s="15" t="s">
        <v>69</v>
      </c>
      <c r="E31" s="15"/>
      <c r="F31" s="66">
        <v>8</v>
      </c>
      <c r="G31" s="69"/>
      <c r="H31" s="69"/>
      <c r="I31" s="69"/>
      <c r="J31" s="80"/>
      <c r="K31" s="69"/>
      <c r="L31" s="9"/>
      <c r="M31" s="69"/>
      <c r="N31" s="69"/>
      <c r="O31" s="69"/>
      <c r="P31" s="70"/>
    </row>
    <row r="32" spans="1:16" x14ac:dyDescent="0.2">
      <c r="A32" s="65">
        <v>4172</v>
      </c>
      <c r="B32" s="81"/>
      <c r="C32" s="56" t="s">
        <v>28</v>
      </c>
      <c r="D32" s="26" t="s">
        <v>70</v>
      </c>
      <c r="E32" s="16" t="s">
        <v>71</v>
      </c>
      <c r="F32" s="66"/>
      <c r="G32" s="69"/>
      <c r="H32" s="69"/>
      <c r="I32" s="69"/>
      <c r="J32" s="16"/>
      <c r="K32" s="69"/>
      <c r="L32" s="6">
        <f>SUM(L33)</f>
        <v>1</v>
      </c>
      <c r="M32" s="38">
        <f>SUM(M33)</f>
        <v>48000000</v>
      </c>
      <c r="N32" s="59">
        <v>44593</v>
      </c>
      <c r="O32" s="59">
        <v>44926</v>
      </c>
      <c r="P32" s="74" t="s">
        <v>31</v>
      </c>
    </row>
    <row r="33" spans="1:16" ht="40.5" x14ac:dyDescent="0.2">
      <c r="A33" s="65"/>
      <c r="B33" s="81"/>
      <c r="C33" s="56"/>
      <c r="D33" s="26"/>
      <c r="E33" s="16" t="s">
        <v>72</v>
      </c>
      <c r="F33" s="66"/>
      <c r="G33" s="61" t="s">
        <v>73</v>
      </c>
      <c r="H33" s="66">
        <v>1</v>
      </c>
      <c r="I33" s="16" t="s">
        <v>74</v>
      </c>
      <c r="J33" s="16" t="s">
        <v>68</v>
      </c>
      <c r="K33" s="53">
        <v>1</v>
      </c>
      <c r="L33" s="6">
        <v>1</v>
      </c>
      <c r="M33" s="38">
        <v>48000000</v>
      </c>
      <c r="N33" s="69"/>
      <c r="O33" s="69"/>
      <c r="P33" s="74"/>
    </row>
    <row r="34" spans="1:16" x14ac:dyDescent="0.2">
      <c r="A34" s="65">
        <v>4172</v>
      </c>
      <c r="B34" s="81"/>
      <c r="C34" s="56" t="s">
        <v>28</v>
      </c>
      <c r="D34" s="26" t="s">
        <v>75</v>
      </c>
      <c r="E34" s="16" t="s">
        <v>76</v>
      </c>
      <c r="F34" s="66"/>
      <c r="G34" s="69"/>
      <c r="H34" s="69"/>
      <c r="I34" s="69"/>
      <c r="J34" s="16"/>
      <c r="K34" s="69"/>
      <c r="L34" s="6">
        <f>SUM(L35)</f>
        <v>1</v>
      </c>
      <c r="M34" s="38">
        <f>SUM(M35)</f>
        <v>56492161</v>
      </c>
      <c r="N34" s="59">
        <v>44593</v>
      </c>
      <c r="O34" s="59">
        <v>44926</v>
      </c>
      <c r="P34" s="74" t="s">
        <v>31</v>
      </c>
    </row>
    <row r="35" spans="1:16" ht="40.5" x14ac:dyDescent="0.2">
      <c r="A35" s="65"/>
      <c r="B35" s="81"/>
      <c r="C35" s="56"/>
      <c r="D35" s="26"/>
      <c r="E35" s="16" t="s">
        <v>77</v>
      </c>
      <c r="F35" s="66"/>
      <c r="G35" s="61" t="s">
        <v>73</v>
      </c>
      <c r="H35" s="66">
        <v>1</v>
      </c>
      <c r="I35" s="16" t="s">
        <v>78</v>
      </c>
      <c r="J35" s="16" t="s">
        <v>68</v>
      </c>
      <c r="K35" s="53">
        <v>1</v>
      </c>
      <c r="L35" s="6">
        <v>1</v>
      </c>
      <c r="M35" s="38">
        <v>56492161</v>
      </c>
      <c r="N35" s="69"/>
      <c r="O35" s="69"/>
      <c r="P35" s="74"/>
    </row>
    <row r="36" spans="1:16" x14ac:dyDescent="0.2">
      <c r="A36" s="65">
        <v>4172</v>
      </c>
      <c r="B36" s="81"/>
      <c r="C36" s="56" t="s">
        <v>28</v>
      </c>
      <c r="D36" s="26" t="s">
        <v>79</v>
      </c>
      <c r="E36" s="16" t="s">
        <v>80</v>
      </c>
      <c r="F36" s="66"/>
      <c r="G36" s="61"/>
      <c r="H36" s="66"/>
      <c r="I36" s="16"/>
      <c r="J36" s="16"/>
      <c r="K36" s="53"/>
      <c r="L36" s="6">
        <f>SUM(L37)</f>
        <v>1</v>
      </c>
      <c r="M36" s="38">
        <f>SUM(M37)</f>
        <v>102000000</v>
      </c>
      <c r="N36" s="59">
        <v>44593</v>
      </c>
      <c r="O36" s="59">
        <v>44926</v>
      </c>
      <c r="P36" s="74" t="s">
        <v>31</v>
      </c>
    </row>
    <row r="37" spans="1:16" ht="40.5" x14ac:dyDescent="0.2">
      <c r="A37" s="65"/>
      <c r="B37" s="81"/>
      <c r="C37" s="56"/>
      <c r="D37" s="26"/>
      <c r="E37" s="16" t="s">
        <v>81</v>
      </c>
      <c r="F37" s="66"/>
      <c r="G37" s="61" t="s">
        <v>73</v>
      </c>
      <c r="H37" s="66">
        <v>1</v>
      </c>
      <c r="I37" s="16" t="s">
        <v>82</v>
      </c>
      <c r="J37" s="16" t="s">
        <v>83</v>
      </c>
      <c r="K37" s="53">
        <v>1</v>
      </c>
      <c r="L37" s="6">
        <v>1</v>
      </c>
      <c r="M37" s="38">
        <v>102000000</v>
      </c>
      <c r="N37" s="69"/>
      <c r="O37" s="69"/>
      <c r="P37" s="74"/>
    </row>
    <row r="38" spans="1:16" x14ac:dyDescent="0.2">
      <c r="A38" s="65">
        <v>4172</v>
      </c>
      <c r="B38" s="81"/>
      <c r="C38" s="56" t="s">
        <v>28</v>
      </c>
      <c r="D38" s="26" t="s">
        <v>84</v>
      </c>
      <c r="E38" s="16" t="s">
        <v>85</v>
      </c>
      <c r="F38" s="66"/>
      <c r="G38" s="69"/>
      <c r="H38" s="69"/>
      <c r="I38" s="69"/>
      <c r="J38" s="80"/>
      <c r="K38" s="69"/>
      <c r="L38" s="6">
        <f>SUM(L39)</f>
        <v>1</v>
      </c>
      <c r="M38" s="38">
        <f>SUM(M39)</f>
        <v>150000000</v>
      </c>
      <c r="N38" s="59">
        <v>44593</v>
      </c>
      <c r="O38" s="59">
        <v>44926</v>
      </c>
      <c r="P38" s="74" t="s">
        <v>31</v>
      </c>
    </row>
    <row r="39" spans="1:16" ht="40.5" x14ac:dyDescent="0.2">
      <c r="A39" s="65"/>
      <c r="B39" s="81"/>
      <c r="C39" s="56"/>
      <c r="D39" s="26"/>
      <c r="E39" s="16" t="s">
        <v>86</v>
      </c>
      <c r="F39" s="66"/>
      <c r="G39" s="61" t="s">
        <v>73</v>
      </c>
      <c r="H39" s="66">
        <v>1</v>
      </c>
      <c r="I39" s="16" t="s">
        <v>87</v>
      </c>
      <c r="J39" s="16" t="s">
        <v>68</v>
      </c>
      <c r="K39" s="53">
        <v>1</v>
      </c>
      <c r="L39" s="6">
        <v>1</v>
      </c>
      <c r="M39" s="38">
        <v>150000000</v>
      </c>
      <c r="N39" s="69"/>
      <c r="O39" s="69"/>
      <c r="P39" s="74"/>
    </row>
    <row r="40" spans="1:16" x14ac:dyDescent="0.2">
      <c r="A40" s="65">
        <v>4172</v>
      </c>
      <c r="B40" s="81"/>
      <c r="C40" s="56" t="s">
        <v>28</v>
      </c>
      <c r="D40" s="26" t="s">
        <v>88</v>
      </c>
      <c r="E40" s="16" t="s">
        <v>89</v>
      </c>
      <c r="F40" s="66"/>
      <c r="G40" s="69"/>
      <c r="H40" s="69"/>
      <c r="I40" s="69"/>
      <c r="J40" s="80"/>
      <c r="K40" s="69"/>
      <c r="L40" s="6">
        <f>SUM(L41)</f>
        <v>1</v>
      </c>
      <c r="M40" s="38">
        <f>SUM(M41)</f>
        <v>218207479</v>
      </c>
      <c r="N40" s="59">
        <v>44593</v>
      </c>
      <c r="O40" s="59">
        <v>44926</v>
      </c>
      <c r="P40" s="74" t="s">
        <v>31</v>
      </c>
    </row>
    <row r="41" spans="1:16" ht="40.5" x14ac:dyDescent="0.2">
      <c r="A41" s="65">
        <v>4172</v>
      </c>
      <c r="B41" s="81"/>
      <c r="C41" s="56"/>
      <c r="D41" s="26" t="s">
        <v>88</v>
      </c>
      <c r="E41" s="16" t="s">
        <v>90</v>
      </c>
      <c r="F41" s="66"/>
      <c r="G41" s="61" t="s">
        <v>73</v>
      </c>
      <c r="H41" s="66">
        <v>1</v>
      </c>
      <c r="I41" s="16" t="s">
        <v>87</v>
      </c>
      <c r="J41" s="16" t="s">
        <v>68</v>
      </c>
      <c r="K41" s="53">
        <v>1</v>
      </c>
      <c r="L41" s="6">
        <v>1</v>
      </c>
      <c r="M41" s="38">
        <v>218207479</v>
      </c>
      <c r="N41" s="69"/>
      <c r="O41" s="69"/>
      <c r="P41" s="74"/>
    </row>
    <row r="42" spans="1:16" x14ac:dyDescent="0.2">
      <c r="A42" s="82">
        <v>4172</v>
      </c>
      <c r="B42" s="83"/>
      <c r="C42" s="84" t="s">
        <v>28</v>
      </c>
      <c r="D42" s="85" t="s">
        <v>215</v>
      </c>
      <c r="E42" s="16" t="s">
        <v>216</v>
      </c>
      <c r="F42" s="66"/>
      <c r="G42" s="61"/>
      <c r="H42" s="66"/>
      <c r="I42" s="16"/>
      <c r="J42" s="16"/>
      <c r="K42" s="53"/>
      <c r="L42" s="6">
        <f>SUM(L43)</f>
        <v>1</v>
      </c>
      <c r="M42" s="38">
        <f>SUM(M43)</f>
        <v>132264229</v>
      </c>
      <c r="N42" s="59">
        <v>44743</v>
      </c>
      <c r="O42" s="59">
        <v>44926</v>
      </c>
      <c r="P42" s="74" t="s">
        <v>31</v>
      </c>
    </row>
    <row r="43" spans="1:16" ht="40.5" x14ac:dyDescent="0.2">
      <c r="A43" s="86"/>
      <c r="B43" s="87"/>
      <c r="C43" s="88"/>
      <c r="D43" s="89"/>
      <c r="E43" s="16" t="s">
        <v>217</v>
      </c>
      <c r="F43" s="66"/>
      <c r="G43" s="61" t="s">
        <v>73</v>
      </c>
      <c r="H43" s="66">
        <v>1</v>
      </c>
      <c r="I43" s="16" t="s">
        <v>218</v>
      </c>
      <c r="J43" s="16" t="s">
        <v>147</v>
      </c>
      <c r="K43" s="53">
        <v>1</v>
      </c>
      <c r="L43" s="6">
        <v>1</v>
      </c>
      <c r="M43" s="38">
        <v>132264229</v>
      </c>
      <c r="N43" s="69"/>
      <c r="O43" s="69"/>
      <c r="P43" s="74"/>
    </row>
    <row r="44" spans="1:16" x14ac:dyDescent="0.2">
      <c r="A44" s="82">
        <v>4172</v>
      </c>
      <c r="B44" s="83"/>
      <c r="C44" s="84" t="s">
        <v>28</v>
      </c>
      <c r="D44" s="90" t="s">
        <v>219</v>
      </c>
      <c r="E44" s="16" t="s">
        <v>220</v>
      </c>
      <c r="F44" s="66"/>
      <c r="G44" s="61"/>
      <c r="H44" s="66"/>
      <c r="I44" s="16"/>
      <c r="J44" s="16"/>
      <c r="K44" s="53"/>
      <c r="L44" s="6">
        <f>SUM(L45)</f>
        <v>1</v>
      </c>
      <c r="M44" s="38">
        <f>SUM(M45)</f>
        <v>48000000</v>
      </c>
      <c r="N44" s="59">
        <v>44743</v>
      </c>
      <c r="O44" s="59">
        <v>44926</v>
      </c>
      <c r="P44" s="74" t="s">
        <v>31</v>
      </c>
    </row>
    <row r="45" spans="1:16" ht="40.5" x14ac:dyDescent="0.2">
      <c r="A45" s="86"/>
      <c r="B45" s="87"/>
      <c r="C45" s="88"/>
      <c r="D45" s="91"/>
      <c r="E45" s="16" t="s">
        <v>221</v>
      </c>
      <c r="F45" s="66"/>
      <c r="G45" s="61" t="s">
        <v>73</v>
      </c>
      <c r="H45" s="66">
        <v>1</v>
      </c>
      <c r="I45" s="16" t="s">
        <v>222</v>
      </c>
      <c r="J45" s="16" t="s">
        <v>147</v>
      </c>
      <c r="K45" s="53">
        <v>1</v>
      </c>
      <c r="L45" s="6">
        <v>1</v>
      </c>
      <c r="M45" s="38">
        <v>48000000</v>
      </c>
      <c r="N45" s="69"/>
      <c r="O45" s="69"/>
      <c r="P45" s="74"/>
    </row>
    <row r="46" spans="1:16" ht="16.5" customHeight="1" x14ac:dyDescent="0.2">
      <c r="A46" s="82">
        <v>4172</v>
      </c>
      <c r="B46" s="83"/>
      <c r="C46" s="84" t="s">
        <v>28</v>
      </c>
      <c r="D46" s="85" t="s">
        <v>223</v>
      </c>
      <c r="E46" s="16" t="s">
        <v>224</v>
      </c>
      <c r="F46" s="66"/>
      <c r="G46" s="61"/>
      <c r="H46" s="66"/>
      <c r="I46" s="16"/>
      <c r="J46" s="16"/>
      <c r="K46" s="53"/>
      <c r="L46" s="6">
        <f>SUM(L47:L48)</f>
        <v>1</v>
      </c>
      <c r="M46" s="38">
        <f>SUM(M47:M48)</f>
        <v>144000000</v>
      </c>
      <c r="N46" s="59">
        <v>44743</v>
      </c>
      <c r="O46" s="59">
        <v>44926</v>
      </c>
      <c r="P46" s="92" t="s">
        <v>31</v>
      </c>
    </row>
    <row r="47" spans="1:16" ht="40.5" customHeight="1" x14ac:dyDescent="0.2">
      <c r="A47" s="93"/>
      <c r="B47" s="94"/>
      <c r="C47" s="95"/>
      <c r="D47" s="96"/>
      <c r="E47" s="16" t="s">
        <v>225</v>
      </c>
      <c r="F47" s="66"/>
      <c r="G47" s="85" t="s">
        <v>73</v>
      </c>
      <c r="H47" s="82">
        <v>1</v>
      </c>
      <c r="I47" s="16" t="s">
        <v>227</v>
      </c>
      <c r="J47" s="16" t="s">
        <v>62</v>
      </c>
      <c r="K47" s="53">
        <v>1</v>
      </c>
      <c r="L47" s="6">
        <v>0.6</v>
      </c>
      <c r="M47" s="38">
        <v>94000000</v>
      </c>
      <c r="N47" s="69"/>
      <c r="O47" s="69"/>
      <c r="P47" s="97"/>
    </row>
    <row r="48" spans="1:16" ht="54" x14ac:dyDescent="0.2">
      <c r="A48" s="86"/>
      <c r="B48" s="87"/>
      <c r="C48" s="88"/>
      <c r="D48" s="89"/>
      <c r="E48" s="16" t="s">
        <v>226</v>
      </c>
      <c r="F48" s="66"/>
      <c r="G48" s="89"/>
      <c r="H48" s="86"/>
      <c r="I48" s="16" t="s">
        <v>228</v>
      </c>
      <c r="J48" s="16" t="s">
        <v>176</v>
      </c>
      <c r="K48" s="53">
        <v>40</v>
      </c>
      <c r="L48" s="6">
        <v>0.4</v>
      </c>
      <c r="M48" s="38">
        <v>50000000</v>
      </c>
      <c r="N48" s="69"/>
      <c r="O48" s="69"/>
      <c r="P48" s="98"/>
    </row>
    <row r="49" spans="1:16" x14ac:dyDescent="0.2">
      <c r="A49" s="48"/>
      <c r="B49" s="49">
        <v>51030010012</v>
      </c>
      <c r="C49" s="50" t="s">
        <v>26</v>
      </c>
      <c r="D49" s="15" t="s">
        <v>91</v>
      </c>
      <c r="E49" s="15"/>
      <c r="F49" s="66">
        <v>3</v>
      </c>
      <c r="G49" s="53"/>
      <c r="H49" s="64"/>
      <c r="I49" s="16"/>
      <c r="J49" s="53"/>
      <c r="K49" s="53"/>
      <c r="L49" s="9"/>
      <c r="M49" s="69"/>
      <c r="N49" s="69"/>
      <c r="O49" s="69"/>
      <c r="P49" s="70"/>
    </row>
    <row r="50" spans="1:16" x14ac:dyDescent="0.2">
      <c r="A50" s="65">
        <v>4172</v>
      </c>
      <c r="B50" s="55"/>
      <c r="C50" s="56" t="s">
        <v>28</v>
      </c>
      <c r="D50" s="26" t="s">
        <v>92</v>
      </c>
      <c r="E50" s="16" t="s">
        <v>93</v>
      </c>
      <c r="F50" s="66"/>
      <c r="G50" s="53"/>
      <c r="H50" s="64"/>
      <c r="I50" s="16"/>
      <c r="J50" s="53"/>
      <c r="K50" s="53">
        <f>+K51</f>
        <v>3</v>
      </c>
      <c r="L50" s="6">
        <f>SUM(L51)</f>
        <v>1</v>
      </c>
      <c r="M50" s="38">
        <f>SUM(M51)</f>
        <v>1249226400</v>
      </c>
      <c r="N50" s="59">
        <v>44572</v>
      </c>
      <c r="O50" s="59">
        <v>44926</v>
      </c>
      <c r="P50" s="74" t="s">
        <v>31</v>
      </c>
    </row>
    <row r="51" spans="1:16" ht="40.5" x14ac:dyDescent="0.2">
      <c r="A51" s="65"/>
      <c r="B51" s="55"/>
      <c r="C51" s="56"/>
      <c r="D51" s="26"/>
      <c r="E51" s="16" t="s">
        <v>94</v>
      </c>
      <c r="F51" s="66"/>
      <c r="G51" s="16" t="s">
        <v>91</v>
      </c>
      <c r="H51" s="66">
        <v>3</v>
      </c>
      <c r="I51" s="16" t="s">
        <v>95</v>
      </c>
      <c r="J51" s="16" t="s">
        <v>96</v>
      </c>
      <c r="K51" s="99">
        <v>3</v>
      </c>
      <c r="L51" s="6">
        <v>1</v>
      </c>
      <c r="M51" s="38">
        <v>1249226400</v>
      </c>
      <c r="N51" s="69"/>
      <c r="O51" s="69"/>
      <c r="P51" s="74"/>
    </row>
    <row r="52" spans="1:16" x14ac:dyDescent="0.2">
      <c r="A52" s="48"/>
      <c r="B52" s="50">
        <v>51030010013</v>
      </c>
      <c r="C52" s="50" t="s">
        <v>26</v>
      </c>
      <c r="D52" s="15" t="s">
        <v>97</v>
      </c>
      <c r="E52" s="15"/>
      <c r="F52" s="66">
        <v>2</v>
      </c>
      <c r="G52" s="16"/>
      <c r="H52" s="66"/>
      <c r="I52" s="16"/>
      <c r="J52" s="16"/>
      <c r="K52" s="99"/>
      <c r="L52" s="9"/>
      <c r="M52" s="69"/>
      <c r="N52" s="69"/>
      <c r="O52" s="69"/>
      <c r="P52" s="70"/>
    </row>
    <row r="53" spans="1:16" x14ac:dyDescent="0.2">
      <c r="A53" s="100">
        <v>4172</v>
      </c>
      <c r="B53" s="81"/>
      <c r="C53" s="56" t="s">
        <v>28</v>
      </c>
      <c r="D53" s="26" t="s">
        <v>98</v>
      </c>
      <c r="E53" s="16" t="s">
        <v>99</v>
      </c>
      <c r="F53" s="66"/>
      <c r="G53" s="16"/>
      <c r="H53" s="66"/>
      <c r="I53" s="16"/>
      <c r="J53" s="16"/>
      <c r="K53" s="53">
        <f>+K54</f>
        <v>2</v>
      </c>
      <c r="L53" s="6">
        <f>SUM(L54)</f>
        <v>1</v>
      </c>
      <c r="M53" s="38">
        <f>SUM(M54)</f>
        <v>117000000</v>
      </c>
      <c r="N53" s="59">
        <v>44652</v>
      </c>
      <c r="O53" s="59">
        <v>44926</v>
      </c>
      <c r="P53" s="74" t="s">
        <v>31</v>
      </c>
    </row>
    <row r="54" spans="1:16" ht="40.5" x14ac:dyDescent="0.2">
      <c r="A54" s="100"/>
      <c r="B54" s="81"/>
      <c r="C54" s="56"/>
      <c r="D54" s="26"/>
      <c r="E54" s="16" t="s">
        <v>100</v>
      </c>
      <c r="F54" s="66"/>
      <c r="G54" s="16" t="s">
        <v>97</v>
      </c>
      <c r="H54" s="66">
        <v>2</v>
      </c>
      <c r="I54" s="16" t="s">
        <v>101</v>
      </c>
      <c r="J54" s="16" t="s">
        <v>96</v>
      </c>
      <c r="K54" s="99">
        <v>2</v>
      </c>
      <c r="L54" s="6">
        <v>1</v>
      </c>
      <c r="M54" s="38">
        <v>117000000</v>
      </c>
      <c r="N54" s="69"/>
      <c r="O54" s="69"/>
      <c r="P54" s="74"/>
    </row>
    <row r="55" spans="1:16" x14ac:dyDescent="0.2">
      <c r="A55" s="48"/>
      <c r="B55" s="49">
        <v>51030010014</v>
      </c>
      <c r="C55" s="50" t="s">
        <v>26</v>
      </c>
      <c r="D55" s="51" t="s">
        <v>102</v>
      </c>
      <c r="E55" s="101"/>
      <c r="F55" s="52">
        <v>3</v>
      </c>
      <c r="G55" s="53"/>
      <c r="H55" s="64"/>
      <c r="I55" s="53"/>
      <c r="J55" s="66"/>
      <c r="K55" s="53"/>
      <c r="L55" s="9"/>
      <c r="M55" s="69"/>
      <c r="N55" s="69"/>
      <c r="O55" s="69"/>
      <c r="P55" s="70"/>
    </row>
    <row r="56" spans="1:16" x14ac:dyDescent="0.2">
      <c r="A56" s="100">
        <v>4172</v>
      </c>
      <c r="B56" s="55"/>
      <c r="C56" s="56" t="s">
        <v>28</v>
      </c>
      <c r="D56" s="26" t="s">
        <v>103</v>
      </c>
      <c r="E56" s="16" t="s">
        <v>104</v>
      </c>
      <c r="F56" s="52"/>
      <c r="G56" s="53"/>
      <c r="H56" s="64"/>
      <c r="I56" s="53"/>
      <c r="J56" s="66"/>
      <c r="K56" s="53">
        <f>+K57</f>
        <v>3</v>
      </c>
      <c r="L56" s="6">
        <f>SUM(L57)</f>
        <v>1</v>
      </c>
      <c r="M56" s="38">
        <f>SUM(M57)</f>
        <v>159361920</v>
      </c>
      <c r="N56" s="59">
        <v>44572</v>
      </c>
      <c r="O56" s="59">
        <v>44926</v>
      </c>
      <c r="P56" s="74" t="s">
        <v>31</v>
      </c>
    </row>
    <row r="57" spans="1:16" ht="27" x14ac:dyDescent="0.2">
      <c r="A57" s="100"/>
      <c r="B57" s="55"/>
      <c r="C57" s="56"/>
      <c r="D57" s="26"/>
      <c r="E57" s="16" t="s">
        <v>105</v>
      </c>
      <c r="F57" s="66"/>
      <c r="G57" s="61" t="s">
        <v>102</v>
      </c>
      <c r="H57" s="66">
        <v>3</v>
      </c>
      <c r="I57" s="16" t="s">
        <v>106</v>
      </c>
      <c r="J57" s="16" t="s">
        <v>107</v>
      </c>
      <c r="K57" s="53">
        <v>3</v>
      </c>
      <c r="L57" s="6">
        <v>1</v>
      </c>
      <c r="M57" s="38">
        <v>159361920</v>
      </c>
      <c r="N57" s="69"/>
      <c r="O57" s="69"/>
      <c r="P57" s="74"/>
    </row>
    <row r="58" spans="1:16" x14ac:dyDescent="0.2">
      <c r="A58" s="66"/>
      <c r="B58" s="49">
        <v>51030010015</v>
      </c>
      <c r="C58" s="66" t="s">
        <v>26</v>
      </c>
      <c r="D58" s="15" t="s">
        <v>108</v>
      </c>
      <c r="E58" s="16"/>
      <c r="F58" s="66">
        <v>1</v>
      </c>
      <c r="G58" s="61"/>
      <c r="H58" s="66"/>
      <c r="I58" s="16"/>
      <c r="J58" s="16"/>
      <c r="K58" s="53"/>
      <c r="L58" s="9"/>
      <c r="M58" s="69"/>
      <c r="N58" s="69"/>
      <c r="O58" s="69"/>
      <c r="P58" s="70"/>
    </row>
    <row r="59" spans="1:16" x14ac:dyDescent="0.2">
      <c r="A59" s="65">
        <v>4172</v>
      </c>
      <c r="B59" s="55"/>
      <c r="C59" s="65" t="s">
        <v>28</v>
      </c>
      <c r="D59" s="26" t="s">
        <v>109</v>
      </c>
      <c r="E59" s="16" t="s">
        <v>110</v>
      </c>
      <c r="F59" s="66"/>
      <c r="G59" s="61"/>
      <c r="H59" s="66"/>
      <c r="I59" s="16"/>
      <c r="J59" s="16"/>
      <c r="K59" s="53">
        <f>+K60</f>
        <v>1</v>
      </c>
      <c r="L59" s="6">
        <f>SUM(L60)</f>
        <v>1</v>
      </c>
      <c r="M59" s="38">
        <f>SUM(M60)</f>
        <v>316000000</v>
      </c>
      <c r="N59" s="59">
        <v>44572</v>
      </c>
      <c r="O59" s="59">
        <v>44926</v>
      </c>
      <c r="P59" s="74" t="s">
        <v>31</v>
      </c>
    </row>
    <row r="60" spans="1:16" ht="40.5" x14ac:dyDescent="0.2">
      <c r="A60" s="65"/>
      <c r="B60" s="55"/>
      <c r="C60" s="65"/>
      <c r="D60" s="26"/>
      <c r="E60" s="16" t="s">
        <v>111</v>
      </c>
      <c r="F60" s="66"/>
      <c r="G60" s="61" t="s">
        <v>112</v>
      </c>
      <c r="H60" s="66">
        <v>1</v>
      </c>
      <c r="I60" s="16" t="s">
        <v>113</v>
      </c>
      <c r="J60" s="16" t="s">
        <v>114</v>
      </c>
      <c r="K60" s="53">
        <v>1</v>
      </c>
      <c r="L60" s="6">
        <v>1</v>
      </c>
      <c r="M60" s="38">
        <v>316000000</v>
      </c>
      <c r="N60" s="69"/>
      <c r="O60" s="69"/>
      <c r="P60" s="74"/>
    </row>
    <row r="61" spans="1:16" x14ac:dyDescent="0.2">
      <c r="A61" s="66"/>
      <c r="B61" s="49">
        <v>51030010016</v>
      </c>
      <c r="C61" s="66" t="s">
        <v>26</v>
      </c>
      <c r="D61" s="15" t="s">
        <v>115</v>
      </c>
      <c r="E61" s="16"/>
      <c r="F61" s="66">
        <v>8</v>
      </c>
      <c r="G61" s="61"/>
      <c r="H61" s="66"/>
      <c r="I61" s="16"/>
      <c r="J61" s="16"/>
      <c r="K61" s="53"/>
      <c r="L61" s="9"/>
      <c r="M61" s="69"/>
      <c r="N61" s="69"/>
      <c r="O61" s="69"/>
      <c r="P61" s="70"/>
    </row>
    <row r="62" spans="1:16" x14ac:dyDescent="0.2">
      <c r="A62" s="65">
        <v>4172</v>
      </c>
      <c r="B62" s="55"/>
      <c r="C62" s="65" t="s">
        <v>28</v>
      </c>
      <c r="D62" s="26" t="s">
        <v>116</v>
      </c>
      <c r="E62" s="16" t="s">
        <v>117</v>
      </c>
      <c r="F62" s="66"/>
      <c r="G62" s="61"/>
      <c r="H62" s="66"/>
      <c r="I62" s="16"/>
      <c r="J62" s="16"/>
      <c r="K62" s="53">
        <f>+K63</f>
        <v>8</v>
      </c>
      <c r="L62" s="6">
        <f>SUM(L63)</f>
        <v>1</v>
      </c>
      <c r="M62" s="38">
        <f>SUM(M63)</f>
        <v>848489280</v>
      </c>
      <c r="N62" s="59">
        <v>44572</v>
      </c>
      <c r="O62" s="59">
        <v>44926</v>
      </c>
      <c r="P62" s="74" t="s">
        <v>31</v>
      </c>
    </row>
    <row r="63" spans="1:16" ht="40.5" x14ac:dyDescent="0.2">
      <c r="A63" s="65"/>
      <c r="B63" s="55"/>
      <c r="C63" s="65"/>
      <c r="D63" s="26"/>
      <c r="E63" s="16" t="s">
        <v>118</v>
      </c>
      <c r="F63" s="66"/>
      <c r="G63" s="16" t="s">
        <v>115</v>
      </c>
      <c r="H63" s="66">
        <v>8</v>
      </c>
      <c r="I63" s="16" t="s">
        <v>119</v>
      </c>
      <c r="J63" s="16" t="s">
        <v>114</v>
      </c>
      <c r="K63" s="53">
        <v>8</v>
      </c>
      <c r="L63" s="6">
        <v>1</v>
      </c>
      <c r="M63" s="38">
        <v>848489280</v>
      </c>
      <c r="N63" s="69"/>
      <c r="O63" s="69"/>
      <c r="P63" s="74"/>
    </row>
    <row r="64" spans="1:16" x14ac:dyDescent="0.2">
      <c r="A64" s="48"/>
      <c r="B64" s="48">
        <v>51030010018</v>
      </c>
      <c r="C64" s="48" t="s">
        <v>26</v>
      </c>
      <c r="D64" s="15" t="s">
        <v>120</v>
      </c>
      <c r="E64" s="15"/>
      <c r="F64" s="66">
        <v>1</v>
      </c>
      <c r="G64" s="61"/>
      <c r="H64" s="66"/>
      <c r="I64" s="16"/>
      <c r="J64" s="16"/>
      <c r="K64" s="53"/>
      <c r="L64" s="9"/>
      <c r="M64" s="69"/>
      <c r="N64" s="69"/>
      <c r="O64" s="69"/>
      <c r="P64" s="70"/>
    </row>
    <row r="65" spans="1:16" x14ac:dyDescent="0.2">
      <c r="A65" s="65">
        <v>4172</v>
      </c>
      <c r="B65" s="65"/>
      <c r="C65" s="65" t="s">
        <v>28</v>
      </c>
      <c r="D65" s="26" t="s">
        <v>121</v>
      </c>
      <c r="E65" s="16" t="s">
        <v>122</v>
      </c>
      <c r="F65" s="53"/>
      <c r="G65" s="16"/>
      <c r="H65" s="66"/>
      <c r="I65" s="16"/>
      <c r="J65" s="16"/>
      <c r="K65" s="53">
        <f>SUM(K66)</f>
        <v>1</v>
      </c>
      <c r="L65" s="6">
        <f>SUM(L66)</f>
        <v>1</v>
      </c>
      <c r="M65" s="38">
        <f>SUM(M66)</f>
        <v>438379920</v>
      </c>
      <c r="N65" s="59">
        <v>44774</v>
      </c>
      <c r="O65" s="59">
        <v>44926</v>
      </c>
      <c r="P65" s="74" t="s">
        <v>31</v>
      </c>
    </row>
    <row r="66" spans="1:16" ht="54" x14ac:dyDescent="0.2">
      <c r="A66" s="77"/>
      <c r="B66" s="77"/>
      <c r="C66" s="77"/>
      <c r="D66" s="78"/>
      <c r="E66" s="16" t="s">
        <v>123</v>
      </c>
      <c r="F66" s="79"/>
      <c r="G66" s="61" t="s">
        <v>120</v>
      </c>
      <c r="H66" s="66">
        <v>1</v>
      </c>
      <c r="I66" s="16" t="s">
        <v>124</v>
      </c>
      <c r="J66" s="16" t="s">
        <v>125</v>
      </c>
      <c r="K66" s="53">
        <v>1</v>
      </c>
      <c r="L66" s="6">
        <v>1</v>
      </c>
      <c r="M66" s="38">
        <v>438379920</v>
      </c>
      <c r="N66" s="69"/>
      <c r="O66" s="69"/>
      <c r="P66" s="74"/>
    </row>
    <row r="67" spans="1:16" ht="25.5" x14ac:dyDescent="0.2">
      <c r="A67" s="48"/>
      <c r="B67" s="49">
        <v>51030010019</v>
      </c>
      <c r="C67" s="50" t="s">
        <v>26</v>
      </c>
      <c r="D67" s="15" t="s">
        <v>126</v>
      </c>
      <c r="E67" s="15"/>
      <c r="F67" s="52">
        <v>140</v>
      </c>
      <c r="G67" s="53"/>
      <c r="H67" s="66"/>
      <c r="I67" s="16"/>
      <c r="J67" s="66"/>
      <c r="K67" s="99"/>
      <c r="L67" s="6"/>
      <c r="M67" s="38"/>
      <c r="N67" s="69"/>
      <c r="O67" s="69"/>
      <c r="P67" s="70"/>
    </row>
    <row r="68" spans="1:16" x14ac:dyDescent="0.2">
      <c r="A68" s="65">
        <v>4172</v>
      </c>
      <c r="B68" s="55"/>
      <c r="C68" s="65" t="s">
        <v>28</v>
      </c>
      <c r="D68" s="26" t="s">
        <v>127</v>
      </c>
      <c r="E68" s="16" t="s">
        <v>128</v>
      </c>
      <c r="F68" s="52"/>
      <c r="G68" s="53"/>
      <c r="H68" s="66"/>
      <c r="I68" s="16"/>
      <c r="J68" s="66"/>
      <c r="K68" s="53">
        <f>+K69</f>
        <v>2</v>
      </c>
      <c r="L68" s="6">
        <f>SUM(L69)</f>
        <v>1</v>
      </c>
      <c r="M68" s="38">
        <f>SUM(M69)</f>
        <v>30000000</v>
      </c>
      <c r="N68" s="59">
        <v>44652</v>
      </c>
      <c r="O68" s="59">
        <v>44926</v>
      </c>
      <c r="P68" s="74" t="s">
        <v>31</v>
      </c>
    </row>
    <row r="69" spans="1:16" ht="67.5" x14ac:dyDescent="0.2">
      <c r="A69" s="65"/>
      <c r="B69" s="55"/>
      <c r="C69" s="65"/>
      <c r="D69" s="26"/>
      <c r="E69" s="16" t="s">
        <v>129</v>
      </c>
      <c r="F69" s="66"/>
      <c r="G69" s="61" t="s">
        <v>126</v>
      </c>
      <c r="H69" s="66">
        <v>70</v>
      </c>
      <c r="I69" s="61" t="s">
        <v>130</v>
      </c>
      <c r="J69" s="16" t="s">
        <v>131</v>
      </c>
      <c r="K69" s="53">
        <v>2</v>
      </c>
      <c r="L69" s="6">
        <v>1</v>
      </c>
      <c r="M69" s="38">
        <v>30000000</v>
      </c>
      <c r="N69" s="69"/>
      <c r="O69" s="69"/>
      <c r="P69" s="74"/>
    </row>
    <row r="70" spans="1:16" x14ac:dyDescent="0.2">
      <c r="A70" s="82">
        <v>4172</v>
      </c>
      <c r="B70" s="102"/>
      <c r="C70" s="82" t="s">
        <v>28</v>
      </c>
      <c r="D70" s="90" t="s">
        <v>232</v>
      </c>
      <c r="E70" s="16" t="s">
        <v>231</v>
      </c>
      <c r="F70" s="66"/>
      <c r="J70" s="1"/>
      <c r="L70" s="6">
        <f>SUM(L71)</f>
        <v>1</v>
      </c>
      <c r="M70" s="38">
        <f>SUM(M71)</f>
        <v>19670520</v>
      </c>
      <c r="N70" s="59">
        <v>44743</v>
      </c>
      <c r="O70" s="59">
        <v>44926</v>
      </c>
      <c r="P70" s="74" t="s">
        <v>31</v>
      </c>
    </row>
    <row r="71" spans="1:16" ht="67.5" x14ac:dyDescent="0.2">
      <c r="A71" s="86"/>
      <c r="B71" s="103"/>
      <c r="C71" s="86"/>
      <c r="D71" s="91"/>
      <c r="E71" s="16" t="s">
        <v>235</v>
      </c>
      <c r="F71" s="66"/>
      <c r="G71" s="61" t="s">
        <v>126</v>
      </c>
      <c r="H71" s="66">
        <v>70</v>
      </c>
      <c r="I71" s="61" t="s">
        <v>233</v>
      </c>
      <c r="J71" s="16" t="s">
        <v>234</v>
      </c>
      <c r="K71" s="53">
        <v>2</v>
      </c>
      <c r="L71" s="6">
        <v>1</v>
      </c>
      <c r="M71" s="38">
        <v>19670520</v>
      </c>
      <c r="N71" s="69"/>
      <c r="O71" s="69"/>
      <c r="P71" s="74"/>
    </row>
    <row r="72" spans="1:16" x14ac:dyDescent="0.2">
      <c r="A72" s="48"/>
      <c r="B72" s="48">
        <v>51030010020</v>
      </c>
      <c r="C72" s="48" t="s">
        <v>26</v>
      </c>
      <c r="D72" s="15" t="s">
        <v>132</v>
      </c>
      <c r="E72" s="15"/>
      <c r="F72" s="66">
        <v>2</v>
      </c>
      <c r="G72" s="61"/>
      <c r="H72" s="66"/>
      <c r="I72" s="61"/>
      <c r="J72" s="61"/>
      <c r="K72" s="104"/>
      <c r="L72" s="9"/>
      <c r="M72" s="69"/>
      <c r="N72" s="69"/>
      <c r="O72" s="69"/>
      <c r="P72" s="70"/>
    </row>
    <row r="73" spans="1:16" x14ac:dyDescent="0.2">
      <c r="A73" s="65">
        <v>4172</v>
      </c>
      <c r="B73" s="100"/>
      <c r="C73" s="65" t="s">
        <v>28</v>
      </c>
      <c r="D73" s="26" t="s">
        <v>133</v>
      </c>
      <c r="E73" s="16" t="s">
        <v>134</v>
      </c>
      <c r="F73" s="66"/>
      <c r="G73" s="61"/>
      <c r="H73" s="66"/>
      <c r="I73" s="61"/>
      <c r="J73" s="61"/>
      <c r="K73" s="53">
        <f>+K74</f>
        <v>2</v>
      </c>
      <c r="L73" s="6">
        <f>SUM(L74)</f>
        <v>1</v>
      </c>
      <c r="M73" s="38">
        <f>SUM(M74)</f>
        <v>136900000</v>
      </c>
      <c r="N73" s="59">
        <v>44682</v>
      </c>
      <c r="O73" s="59">
        <v>44926</v>
      </c>
      <c r="P73" s="74" t="s">
        <v>31</v>
      </c>
    </row>
    <row r="74" spans="1:16" ht="54" x14ac:dyDescent="0.2">
      <c r="A74" s="65"/>
      <c r="B74" s="100"/>
      <c r="C74" s="65"/>
      <c r="D74" s="26"/>
      <c r="E74" s="16" t="s">
        <v>135</v>
      </c>
      <c r="F74" s="66"/>
      <c r="G74" s="61" t="s">
        <v>132</v>
      </c>
      <c r="H74" s="66">
        <v>2</v>
      </c>
      <c r="I74" s="61" t="s">
        <v>136</v>
      </c>
      <c r="J74" s="61" t="s">
        <v>68</v>
      </c>
      <c r="K74" s="104">
        <v>2</v>
      </c>
      <c r="L74" s="6">
        <v>1</v>
      </c>
      <c r="M74" s="38">
        <v>136900000</v>
      </c>
      <c r="N74" s="69"/>
      <c r="O74" s="69"/>
      <c r="P74" s="74"/>
    </row>
    <row r="75" spans="1:16" x14ac:dyDescent="0.2">
      <c r="A75" s="66"/>
      <c r="B75" s="48">
        <v>51030010021</v>
      </c>
      <c r="C75" s="48" t="s">
        <v>26</v>
      </c>
      <c r="D75" s="15" t="s">
        <v>137</v>
      </c>
      <c r="E75" s="15"/>
      <c r="F75" s="66">
        <v>4</v>
      </c>
      <c r="G75" s="61"/>
      <c r="H75" s="66"/>
      <c r="I75" s="61"/>
      <c r="J75" s="61"/>
      <c r="K75" s="104"/>
      <c r="L75" s="9"/>
      <c r="M75" s="69"/>
      <c r="N75" s="69"/>
      <c r="O75" s="69"/>
      <c r="P75" s="70"/>
    </row>
    <row r="76" spans="1:16" x14ac:dyDescent="0.2">
      <c r="A76" s="65">
        <v>4172</v>
      </c>
      <c r="B76" s="100"/>
      <c r="C76" s="65" t="s">
        <v>28</v>
      </c>
      <c r="D76" s="26" t="s">
        <v>138</v>
      </c>
      <c r="E76" s="16" t="s">
        <v>139</v>
      </c>
      <c r="F76" s="66"/>
      <c r="G76" s="61"/>
      <c r="H76" s="66"/>
      <c r="I76" s="61"/>
      <c r="J76" s="61"/>
      <c r="K76" s="99">
        <f>SUM(K77)</f>
        <v>4</v>
      </c>
      <c r="L76" s="6">
        <f>SUM(L77)</f>
        <v>1</v>
      </c>
      <c r="M76" s="38">
        <f>SUM(M77)</f>
        <v>203000000</v>
      </c>
      <c r="N76" s="59">
        <v>44652</v>
      </c>
      <c r="O76" s="59">
        <v>44926</v>
      </c>
      <c r="P76" s="74" t="s">
        <v>31</v>
      </c>
    </row>
    <row r="77" spans="1:16" ht="40.5" x14ac:dyDescent="0.2">
      <c r="A77" s="65"/>
      <c r="B77" s="100"/>
      <c r="C77" s="65"/>
      <c r="D77" s="26"/>
      <c r="E77" s="16" t="s">
        <v>140</v>
      </c>
      <c r="F77" s="66"/>
      <c r="G77" s="61" t="s">
        <v>137</v>
      </c>
      <c r="H77" s="66">
        <v>4</v>
      </c>
      <c r="I77" s="61" t="s">
        <v>141</v>
      </c>
      <c r="J77" s="61" t="s">
        <v>68</v>
      </c>
      <c r="K77" s="104">
        <v>4</v>
      </c>
      <c r="L77" s="6">
        <v>1</v>
      </c>
      <c r="M77" s="38">
        <v>203000000</v>
      </c>
      <c r="N77" s="69"/>
      <c r="O77" s="69"/>
      <c r="P77" s="74"/>
    </row>
    <row r="78" spans="1:16" x14ac:dyDescent="0.2">
      <c r="A78" s="66"/>
      <c r="B78" s="48">
        <v>51030010022</v>
      </c>
      <c r="C78" s="48" t="s">
        <v>26</v>
      </c>
      <c r="D78" s="15" t="s">
        <v>142</v>
      </c>
      <c r="E78" s="15"/>
      <c r="F78" s="66">
        <v>1</v>
      </c>
      <c r="G78" s="61"/>
      <c r="H78" s="66"/>
      <c r="I78" s="61"/>
      <c r="J78" s="61"/>
      <c r="K78" s="104"/>
      <c r="L78" s="9"/>
      <c r="M78" s="69"/>
      <c r="N78" s="69"/>
      <c r="O78" s="69"/>
      <c r="P78" s="70"/>
    </row>
    <row r="79" spans="1:16" x14ac:dyDescent="0.2">
      <c r="A79" s="65">
        <v>4172</v>
      </c>
      <c r="B79" s="100"/>
      <c r="C79" s="65" t="s">
        <v>28</v>
      </c>
      <c r="D79" s="26" t="s">
        <v>143</v>
      </c>
      <c r="E79" s="16" t="s">
        <v>144</v>
      </c>
      <c r="F79" s="66"/>
      <c r="G79" s="61"/>
      <c r="H79" s="66"/>
      <c r="I79" s="61"/>
      <c r="J79" s="61"/>
      <c r="K79" s="99">
        <f>SUM(K80)</f>
        <v>1</v>
      </c>
      <c r="L79" s="6">
        <f>SUM(L80)</f>
        <v>1</v>
      </c>
      <c r="M79" s="38">
        <f>SUM(M80)</f>
        <v>40000000</v>
      </c>
      <c r="N79" s="59">
        <v>44652</v>
      </c>
      <c r="O79" s="59">
        <v>44926</v>
      </c>
      <c r="P79" s="74" t="s">
        <v>31</v>
      </c>
    </row>
    <row r="80" spans="1:16" ht="40.5" x14ac:dyDescent="0.2">
      <c r="A80" s="65"/>
      <c r="B80" s="100"/>
      <c r="C80" s="65"/>
      <c r="D80" s="26"/>
      <c r="E80" s="16" t="s">
        <v>145</v>
      </c>
      <c r="F80" s="66"/>
      <c r="G80" s="61" t="s">
        <v>142</v>
      </c>
      <c r="H80" s="66">
        <v>1</v>
      </c>
      <c r="I80" s="61" t="s">
        <v>146</v>
      </c>
      <c r="J80" s="61" t="s">
        <v>147</v>
      </c>
      <c r="K80" s="104">
        <v>1</v>
      </c>
      <c r="L80" s="6">
        <v>1</v>
      </c>
      <c r="M80" s="38">
        <v>40000000</v>
      </c>
      <c r="N80" s="69"/>
      <c r="O80" s="69"/>
      <c r="P80" s="74"/>
    </row>
    <row r="81" spans="1:16" x14ac:dyDescent="0.2">
      <c r="A81" s="48"/>
      <c r="B81" s="48">
        <v>51030010024</v>
      </c>
      <c r="C81" s="48" t="s">
        <v>26</v>
      </c>
      <c r="D81" s="15" t="s">
        <v>148</v>
      </c>
      <c r="E81" s="15"/>
      <c r="F81" s="66">
        <v>1</v>
      </c>
      <c r="G81" s="61"/>
      <c r="H81" s="66"/>
      <c r="I81" s="61"/>
      <c r="J81" s="61"/>
      <c r="K81" s="104"/>
      <c r="L81" s="9"/>
      <c r="M81" s="69"/>
      <c r="N81" s="69"/>
      <c r="O81" s="69"/>
      <c r="P81" s="70"/>
    </row>
    <row r="82" spans="1:16" x14ac:dyDescent="0.2">
      <c r="A82" s="65">
        <v>4172</v>
      </c>
      <c r="B82" s="100"/>
      <c r="C82" s="65" t="s">
        <v>28</v>
      </c>
      <c r="D82" s="26" t="s">
        <v>149</v>
      </c>
      <c r="E82" s="16" t="s">
        <v>150</v>
      </c>
      <c r="F82" s="66"/>
      <c r="G82" s="61"/>
      <c r="H82" s="66"/>
      <c r="I82" s="61"/>
      <c r="J82" s="61"/>
      <c r="K82" s="99">
        <f>SUM(K83)</f>
        <v>7</v>
      </c>
      <c r="L82" s="9">
        <f>SUM(L83)</f>
        <v>1</v>
      </c>
      <c r="M82" s="38">
        <f>SUM(M83)</f>
        <v>100000000</v>
      </c>
      <c r="N82" s="59">
        <v>44652</v>
      </c>
      <c r="O82" s="59">
        <v>44926</v>
      </c>
      <c r="P82" s="74" t="s">
        <v>31</v>
      </c>
    </row>
    <row r="83" spans="1:16" ht="54" x14ac:dyDescent="0.2">
      <c r="A83" s="65"/>
      <c r="B83" s="100"/>
      <c r="C83" s="65"/>
      <c r="D83" s="26"/>
      <c r="E83" s="16" t="s">
        <v>151</v>
      </c>
      <c r="F83" s="66"/>
      <c r="G83" s="61" t="s">
        <v>148</v>
      </c>
      <c r="H83" s="66">
        <v>1</v>
      </c>
      <c r="I83" s="61" t="s">
        <v>152</v>
      </c>
      <c r="J83" s="61" t="s">
        <v>153</v>
      </c>
      <c r="K83" s="104">
        <v>7</v>
      </c>
      <c r="L83" s="6">
        <v>1</v>
      </c>
      <c r="M83" s="38">
        <v>100000000</v>
      </c>
      <c r="N83" s="69"/>
      <c r="O83" s="69"/>
      <c r="P83" s="74"/>
    </row>
    <row r="84" spans="1:16" x14ac:dyDescent="0.2">
      <c r="A84" s="66"/>
      <c r="B84" s="48">
        <v>51030010025</v>
      </c>
      <c r="C84" s="66" t="s">
        <v>26</v>
      </c>
      <c r="D84" s="15" t="s">
        <v>154</v>
      </c>
      <c r="E84" s="16"/>
      <c r="F84" s="66">
        <v>1</v>
      </c>
      <c r="G84" s="61"/>
      <c r="H84" s="66"/>
      <c r="I84" s="61"/>
      <c r="J84" s="61"/>
      <c r="K84" s="104"/>
      <c r="L84" s="6"/>
      <c r="M84" s="69"/>
      <c r="N84" s="69"/>
      <c r="O84" s="69"/>
      <c r="P84" s="70"/>
    </row>
    <row r="85" spans="1:16" x14ac:dyDescent="0.2">
      <c r="A85" s="65">
        <v>4172</v>
      </c>
      <c r="B85" s="100"/>
      <c r="C85" s="65" t="s">
        <v>28</v>
      </c>
      <c r="D85" s="26" t="s">
        <v>155</v>
      </c>
      <c r="E85" s="16" t="s">
        <v>156</v>
      </c>
      <c r="F85" s="66"/>
      <c r="G85" s="61"/>
      <c r="H85" s="66"/>
      <c r="I85" s="61"/>
      <c r="J85" s="61"/>
      <c r="K85" s="104"/>
      <c r="L85" s="6">
        <f>SUM(L86)</f>
        <v>1</v>
      </c>
      <c r="M85" s="38">
        <f>SUM(M86)</f>
        <v>50000000</v>
      </c>
      <c r="N85" s="59">
        <v>44652</v>
      </c>
      <c r="O85" s="59">
        <v>44926</v>
      </c>
      <c r="P85" s="74" t="s">
        <v>31</v>
      </c>
    </row>
    <row r="86" spans="1:16" ht="40.5" x14ac:dyDescent="0.2">
      <c r="A86" s="65"/>
      <c r="B86" s="100"/>
      <c r="C86" s="65"/>
      <c r="D86" s="26"/>
      <c r="E86" s="16" t="s">
        <v>157</v>
      </c>
      <c r="F86" s="66"/>
      <c r="G86" s="61" t="s">
        <v>154</v>
      </c>
      <c r="H86" s="66">
        <v>1</v>
      </c>
      <c r="I86" s="61" t="s">
        <v>158</v>
      </c>
      <c r="J86" s="61" t="s">
        <v>68</v>
      </c>
      <c r="K86" s="104">
        <v>1</v>
      </c>
      <c r="L86" s="6">
        <v>1</v>
      </c>
      <c r="M86" s="38">
        <v>50000000</v>
      </c>
      <c r="N86" s="69"/>
      <c r="O86" s="69"/>
      <c r="P86" s="74"/>
    </row>
    <row r="87" spans="1:16" x14ac:dyDescent="0.2">
      <c r="A87" s="41"/>
      <c r="B87" s="41">
        <v>5104</v>
      </c>
      <c r="C87" s="67" t="s">
        <v>22</v>
      </c>
      <c r="D87" s="42"/>
      <c r="E87" s="105"/>
      <c r="F87" s="66"/>
      <c r="G87" s="53"/>
      <c r="H87" s="64"/>
      <c r="I87" s="53"/>
      <c r="J87" s="66"/>
      <c r="K87" s="53"/>
      <c r="L87" s="9"/>
      <c r="M87" s="69"/>
      <c r="N87" s="69"/>
      <c r="O87" s="69"/>
      <c r="P87" s="70"/>
    </row>
    <row r="88" spans="1:16" x14ac:dyDescent="0.2">
      <c r="A88" s="43"/>
      <c r="B88" s="43">
        <v>5104001</v>
      </c>
      <c r="C88" s="68" t="s">
        <v>24</v>
      </c>
      <c r="D88" s="45" t="s">
        <v>159</v>
      </c>
      <c r="E88" s="106"/>
      <c r="F88" s="66"/>
      <c r="G88" s="53"/>
      <c r="H88" s="64"/>
      <c r="I88" s="53"/>
      <c r="J88" s="61"/>
      <c r="K88" s="53"/>
      <c r="L88" s="9"/>
      <c r="M88" s="69"/>
      <c r="N88" s="69"/>
      <c r="O88" s="69"/>
      <c r="P88" s="70"/>
    </row>
    <row r="89" spans="1:16" x14ac:dyDescent="0.2">
      <c r="A89" s="48"/>
      <c r="B89" s="49">
        <v>51040010002</v>
      </c>
      <c r="C89" s="50" t="s">
        <v>26</v>
      </c>
      <c r="D89" s="51" t="s">
        <v>160</v>
      </c>
      <c r="E89" s="107"/>
      <c r="F89" s="52">
        <v>483</v>
      </c>
      <c r="G89" s="53"/>
      <c r="H89" s="64"/>
      <c r="I89" s="53"/>
      <c r="J89" s="66"/>
      <c r="K89" s="53"/>
      <c r="L89" s="9"/>
      <c r="M89" s="69"/>
      <c r="N89" s="69"/>
      <c r="O89" s="69"/>
      <c r="P89" s="70"/>
    </row>
    <row r="90" spans="1:16" x14ac:dyDescent="0.2">
      <c r="A90" s="65">
        <v>4172</v>
      </c>
      <c r="B90" s="55"/>
      <c r="C90" s="56" t="s">
        <v>28</v>
      </c>
      <c r="D90" s="57" t="s">
        <v>161</v>
      </c>
      <c r="E90" s="16" t="s">
        <v>162</v>
      </c>
      <c r="F90" s="52"/>
      <c r="G90" s="53"/>
      <c r="H90" s="64"/>
      <c r="I90" s="53"/>
      <c r="J90" s="66"/>
      <c r="K90" s="99">
        <v>483</v>
      </c>
      <c r="L90" s="6">
        <f>SUM(L91)</f>
        <v>1</v>
      </c>
      <c r="M90" s="38">
        <f>SUM(M91)</f>
        <v>140000000</v>
      </c>
      <c r="N90" s="59">
        <v>44621</v>
      </c>
      <c r="O90" s="59">
        <v>44926</v>
      </c>
      <c r="P90" s="74" t="s">
        <v>31</v>
      </c>
    </row>
    <row r="91" spans="1:16" ht="40.5" x14ac:dyDescent="0.2">
      <c r="A91" s="65"/>
      <c r="B91" s="55"/>
      <c r="C91" s="56"/>
      <c r="D91" s="57"/>
      <c r="E91" s="16" t="s">
        <v>163</v>
      </c>
      <c r="F91" s="66"/>
      <c r="G91" s="61" t="s">
        <v>160</v>
      </c>
      <c r="H91" s="66">
        <v>483</v>
      </c>
      <c r="I91" s="61" t="s">
        <v>164</v>
      </c>
      <c r="J91" s="61" t="s">
        <v>165</v>
      </c>
      <c r="K91" s="104">
        <v>483</v>
      </c>
      <c r="L91" s="6">
        <v>1</v>
      </c>
      <c r="M91" s="38">
        <v>140000000</v>
      </c>
      <c r="N91" s="69"/>
      <c r="O91" s="69"/>
      <c r="P91" s="74"/>
    </row>
    <row r="92" spans="1:16" x14ac:dyDescent="0.2">
      <c r="A92" s="41"/>
      <c r="B92" s="41">
        <v>52</v>
      </c>
      <c r="C92" s="67"/>
      <c r="D92" s="34" t="s">
        <v>166</v>
      </c>
      <c r="E92" s="35"/>
      <c r="F92" s="66"/>
      <c r="G92" s="61"/>
      <c r="H92" s="66"/>
      <c r="I92" s="61"/>
      <c r="J92" s="61"/>
      <c r="K92" s="104"/>
      <c r="L92" s="9"/>
      <c r="M92" s="69"/>
      <c r="N92" s="69"/>
      <c r="O92" s="69"/>
      <c r="P92" s="70"/>
    </row>
    <row r="93" spans="1:16" x14ac:dyDescent="0.2">
      <c r="A93" s="41"/>
      <c r="B93" s="41">
        <v>5202</v>
      </c>
      <c r="C93" s="41" t="s">
        <v>22</v>
      </c>
      <c r="D93" s="35" t="s">
        <v>167</v>
      </c>
      <c r="E93" s="35"/>
      <c r="F93" s="66"/>
      <c r="G93" s="61"/>
      <c r="H93" s="66"/>
      <c r="I93" s="61"/>
      <c r="J93" s="61"/>
      <c r="K93" s="104"/>
      <c r="L93" s="9"/>
      <c r="M93" s="69"/>
      <c r="N93" s="69"/>
      <c r="O93" s="69"/>
      <c r="P93" s="70"/>
    </row>
    <row r="94" spans="1:16" x14ac:dyDescent="0.2">
      <c r="A94" s="43"/>
      <c r="B94" s="43">
        <v>5202003</v>
      </c>
      <c r="C94" s="43" t="s">
        <v>24</v>
      </c>
      <c r="D94" s="46" t="s">
        <v>168</v>
      </c>
      <c r="E94" s="46"/>
      <c r="F94" s="66"/>
      <c r="G94" s="61"/>
      <c r="H94" s="66"/>
      <c r="I94" s="61"/>
      <c r="J94" s="61"/>
      <c r="K94" s="104"/>
      <c r="L94" s="9"/>
      <c r="M94" s="69"/>
      <c r="N94" s="69"/>
      <c r="O94" s="69"/>
      <c r="P94" s="70"/>
    </row>
    <row r="95" spans="1:16" ht="25.5" x14ac:dyDescent="0.2">
      <c r="A95" s="48"/>
      <c r="B95" s="48">
        <v>52020030005</v>
      </c>
      <c r="C95" s="48" t="s">
        <v>26</v>
      </c>
      <c r="D95" s="15" t="s">
        <v>169</v>
      </c>
      <c r="E95" s="15"/>
      <c r="F95" s="66">
        <v>130</v>
      </c>
      <c r="G95" s="61"/>
      <c r="H95" s="66"/>
      <c r="I95" s="61"/>
      <c r="J95" s="61"/>
      <c r="K95" s="53">
        <f>K98+K101</f>
        <v>130</v>
      </c>
      <c r="L95" s="9"/>
      <c r="M95" s="69"/>
      <c r="N95" s="69"/>
      <c r="O95" s="69"/>
      <c r="P95" s="70"/>
    </row>
    <row r="96" spans="1:16" x14ac:dyDescent="0.2">
      <c r="A96" s="65">
        <v>4172</v>
      </c>
      <c r="B96" s="65"/>
      <c r="C96" s="65" t="s">
        <v>28</v>
      </c>
      <c r="D96" s="26" t="s">
        <v>170</v>
      </c>
      <c r="E96" s="16" t="s">
        <v>171</v>
      </c>
      <c r="F96" s="66"/>
      <c r="G96" s="61"/>
      <c r="H96" s="66"/>
      <c r="I96" s="61"/>
      <c r="J96" s="61"/>
      <c r="K96" s="53">
        <f>+K98</f>
        <v>50</v>
      </c>
      <c r="L96" s="6">
        <f>SUM(L97+L98)</f>
        <v>1</v>
      </c>
      <c r="M96" s="38">
        <f>SUM(M97:M98)</f>
        <v>275000000</v>
      </c>
      <c r="N96" s="59">
        <v>44593</v>
      </c>
      <c r="O96" s="59">
        <v>44926</v>
      </c>
      <c r="P96" s="74" t="s">
        <v>31</v>
      </c>
    </row>
    <row r="97" spans="1:16" ht="40.5" customHeight="1" x14ac:dyDescent="0.2">
      <c r="A97" s="65"/>
      <c r="B97" s="65"/>
      <c r="C97" s="77"/>
      <c r="D97" s="78"/>
      <c r="E97" s="16" t="s">
        <v>172</v>
      </c>
      <c r="F97" s="65"/>
      <c r="G97" s="16"/>
      <c r="H97" s="53"/>
      <c r="I97" s="16" t="s">
        <v>173</v>
      </c>
      <c r="J97" s="61" t="s">
        <v>174</v>
      </c>
      <c r="K97" s="104">
        <v>1</v>
      </c>
      <c r="L97" s="6">
        <v>0.6</v>
      </c>
      <c r="M97" s="38">
        <v>98000000</v>
      </c>
      <c r="N97" s="69"/>
      <c r="O97" s="69"/>
      <c r="P97" s="74"/>
    </row>
    <row r="98" spans="1:16" ht="67.5" x14ac:dyDescent="0.2">
      <c r="A98" s="65"/>
      <c r="B98" s="65"/>
      <c r="C98" s="77"/>
      <c r="D98" s="78"/>
      <c r="E98" s="16" t="s">
        <v>175</v>
      </c>
      <c r="F98" s="65"/>
      <c r="G98" s="16" t="s">
        <v>169</v>
      </c>
      <c r="H98" s="66">
        <v>50</v>
      </c>
      <c r="I98" s="16" t="s">
        <v>229</v>
      </c>
      <c r="J98" s="61" t="s">
        <v>176</v>
      </c>
      <c r="K98" s="104">
        <v>50</v>
      </c>
      <c r="L98" s="6">
        <v>0.4</v>
      </c>
      <c r="M98" s="38">
        <v>177000000</v>
      </c>
      <c r="N98" s="69"/>
      <c r="O98" s="69"/>
      <c r="P98" s="74"/>
    </row>
    <row r="99" spans="1:16" x14ac:dyDescent="0.2">
      <c r="A99" s="65">
        <v>4172</v>
      </c>
      <c r="B99" s="65"/>
      <c r="C99" s="65" t="s">
        <v>28</v>
      </c>
      <c r="D99" s="26" t="s">
        <v>177</v>
      </c>
      <c r="E99" s="16" t="s">
        <v>178</v>
      </c>
      <c r="F99" s="66"/>
      <c r="G99" s="61"/>
      <c r="H99" s="66"/>
      <c r="I99" s="61"/>
      <c r="J99" s="61"/>
      <c r="K99" s="53">
        <f>+K101</f>
        <v>80</v>
      </c>
      <c r="L99" s="6">
        <f>SUM(L100+L101)</f>
        <v>1</v>
      </c>
      <c r="M99" s="38">
        <f>SUM(M100:M101)</f>
        <v>190339500</v>
      </c>
      <c r="N99" s="59">
        <v>44593</v>
      </c>
      <c r="O99" s="59">
        <v>44926</v>
      </c>
      <c r="P99" s="74" t="s">
        <v>31</v>
      </c>
    </row>
    <row r="100" spans="1:16" ht="40.5" customHeight="1" x14ac:dyDescent="0.2">
      <c r="A100" s="65"/>
      <c r="B100" s="65"/>
      <c r="C100" s="77"/>
      <c r="D100" s="78"/>
      <c r="E100" s="16" t="s">
        <v>179</v>
      </c>
      <c r="F100" s="65"/>
      <c r="G100" s="16"/>
      <c r="H100" s="53"/>
      <c r="I100" s="16" t="s">
        <v>180</v>
      </c>
      <c r="J100" s="61" t="s">
        <v>174</v>
      </c>
      <c r="K100" s="104">
        <v>1</v>
      </c>
      <c r="L100" s="6">
        <v>0.6</v>
      </c>
      <c r="M100" s="38">
        <v>67000000</v>
      </c>
      <c r="N100" s="69"/>
      <c r="O100" s="69"/>
      <c r="P100" s="74"/>
    </row>
    <row r="101" spans="1:16" ht="67.5" x14ac:dyDescent="0.2">
      <c r="A101" s="65"/>
      <c r="B101" s="65"/>
      <c r="C101" s="77"/>
      <c r="D101" s="78"/>
      <c r="E101" s="16" t="s">
        <v>181</v>
      </c>
      <c r="F101" s="65"/>
      <c r="G101" s="16" t="s">
        <v>169</v>
      </c>
      <c r="H101" s="66">
        <v>80</v>
      </c>
      <c r="I101" s="16" t="s">
        <v>230</v>
      </c>
      <c r="J101" s="61" t="s">
        <v>176</v>
      </c>
      <c r="K101" s="104">
        <v>80</v>
      </c>
      <c r="L101" s="6">
        <v>0.4</v>
      </c>
      <c r="M101" s="38">
        <v>123339500</v>
      </c>
      <c r="N101" s="69"/>
      <c r="O101" s="69"/>
      <c r="P101" s="74"/>
    </row>
    <row r="102" spans="1:16" x14ac:dyDescent="0.2">
      <c r="A102" s="41"/>
      <c r="B102" s="41">
        <v>53</v>
      </c>
      <c r="C102" s="41"/>
      <c r="D102" s="108" t="s">
        <v>182</v>
      </c>
      <c r="E102" s="35"/>
      <c r="F102" s="66"/>
      <c r="G102" s="61"/>
      <c r="H102" s="66"/>
      <c r="I102" s="61"/>
      <c r="J102" s="61"/>
      <c r="K102" s="104"/>
      <c r="L102" s="9"/>
      <c r="M102" s="69"/>
      <c r="N102" s="69"/>
      <c r="O102" s="69"/>
      <c r="P102" s="70"/>
    </row>
    <row r="103" spans="1:16" x14ac:dyDescent="0.2">
      <c r="A103" s="66"/>
      <c r="B103" s="41">
        <v>5301</v>
      </c>
      <c r="C103" s="41" t="s">
        <v>22</v>
      </c>
      <c r="D103" s="36" t="s">
        <v>183</v>
      </c>
      <c r="E103" s="16"/>
      <c r="F103" s="66"/>
      <c r="G103" s="61"/>
      <c r="H103" s="66"/>
      <c r="I103" s="61"/>
      <c r="J103" s="61"/>
      <c r="K103" s="104"/>
      <c r="L103" s="9"/>
      <c r="M103" s="69"/>
      <c r="N103" s="69"/>
      <c r="O103" s="69"/>
      <c r="P103" s="70"/>
    </row>
    <row r="104" spans="1:16" x14ac:dyDescent="0.2">
      <c r="A104" s="66"/>
      <c r="B104" s="43">
        <v>5301003</v>
      </c>
      <c r="C104" s="68" t="s">
        <v>24</v>
      </c>
      <c r="D104" s="45" t="s">
        <v>184</v>
      </c>
      <c r="E104" s="16"/>
      <c r="F104" s="66"/>
      <c r="G104" s="61"/>
      <c r="H104" s="66"/>
      <c r="I104" s="61"/>
      <c r="J104" s="61"/>
      <c r="K104" s="104"/>
      <c r="L104" s="9"/>
      <c r="M104" s="69"/>
      <c r="N104" s="69"/>
      <c r="O104" s="69"/>
      <c r="P104" s="70"/>
    </row>
    <row r="105" spans="1:16" ht="25.5" x14ac:dyDescent="0.2">
      <c r="A105" s="66"/>
      <c r="B105" s="48">
        <v>53010030006</v>
      </c>
      <c r="C105" s="48" t="s">
        <v>26</v>
      </c>
      <c r="D105" s="15" t="s">
        <v>185</v>
      </c>
      <c r="E105" s="15"/>
      <c r="F105" s="75">
        <v>1</v>
      </c>
      <c r="G105" s="61"/>
      <c r="H105" s="66"/>
      <c r="I105" s="61"/>
      <c r="J105" s="61"/>
      <c r="K105" s="104"/>
      <c r="L105" s="9"/>
      <c r="M105" s="69"/>
      <c r="N105" s="69"/>
      <c r="O105" s="69"/>
      <c r="P105" s="70"/>
    </row>
    <row r="106" spans="1:16" x14ac:dyDescent="0.2">
      <c r="A106" s="65">
        <v>4172</v>
      </c>
      <c r="B106" s="100"/>
      <c r="C106" s="82" t="s">
        <v>28</v>
      </c>
      <c r="D106" s="26" t="s">
        <v>186</v>
      </c>
      <c r="E106" s="16" t="s">
        <v>187</v>
      </c>
      <c r="F106" s="66"/>
      <c r="G106" s="61"/>
      <c r="H106" s="66"/>
      <c r="I106" s="61"/>
      <c r="J106" s="61"/>
      <c r="K106" s="99">
        <f>SUM(K107)</f>
        <v>1</v>
      </c>
      <c r="L106" s="6">
        <f>SUM(L107)</f>
        <v>1</v>
      </c>
      <c r="M106" s="38">
        <f>SUM(M107)</f>
        <v>245000000</v>
      </c>
      <c r="N106" s="59">
        <v>44562</v>
      </c>
      <c r="O106" s="59">
        <v>44926</v>
      </c>
      <c r="P106" s="74" t="s">
        <v>31</v>
      </c>
    </row>
    <row r="107" spans="1:16" ht="67.5" x14ac:dyDescent="0.2">
      <c r="A107" s="65"/>
      <c r="B107" s="100"/>
      <c r="C107" s="86"/>
      <c r="D107" s="26"/>
      <c r="E107" s="16" t="s">
        <v>188</v>
      </c>
      <c r="F107" s="66"/>
      <c r="G107" s="61" t="s">
        <v>185</v>
      </c>
      <c r="H107" s="75">
        <v>1</v>
      </c>
      <c r="I107" s="61" t="s">
        <v>189</v>
      </c>
      <c r="J107" s="61" t="s">
        <v>190</v>
      </c>
      <c r="K107" s="104">
        <v>1</v>
      </c>
      <c r="L107" s="6">
        <v>1</v>
      </c>
      <c r="M107" s="38">
        <v>245000000</v>
      </c>
      <c r="N107" s="69"/>
      <c r="O107" s="69"/>
      <c r="P107" s="74"/>
    </row>
    <row r="108" spans="1:16" x14ac:dyDescent="0.2">
      <c r="A108" s="66"/>
      <c r="B108" s="43">
        <v>5301004</v>
      </c>
      <c r="C108" s="43" t="s">
        <v>24</v>
      </c>
      <c r="D108" s="46" t="s">
        <v>191</v>
      </c>
      <c r="E108" s="16"/>
      <c r="F108" s="66"/>
      <c r="G108" s="61"/>
      <c r="H108" s="66"/>
      <c r="I108" s="61"/>
      <c r="J108" s="61"/>
      <c r="K108" s="104"/>
      <c r="L108" s="9"/>
      <c r="M108" s="69"/>
      <c r="N108" s="69"/>
      <c r="O108" s="69"/>
      <c r="P108" s="70"/>
    </row>
    <row r="109" spans="1:16" x14ac:dyDescent="0.2">
      <c r="A109" s="66"/>
      <c r="B109" s="48">
        <v>53010040004</v>
      </c>
      <c r="C109" s="48" t="s">
        <v>26</v>
      </c>
      <c r="D109" s="15" t="s">
        <v>192</v>
      </c>
      <c r="E109" s="15"/>
      <c r="F109" s="109">
        <v>0.63</v>
      </c>
      <c r="G109" s="61"/>
      <c r="H109" s="66"/>
      <c r="I109" s="61"/>
      <c r="J109" s="61"/>
      <c r="K109" s="104"/>
      <c r="L109" s="9"/>
      <c r="M109" s="69"/>
      <c r="N109" s="69"/>
      <c r="O109" s="69"/>
      <c r="P109" s="70"/>
    </row>
    <row r="110" spans="1:16" x14ac:dyDescent="0.2">
      <c r="A110" s="65">
        <v>4172</v>
      </c>
      <c r="B110" s="100"/>
      <c r="C110" s="82" t="s">
        <v>28</v>
      </c>
      <c r="D110" s="26" t="s">
        <v>193</v>
      </c>
      <c r="E110" s="16" t="s">
        <v>194</v>
      </c>
      <c r="F110" s="109"/>
      <c r="G110" s="61"/>
      <c r="H110" s="66"/>
      <c r="I110" s="61"/>
      <c r="J110" s="61"/>
      <c r="K110" s="99">
        <f>SUM(K111)</f>
        <v>1</v>
      </c>
      <c r="L110" s="6">
        <f>SUM(L111)</f>
        <v>1</v>
      </c>
      <c r="M110" s="38">
        <f>SUM(M111)</f>
        <v>62467440</v>
      </c>
      <c r="N110" s="59">
        <v>44562</v>
      </c>
      <c r="O110" s="59">
        <v>44926</v>
      </c>
      <c r="P110" s="74" t="s">
        <v>31</v>
      </c>
    </row>
    <row r="111" spans="1:16" ht="54" x14ac:dyDescent="0.2">
      <c r="A111" s="65"/>
      <c r="B111" s="100"/>
      <c r="C111" s="86"/>
      <c r="D111" s="26"/>
      <c r="E111" s="16" t="s">
        <v>195</v>
      </c>
      <c r="F111" s="66"/>
      <c r="G111" s="61" t="s">
        <v>192</v>
      </c>
      <c r="H111" s="109">
        <v>0.63</v>
      </c>
      <c r="I111" s="61" t="s">
        <v>196</v>
      </c>
      <c r="J111" s="61" t="s">
        <v>197</v>
      </c>
      <c r="K111" s="104">
        <v>1</v>
      </c>
      <c r="L111" s="6">
        <v>1</v>
      </c>
      <c r="M111" s="38">
        <v>62467440</v>
      </c>
      <c r="N111" s="69"/>
      <c r="O111" s="69"/>
      <c r="P111" s="74"/>
    </row>
    <row r="112" spans="1:16" x14ac:dyDescent="0.2">
      <c r="A112" s="41"/>
      <c r="B112" s="33">
        <v>54</v>
      </c>
      <c r="C112" s="33" t="s">
        <v>20</v>
      </c>
      <c r="D112" s="34" t="s">
        <v>198</v>
      </c>
      <c r="E112" s="105"/>
      <c r="F112" s="66"/>
      <c r="G112" s="53"/>
      <c r="H112" s="64"/>
      <c r="I112" s="53"/>
      <c r="J112" s="66"/>
      <c r="K112" s="53"/>
      <c r="L112" s="110"/>
      <c r="M112" s="69"/>
      <c r="N112" s="69"/>
      <c r="O112" s="69"/>
      <c r="P112" s="70"/>
    </row>
    <row r="113" spans="1:16" x14ac:dyDescent="0.2">
      <c r="A113" s="41"/>
      <c r="B113" s="41">
        <v>5402</v>
      </c>
      <c r="C113" s="41" t="s">
        <v>22</v>
      </c>
      <c r="D113" s="42" t="s">
        <v>199</v>
      </c>
      <c r="E113" s="105"/>
      <c r="F113" s="66"/>
      <c r="G113" s="53"/>
      <c r="H113" s="64"/>
      <c r="I113" s="53"/>
      <c r="J113" s="66"/>
      <c r="K113" s="53"/>
      <c r="L113" s="110"/>
      <c r="M113" s="69"/>
      <c r="N113" s="69"/>
      <c r="O113" s="69"/>
      <c r="P113" s="70"/>
    </row>
    <row r="114" spans="1:16" ht="33" x14ac:dyDescent="0.2">
      <c r="A114" s="43"/>
      <c r="B114" s="43">
        <v>5402002</v>
      </c>
      <c r="C114" s="43" t="s">
        <v>24</v>
      </c>
      <c r="D114" s="45" t="s">
        <v>200</v>
      </c>
      <c r="E114" s="106"/>
      <c r="F114" s="66"/>
      <c r="G114" s="53"/>
      <c r="H114" s="64"/>
      <c r="I114" s="53"/>
      <c r="J114" s="66"/>
      <c r="K114" s="53"/>
      <c r="L114" s="110"/>
      <c r="M114" s="69"/>
      <c r="N114" s="69"/>
      <c r="O114" s="69"/>
      <c r="P114" s="70"/>
    </row>
    <row r="115" spans="1:16" x14ac:dyDescent="0.2">
      <c r="A115" s="48"/>
      <c r="B115" s="49">
        <v>54020020011</v>
      </c>
      <c r="C115" s="48" t="s">
        <v>26</v>
      </c>
      <c r="D115" s="51" t="s">
        <v>201</v>
      </c>
      <c r="E115" s="107"/>
      <c r="F115" s="111">
        <v>0.25</v>
      </c>
      <c r="G115" s="53"/>
      <c r="H115" s="64"/>
      <c r="I115" s="53"/>
      <c r="J115" s="66"/>
      <c r="K115" s="53"/>
      <c r="L115" s="110"/>
      <c r="M115" s="69"/>
      <c r="N115" s="69"/>
      <c r="O115" s="69"/>
      <c r="P115" s="70"/>
    </row>
    <row r="116" spans="1:16" x14ac:dyDescent="0.2">
      <c r="A116" s="65">
        <v>4172</v>
      </c>
      <c r="B116" s="55"/>
      <c r="C116" s="82" t="s">
        <v>28</v>
      </c>
      <c r="D116" s="57" t="s">
        <v>202</v>
      </c>
      <c r="E116" s="16" t="s">
        <v>203</v>
      </c>
      <c r="F116" s="111"/>
      <c r="G116" s="53"/>
      <c r="H116" s="64"/>
      <c r="I116" s="53"/>
      <c r="J116" s="66"/>
      <c r="K116" s="99">
        <f>SUM(K117)</f>
        <v>1</v>
      </c>
      <c r="L116" s="10">
        <f>SUM(L117)</f>
        <v>1</v>
      </c>
      <c r="M116" s="38">
        <f>SUM(M117)</f>
        <v>122467440</v>
      </c>
      <c r="N116" s="59">
        <v>44562</v>
      </c>
      <c r="O116" s="59">
        <v>44926</v>
      </c>
      <c r="P116" s="74" t="s">
        <v>31</v>
      </c>
    </row>
    <row r="117" spans="1:16" ht="40.5" x14ac:dyDescent="0.2">
      <c r="A117" s="65"/>
      <c r="B117" s="55"/>
      <c r="C117" s="86"/>
      <c r="D117" s="57"/>
      <c r="E117" s="16" t="s">
        <v>204</v>
      </c>
      <c r="F117" s="66"/>
      <c r="G117" s="61" t="s">
        <v>201</v>
      </c>
      <c r="H117" s="111">
        <v>0.25</v>
      </c>
      <c r="I117" s="61" t="s">
        <v>205</v>
      </c>
      <c r="J117" s="61" t="s">
        <v>206</v>
      </c>
      <c r="K117" s="53">
        <v>1</v>
      </c>
      <c r="L117" s="10">
        <v>1</v>
      </c>
      <c r="M117" s="38">
        <v>122467440</v>
      </c>
      <c r="N117" s="69"/>
      <c r="O117" s="69"/>
      <c r="P117" s="74"/>
    </row>
    <row r="118" spans="1:16" x14ac:dyDescent="0.2">
      <c r="A118" s="66"/>
      <c r="B118" s="48">
        <v>54020020012</v>
      </c>
      <c r="C118" s="48" t="s">
        <v>26</v>
      </c>
      <c r="D118" s="51" t="s">
        <v>207</v>
      </c>
      <c r="E118" s="15"/>
      <c r="F118" s="66">
        <v>3</v>
      </c>
      <c r="G118" s="61"/>
      <c r="H118" s="111"/>
      <c r="I118" s="61"/>
      <c r="J118" s="61"/>
      <c r="K118" s="53"/>
      <c r="L118" s="110"/>
      <c r="M118" s="69"/>
      <c r="N118" s="69"/>
      <c r="O118" s="69"/>
      <c r="P118" s="70"/>
    </row>
    <row r="119" spans="1:16" x14ac:dyDescent="0.2">
      <c r="A119" s="65">
        <v>4172</v>
      </c>
      <c r="B119" s="100"/>
      <c r="C119" s="65" t="s">
        <v>28</v>
      </c>
      <c r="D119" s="57" t="s">
        <v>208</v>
      </c>
      <c r="E119" s="16" t="s">
        <v>209</v>
      </c>
      <c r="F119" s="66"/>
      <c r="G119" s="61"/>
      <c r="H119" s="111"/>
      <c r="I119" s="61"/>
      <c r="J119" s="61"/>
      <c r="K119" s="99">
        <f>SUM(K120)</f>
        <v>3</v>
      </c>
      <c r="L119" s="10">
        <f>SUM(L120)</f>
        <v>1</v>
      </c>
      <c r="M119" s="38">
        <f>SUM(M120)</f>
        <v>164000000</v>
      </c>
      <c r="N119" s="59">
        <v>44562</v>
      </c>
      <c r="O119" s="59">
        <v>44926</v>
      </c>
      <c r="P119" s="74" t="s">
        <v>31</v>
      </c>
    </row>
    <row r="120" spans="1:16" ht="40.5" x14ac:dyDescent="0.2">
      <c r="A120" s="112"/>
      <c r="B120" s="113"/>
      <c r="C120" s="112"/>
      <c r="D120" s="114"/>
      <c r="E120" s="115" t="s">
        <v>210</v>
      </c>
      <c r="F120" s="115"/>
      <c r="G120" s="115" t="s">
        <v>207</v>
      </c>
      <c r="H120" s="116">
        <v>3</v>
      </c>
      <c r="I120" s="115" t="s">
        <v>211</v>
      </c>
      <c r="J120" s="115" t="s">
        <v>212</v>
      </c>
      <c r="K120" s="117">
        <v>3</v>
      </c>
      <c r="L120" s="117">
        <v>1</v>
      </c>
      <c r="M120" s="118">
        <v>164000000</v>
      </c>
      <c r="N120" s="117"/>
      <c r="O120" s="117"/>
      <c r="P120" s="119"/>
    </row>
    <row r="121" spans="1:16" x14ac:dyDescent="0.2">
      <c r="B121" s="120"/>
      <c r="C121" s="120"/>
      <c r="D121" s="121"/>
      <c r="E121" s="1"/>
      <c r="L121" s="122"/>
      <c r="M121" s="11"/>
      <c r="P121" s="123"/>
    </row>
    <row r="122" spans="1:16" s="13" customFormat="1" ht="12.75" x14ac:dyDescent="0.2">
      <c r="B122" s="124" t="s">
        <v>213</v>
      </c>
      <c r="C122" s="124">
        <f>COUNTIF(C8:C120,"Pr")</f>
        <v>34</v>
      </c>
      <c r="D122" s="121"/>
      <c r="J122" s="120"/>
      <c r="L122" s="120" t="s">
        <v>214</v>
      </c>
      <c r="M122" s="12">
        <f>M12+M15+M18+M23+M26+M29+M32+M34+M36+M38+M40+M50+M53+M56+M59+M62+M65+M68+M73+M76+M79+M82+M85+M90+M96+M99+M106+M110+M116+M119+M70+M46+M44+M42</f>
        <v>8558973889</v>
      </c>
      <c r="P122" s="121"/>
    </row>
    <row r="123" spans="1:16" x14ac:dyDescent="0.2">
      <c r="B123" s="120"/>
      <c r="C123" s="120"/>
      <c r="D123" s="121"/>
      <c r="E123" s="1"/>
      <c r="L123" s="122"/>
      <c r="M123" s="12"/>
      <c r="P123" s="123"/>
    </row>
  </sheetData>
  <mergeCells count="196">
    <mergeCell ref="H47:H48"/>
    <mergeCell ref="G47:G48"/>
    <mergeCell ref="D46:D48"/>
    <mergeCell ref="C46:C48"/>
    <mergeCell ref="B46:B48"/>
    <mergeCell ref="A46:A48"/>
    <mergeCell ref="P46:P48"/>
    <mergeCell ref="A68:A69"/>
    <mergeCell ref="B68:B69"/>
    <mergeCell ref="C68:C69"/>
    <mergeCell ref="D68:D69"/>
    <mergeCell ref="P68:P69"/>
    <mergeCell ref="A56:A57"/>
    <mergeCell ref="B56:B57"/>
    <mergeCell ref="C56:C57"/>
    <mergeCell ref="D56:D57"/>
    <mergeCell ref="P56:P57"/>
    <mergeCell ref="A59:A60"/>
    <mergeCell ref="B59:B60"/>
    <mergeCell ref="P42:P43"/>
    <mergeCell ref="D42:D43"/>
    <mergeCell ref="C42:C43"/>
    <mergeCell ref="B42:B43"/>
    <mergeCell ref="A42:A43"/>
    <mergeCell ref="D44:D45"/>
    <mergeCell ref="C44:C45"/>
    <mergeCell ref="B44:B45"/>
    <mergeCell ref="A44:A45"/>
    <mergeCell ref="P44:P45"/>
    <mergeCell ref="A116:A117"/>
    <mergeCell ref="B116:B117"/>
    <mergeCell ref="C116:C117"/>
    <mergeCell ref="D116:D117"/>
    <mergeCell ref="P116:P117"/>
    <mergeCell ref="A119:A120"/>
    <mergeCell ref="B119:B120"/>
    <mergeCell ref="C119:C120"/>
    <mergeCell ref="D119:D120"/>
    <mergeCell ref="P119:P120"/>
    <mergeCell ref="A106:A107"/>
    <mergeCell ref="B106:B107"/>
    <mergeCell ref="C106:C107"/>
    <mergeCell ref="D106:D107"/>
    <mergeCell ref="P106:P107"/>
    <mergeCell ref="A110:A111"/>
    <mergeCell ref="B110:B111"/>
    <mergeCell ref="C110:C111"/>
    <mergeCell ref="D110:D111"/>
    <mergeCell ref="P110:P111"/>
    <mergeCell ref="F97:F98"/>
    <mergeCell ref="A99:A101"/>
    <mergeCell ref="B99:B101"/>
    <mergeCell ref="C99:C101"/>
    <mergeCell ref="D99:D101"/>
    <mergeCell ref="P99:P101"/>
    <mergeCell ref="F100:F101"/>
    <mergeCell ref="A90:A91"/>
    <mergeCell ref="B90:B91"/>
    <mergeCell ref="C90:C91"/>
    <mergeCell ref="D90:D91"/>
    <mergeCell ref="P90:P91"/>
    <mergeCell ref="A96:A98"/>
    <mergeCell ref="B96:B98"/>
    <mergeCell ref="C96:C98"/>
    <mergeCell ref="D96:D98"/>
    <mergeCell ref="P96:P98"/>
    <mergeCell ref="A82:A83"/>
    <mergeCell ref="B82:B83"/>
    <mergeCell ref="C82:C83"/>
    <mergeCell ref="D82:D83"/>
    <mergeCell ref="P82:P83"/>
    <mergeCell ref="A85:A86"/>
    <mergeCell ref="B85:B86"/>
    <mergeCell ref="C85:C86"/>
    <mergeCell ref="D85:D86"/>
    <mergeCell ref="P85:P86"/>
    <mergeCell ref="A76:A77"/>
    <mergeCell ref="B76:B77"/>
    <mergeCell ref="C76:C77"/>
    <mergeCell ref="D76:D77"/>
    <mergeCell ref="P76:P77"/>
    <mergeCell ref="A79:A80"/>
    <mergeCell ref="B79:B80"/>
    <mergeCell ref="C79:C80"/>
    <mergeCell ref="D79:D80"/>
    <mergeCell ref="P79:P80"/>
    <mergeCell ref="A73:A74"/>
    <mergeCell ref="B73:B74"/>
    <mergeCell ref="C73:C74"/>
    <mergeCell ref="D73:D74"/>
    <mergeCell ref="P73:P74"/>
    <mergeCell ref="A62:A63"/>
    <mergeCell ref="B62:B63"/>
    <mergeCell ref="C62:C63"/>
    <mergeCell ref="D62:D63"/>
    <mergeCell ref="P62:P63"/>
    <mergeCell ref="A65:A66"/>
    <mergeCell ref="B65:B66"/>
    <mergeCell ref="C65:C66"/>
    <mergeCell ref="D65:D66"/>
    <mergeCell ref="P65:P66"/>
    <mergeCell ref="D70:D71"/>
    <mergeCell ref="C70:C71"/>
    <mergeCell ref="B70:B71"/>
    <mergeCell ref="A70:A71"/>
    <mergeCell ref="P70:P71"/>
    <mergeCell ref="C59:C60"/>
    <mergeCell ref="D59:D60"/>
    <mergeCell ref="P59:P60"/>
    <mergeCell ref="A50:A51"/>
    <mergeCell ref="B50:B51"/>
    <mergeCell ref="C50:C51"/>
    <mergeCell ref="D50:D51"/>
    <mergeCell ref="P50:P51"/>
    <mergeCell ref="A53:A54"/>
    <mergeCell ref="B53:B54"/>
    <mergeCell ref="C53:C54"/>
    <mergeCell ref="D53:D54"/>
    <mergeCell ref="P53:P54"/>
    <mergeCell ref="A38:A39"/>
    <mergeCell ref="B38:B39"/>
    <mergeCell ref="C38:C39"/>
    <mergeCell ref="D38:D39"/>
    <mergeCell ref="P38:P39"/>
    <mergeCell ref="A40:A41"/>
    <mergeCell ref="B40:B41"/>
    <mergeCell ref="C40:C41"/>
    <mergeCell ref="D40:D41"/>
    <mergeCell ref="P40:P41"/>
    <mergeCell ref="A34:A35"/>
    <mergeCell ref="B34:B35"/>
    <mergeCell ref="C34:C35"/>
    <mergeCell ref="D34:D35"/>
    <mergeCell ref="P34:P35"/>
    <mergeCell ref="A36:A37"/>
    <mergeCell ref="B36:B37"/>
    <mergeCell ref="C36:C37"/>
    <mergeCell ref="D36:D37"/>
    <mergeCell ref="P36:P37"/>
    <mergeCell ref="A29:A30"/>
    <mergeCell ref="B29:B30"/>
    <mergeCell ref="C29:C30"/>
    <mergeCell ref="D29:D30"/>
    <mergeCell ref="P29:P30"/>
    <mergeCell ref="A32:A33"/>
    <mergeCell ref="B32:B33"/>
    <mergeCell ref="C32:C33"/>
    <mergeCell ref="D32:D33"/>
    <mergeCell ref="P32:P33"/>
    <mergeCell ref="A23:A24"/>
    <mergeCell ref="B23:B24"/>
    <mergeCell ref="C23:C24"/>
    <mergeCell ref="D23:D24"/>
    <mergeCell ref="P23:P24"/>
    <mergeCell ref="A26:A27"/>
    <mergeCell ref="B26:B27"/>
    <mergeCell ref="C26:C27"/>
    <mergeCell ref="D26:D27"/>
    <mergeCell ref="P26:P27"/>
    <mergeCell ref="A15:A16"/>
    <mergeCell ref="B15:B16"/>
    <mergeCell ref="C15:C16"/>
    <mergeCell ref="D15:D16"/>
    <mergeCell ref="P15:P16"/>
    <mergeCell ref="A18:A19"/>
    <mergeCell ref="B18:B19"/>
    <mergeCell ref="C18:C19"/>
    <mergeCell ref="D18:D19"/>
    <mergeCell ref="P18:P19"/>
    <mergeCell ref="A12:A13"/>
    <mergeCell ref="B12:B13"/>
    <mergeCell ref="C12:C13"/>
    <mergeCell ref="D12:D13"/>
    <mergeCell ref="P12:P13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1:P1"/>
    <mergeCell ref="A2:P2"/>
    <mergeCell ref="A3:B3"/>
    <mergeCell ref="C3:J3"/>
    <mergeCell ref="K3:M3"/>
    <mergeCell ref="A4:P4"/>
    <mergeCell ref="M5:M6"/>
    <mergeCell ref="N5:N6"/>
    <mergeCell ref="O5:O6"/>
    <mergeCell ref="P5:P6"/>
  </mergeCells>
  <printOptions horizontalCentered="1"/>
  <pageMargins left="0.70866141732283472" right="0.70866141732283472" top="0.74803149606299213" bottom="0.74803149606299213" header="0.31496062992125984" footer="0.31496062992125984"/>
  <pageSetup scale="48" firstPageNumber="4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4172 Turismo Cuadro 1F</vt:lpstr>
      <vt:lpstr>'4172 Turismo Cuadro 1F'!Títulos_a_imprimir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Zoraya Garces Blandon</dc:creator>
  <cp:lastModifiedBy>pc</cp:lastModifiedBy>
  <dcterms:created xsi:type="dcterms:W3CDTF">2022-07-07T15:27:38Z</dcterms:created>
  <dcterms:modified xsi:type="dcterms:W3CDTF">2022-08-15T04:20:43Z</dcterms:modified>
</cp:coreProperties>
</file>