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MORIA USB 04.04.2019\"/>
    </mc:Choice>
  </mc:AlternateContent>
  <bookViews>
    <workbookView xWindow="0" yWindow="0" windowWidth="24000" windowHeight="9735"/>
  </bookViews>
  <sheets>
    <sheet name="Cuadro 1F MEDE01.03.18.P03.F01 " sheetId="19" r:id="rId1"/>
    <sheet name="Descripcion Cuadro" sheetId="20" r:id="rId2"/>
  </sheets>
  <externalReferences>
    <externalReference r:id="rId3"/>
  </externalReferences>
  <definedNames>
    <definedName name="_xlnm._FilterDatabase" localSheetId="0" hidden="1">'Cuadro 1F MEDE01.03.18.P03.F01 '!$A$4:$K$5</definedName>
    <definedName name="datos">[1]PUERTOCARREÑO!$C$36:$C$40,[1]PUERTOCARREÑO!$D$85:$D$87,[1]PUERTOCARREÑO!$C$92:$C$96,[1]PUERTOCARREÑO!$C$99:$C$103</definedName>
    <definedName name="_xlnm.Print_Titles" localSheetId="0">'Cuadro 1F MEDE01.03.18.P03.F01 '!$1:$5</definedName>
  </definedNames>
  <calcPr calcId="152511"/>
</workbook>
</file>

<file path=xl/calcChain.xml><?xml version="1.0" encoding="utf-8"?>
<calcChain xmlns="http://schemas.openxmlformats.org/spreadsheetml/2006/main">
  <c r="J73" i="19" l="1"/>
  <c r="I73" i="19"/>
  <c r="J47" i="19" l="1"/>
  <c r="I47" i="19"/>
  <c r="J16" i="19" l="1"/>
  <c r="J92" i="19" l="1"/>
  <c r="J97" i="19" s="1"/>
  <c r="J85" i="19"/>
  <c r="J78" i="19"/>
  <c r="J70" i="19"/>
  <c r="J65" i="19"/>
  <c r="J60" i="19"/>
  <c r="J56" i="19"/>
  <c r="J40" i="19"/>
  <c r="J36" i="19"/>
  <c r="J31" i="19"/>
  <c r="J25" i="19"/>
  <c r="J10" i="19"/>
  <c r="C97" i="19"/>
  <c r="H60" i="19"/>
  <c r="H56" i="19"/>
  <c r="H40" i="19"/>
  <c r="H10" i="19"/>
  <c r="I65" i="19"/>
  <c r="I92" i="19"/>
  <c r="I78" i="19"/>
  <c r="I36" i="19"/>
  <c r="I16" i="19"/>
  <c r="I85" i="19"/>
  <c r="I70" i="19"/>
  <c r="I60" i="19"/>
  <c r="I56" i="19"/>
  <c r="I40" i="19"/>
  <c r="I31" i="19"/>
  <c r="I25" i="19"/>
  <c r="I10" i="19"/>
</calcChain>
</file>

<file path=xl/sharedStrings.xml><?xml version="1.0" encoding="utf-8"?>
<sst xmlns="http://schemas.openxmlformats.org/spreadsheetml/2006/main" count="325" uniqueCount="262">
  <si>
    <t>P</t>
  </si>
  <si>
    <t>Código dependencia</t>
  </si>
  <si>
    <t>Código general</t>
  </si>
  <si>
    <t>Clase</t>
  </si>
  <si>
    <t>Clasificación (BP)</t>
  </si>
  <si>
    <t>Presupuesto inicial
(Pesos)</t>
  </si>
  <si>
    <t>Dependencia responsable
(Reparto administrativo)</t>
  </si>
  <si>
    <t>L</t>
  </si>
  <si>
    <t>C</t>
  </si>
  <si>
    <t>I</t>
  </si>
  <si>
    <t>ENCABEZADO COLUMNA</t>
  </si>
  <si>
    <t>DESCRIPCIÓN DE LA COLUMNA</t>
  </si>
  <si>
    <t>A</t>
  </si>
  <si>
    <t>B</t>
  </si>
  <si>
    <t>Código general = Área funcional</t>
  </si>
  <si>
    <t>D</t>
  </si>
  <si>
    <t>E</t>
  </si>
  <si>
    <t>Código del proyecto como está registrado en el banco de Proyectos</t>
  </si>
  <si>
    <t>F</t>
  </si>
  <si>
    <t>G</t>
  </si>
  <si>
    <t>H</t>
  </si>
  <si>
    <t>J</t>
  </si>
  <si>
    <t>K</t>
  </si>
  <si>
    <t>Presupuesto inicial (Pesos)</t>
  </si>
  <si>
    <t>Valor del presupuesto inicial en pesos</t>
  </si>
  <si>
    <t>M</t>
  </si>
  <si>
    <t>Día / Mes / Año (Inicio)</t>
  </si>
  <si>
    <t>Fecha de inicio del proyecto (Día / Mes / Año)</t>
  </si>
  <si>
    <t>Día / Mes / Año (Finalización)</t>
  </si>
  <si>
    <t>Fecha de finalización del proyecto (Día / Mes / Año)</t>
  </si>
  <si>
    <t>Descripción de la Dependencia responsable y del Reparto administrativo</t>
  </si>
  <si>
    <t>Ponderación producto (%)</t>
  </si>
  <si>
    <t>Ponderación producto
 (%)</t>
  </si>
  <si>
    <t>Meta de producto del proyecto (Descripción)</t>
  </si>
  <si>
    <t>Indicador de producto del proyecto (Descripción)</t>
  </si>
  <si>
    <t>Valor de la meta de producto del proyecto</t>
  </si>
  <si>
    <t>Valor de la meta como aparece en el Plan Indicativo menos lo ejecutado</t>
  </si>
  <si>
    <t>Descripción de la meta de producto del proyecto</t>
  </si>
  <si>
    <t>Descripción del indicador de producto del proyecto</t>
  </si>
  <si>
    <t>N</t>
  </si>
  <si>
    <t>Valor del ponderador de cada producto. En el proyecto la ponderación de los productos deben sumar 100</t>
  </si>
  <si>
    <t>Identificación del eje , componente, programa, indicador y proyectos de inversión</t>
  </si>
  <si>
    <t>Meta a alcanzar Plan Indicativo</t>
  </si>
  <si>
    <t>Identificación del eje, componente, programa indicador y proyectos de inversión</t>
  </si>
  <si>
    <t>Descripción del eje, componente, programa, indicador y proyectos de inversión</t>
  </si>
  <si>
    <t>Descripción de la clase, E: eje, C: componente, P: programa, I: indicador, Pr: proyecto</t>
  </si>
  <si>
    <t>Descripción del Cuadro 1F Formulación del Plan de Acción</t>
  </si>
  <si>
    <t>Cali progresa en paz, con seguridad y cultura ciudadana</t>
  </si>
  <si>
    <t>4301</t>
  </si>
  <si>
    <t>Seguridad, causa común.</t>
  </si>
  <si>
    <t>4301002</t>
  </si>
  <si>
    <t>Servicios de justicia y resolución de conflictos</t>
  </si>
  <si>
    <t xml:space="preserve">Jueces de Paz electos participando en las acciones de la estrategia de fortalecimiento de la justicia de paz </t>
  </si>
  <si>
    <t>4302</t>
  </si>
  <si>
    <t>Paz y derechos humanos</t>
  </si>
  <si>
    <t>4302001</t>
  </si>
  <si>
    <t>Garantía de derechos humanos</t>
  </si>
  <si>
    <t>Personas que participan de la estrategia de derechos humanos y prevención de la trata de personas</t>
  </si>
  <si>
    <t>4302002</t>
  </si>
  <si>
    <t>Cultura de paz y reconciliación</t>
  </si>
  <si>
    <t>Gestores de paz formados en estrategias de convivencia y cultura de paz.</t>
  </si>
  <si>
    <t>Iniciativas comunitarias que promueven cultura ciudadana para la paz y la convivencia</t>
  </si>
  <si>
    <t>Eventos de ciudad que promueven la convivencia pacífica, cultura de paz, reconciliación y cultura ciudadana realizados</t>
  </si>
  <si>
    <t>Plan de paz y convivencia pacífica implementado</t>
  </si>
  <si>
    <t>4303</t>
  </si>
  <si>
    <t>Cultura ciudadana para la convivencia</t>
  </si>
  <si>
    <t>4303001</t>
  </si>
  <si>
    <t>Principios de vida, promoción de buenas prácticas de cultura ciudadana.</t>
  </si>
  <si>
    <t xml:space="preserve">Encuentros ciudadanos para fortalecer el diálogo intercultural y la construcción de paz, realizados </t>
  </si>
  <si>
    <t>Propuestas para el fortalecimiento de la convivencia y la diversidad a partir de la caracterización de las comunidades étnicas, culturas urbanas y cultos, implementadas</t>
  </si>
  <si>
    <t>Iniciativas institucionales y/o comunitarias exitosas de promoción de buenas prácticas de cultura ciudadana y de construcción de paz replicadas</t>
  </si>
  <si>
    <t xml:space="preserve">Niños y niñas formados en convivencia escolar y ciudadana desde los juegos y las artes </t>
  </si>
  <si>
    <t>Corredores que concentran actividades de vida nocturna intervenidos con oferta cultural y pedagógica de cultura ciudadana</t>
  </si>
  <si>
    <t>4304</t>
  </si>
  <si>
    <t>Atención Integral a las víctimas del conflicto armado</t>
  </si>
  <si>
    <t>4304004</t>
  </si>
  <si>
    <t>Verdad y Justicia.</t>
  </si>
  <si>
    <t>Museo Regional de Memoria Histórica del Conflicto y la Reconciliación</t>
  </si>
  <si>
    <t>Pr</t>
  </si>
  <si>
    <t>Secretaria de Paz y Cultura Ciudadana  - Sub-Secretaria de Prevencion y Cultura Ciudadana</t>
  </si>
  <si>
    <t>Secretaria de Paz y Cultura Ciudadana - Sub-Secretaria de Prevencion y Cultura Ciudadana</t>
  </si>
  <si>
    <t>Secretaria de Paz y Cultura Ciudadana - Subsecretaría de Derechos Humanos</t>
  </si>
  <si>
    <t>Código organismo</t>
  </si>
  <si>
    <t>Organismo responsable
(Reparto administrativo)</t>
  </si>
  <si>
    <t>Procesos de socialización realizados</t>
  </si>
  <si>
    <t>Estrategias realizadas</t>
  </si>
  <si>
    <t>Personas que participan de los espacios generados para la garantía de derechos</t>
  </si>
  <si>
    <t xml:space="preserve">Concertar acciones de prevención y promoción en DDHH entre la alcadia y la sociedad civil y organizaciones sociales,  defensoras de derechos humanos </t>
  </si>
  <si>
    <t xml:space="preserve">Brindar servicios de asistencia a las Victimas del delito de trata de personas </t>
  </si>
  <si>
    <t>Victimas atendidas</t>
  </si>
  <si>
    <t xml:space="preserve">Constituir red de paz integrada por diferentes actores del Municipio de Santiago de Cali </t>
  </si>
  <si>
    <t>Red de paz constituida</t>
  </si>
  <si>
    <t>Iniciativas comunitarias selccionadas</t>
  </si>
  <si>
    <t>Seleccionar las iniciativas comunitarias que apliquen al programa</t>
  </si>
  <si>
    <t xml:space="preserve"> Inicitaivas comunitarias  participantes formados</t>
  </si>
  <si>
    <t>Acciones ejecutadas del plan de accion/Acciones programadas del plan de accion</t>
  </si>
  <si>
    <t>Evento realizado</t>
  </si>
  <si>
    <t>Encuentros realizados</t>
  </si>
  <si>
    <t>Personas formadas</t>
  </si>
  <si>
    <t xml:space="preserve"> Niños y niñas formados</t>
  </si>
  <si>
    <t>Semilleros conformados</t>
  </si>
  <si>
    <t>Recorridos pedagogicos</t>
  </si>
  <si>
    <t>Estrategias diseñadas</t>
  </si>
  <si>
    <t xml:space="preserve">Realizar 2 campañas pedagogicas y  culturales </t>
  </si>
  <si>
    <t xml:space="preserve">Estrategias pedagogicas y culturales  realizadas </t>
  </si>
  <si>
    <t>Personas formadas en buenas prácticas ciudadanas para la protección del ambiente y los nacimientos de agua en la zona rural</t>
  </si>
  <si>
    <t xml:space="preserve">Caracterizaciones realizadas </t>
  </si>
  <si>
    <t>Proyectos</t>
  </si>
  <si>
    <t>Presupuesto</t>
  </si>
  <si>
    <t>Reintegracion social y economica de desvinculados y desmovilizados del conflicto armado</t>
  </si>
  <si>
    <t>Fortalecimiento de la justicia de paz para la resolucion de conflictos en santiago de cali</t>
  </si>
  <si>
    <t>BP26001370</t>
  </si>
  <si>
    <t>Realizar 26 procesos de socialización y promoción de la Justicia de Paz en comunas y corregimientos</t>
  </si>
  <si>
    <t>Realizar 10 Alianzas para el desarrollo de la Justicia de Paz</t>
  </si>
  <si>
    <t>BP26001370A</t>
  </si>
  <si>
    <t>BP26001370B</t>
  </si>
  <si>
    <t>BP26001422</t>
  </si>
  <si>
    <t>BP26001422A</t>
  </si>
  <si>
    <t>BP26001422B</t>
  </si>
  <si>
    <t>BP26001422C</t>
  </si>
  <si>
    <t>BP26001422D</t>
  </si>
  <si>
    <t>BP26001422E</t>
  </si>
  <si>
    <t>BP26001422F</t>
  </si>
  <si>
    <t>Contribucion a la disminución de las violaciones y  vulneraciones de los derechos humanos en Santiago de Cali</t>
  </si>
  <si>
    <t xml:space="preserve">Generar espacios de participación para 700 personas de la sociedad civil </t>
  </si>
  <si>
    <t>Acciones concertadas</t>
  </si>
  <si>
    <t xml:space="preserve">Generar espacios de formacion para 400 personas en derechos humanos </t>
  </si>
  <si>
    <t>Personas participando</t>
  </si>
  <si>
    <t>Estrategia para la transversalizacion del enfoque de derechos humanos para la promoción de mecanismos de defensa y proteccion de los derechos humano</t>
  </si>
  <si>
    <t>Estrategia implementada con organismos de la administracion</t>
  </si>
  <si>
    <t>Realizar evento para la desestigamtizacion de la labor de los lideres sociales defensores de derechos humanos</t>
  </si>
  <si>
    <t>BP26001379</t>
  </si>
  <si>
    <t>BP26001379A</t>
  </si>
  <si>
    <t>BP26001379B</t>
  </si>
  <si>
    <t>BP26001379C</t>
  </si>
  <si>
    <t>BP26001379D</t>
  </si>
  <si>
    <t xml:space="preserve">Fortalecimiento de habilidades para tramitar los conflictos pacificamente mediante laboratorios de paz  en Santiago de C}ali     </t>
  </si>
  <si>
    <t xml:space="preserve">Formar en pautas de crianza, con perspectiva de género en prevencion de violencias y reconciliaciòn  </t>
  </si>
  <si>
    <t>Implementar estrategia para el reconocimiento del imaginario de paz y la prevencion de uso y utilizacion en los NNAJ</t>
  </si>
  <si>
    <t>NNAJ participantes</t>
  </si>
  <si>
    <t xml:space="preserve">Formar en cultura de paz y estrategias de convivencia en jovenes en riesgo </t>
  </si>
  <si>
    <t>BP26001420</t>
  </si>
  <si>
    <t>BP26001420A</t>
  </si>
  <si>
    <t>BP26001420B</t>
  </si>
  <si>
    <t>BP26001420C</t>
  </si>
  <si>
    <t>Fortalecimiento de iniciativas comunitarias para la paz y la convivencia en el municipio de Santiago de Cali</t>
  </si>
  <si>
    <t>Formar en temáticas que fortalezcan las acciones comunitarias</t>
  </si>
  <si>
    <t>Realizar seguimiento y acompañamiento a las iniciativas comunitarias</t>
  </si>
  <si>
    <t>Iniciativas con seguimiento y acompañamiento</t>
  </si>
  <si>
    <t>Desarrollo de narrativas de paz y cultura ciudadana en el municipio de Santiago de Cali</t>
  </si>
  <si>
    <t>BP26001423</t>
  </si>
  <si>
    <t>BP26001423A</t>
  </si>
  <si>
    <t>BP26001423B</t>
  </si>
  <si>
    <t>Estrategias que promuevan acciones de cultura de paz y cultura ciudadana para la paz</t>
  </si>
  <si>
    <t xml:space="preserve">Realizar un evento de colectivos en arte urbano que amplien la perspectiva de paz </t>
  </si>
  <si>
    <t>BP26001426</t>
  </si>
  <si>
    <t>BP26001426A</t>
  </si>
  <si>
    <t>BP26001426B</t>
  </si>
  <si>
    <t>BP26001426C</t>
  </si>
  <si>
    <t>BP26001426D</t>
  </si>
  <si>
    <t>Desarrollo de acciones para la implementación del plan de paz y cultura ciudadana en Santiago de Cali</t>
  </si>
  <si>
    <t>Consolidar 16 alianzas para la construcción de paz y cultura ciudadana en la ciudad</t>
  </si>
  <si>
    <t>Alianzas consolidadas</t>
  </si>
  <si>
    <t>Desarrollar 3 espacios de participación con la ciudadanía para la paz y la cultura ciudadana.</t>
  </si>
  <si>
    <t>Espacios de participacion desarrollados</t>
  </si>
  <si>
    <t xml:space="preserve">Desarrollar campaña masiva de cultura ciudadana para la paz </t>
  </si>
  <si>
    <t>Campaña masiva de cultura ciudadana para la paz realizada</t>
  </si>
  <si>
    <t>Acciones para la promoción de la paz y cultura ciudadana realizadas</t>
  </si>
  <si>
    <t>Realizar 24 acciones para la promoción de la paz y cultura ciudadana en los territorios priorizados de la ciudad</t>
  </si>
  <si>
    <t>POA 2020 - SECRETARÍA DE PAZ Y CULTURA CIUDADANA</t>
  </si>
  <si>
    <t>Desvinculados y desmovilizados con orientación y/o acompañamiento complementario para la reintegración social, económica y comunitaria</t>
  </si>
  <si>
    <t>BP26001425</t>
  </si>
  <si>
    <t>BP26001425A</t>
  </si>
  <si>
    <t>BP26001425B</t>
  </si>
  <si>
    <t>BP26001425C</t>
  </si>
  <si>
    <t>BP26001425D</t>
  </si>
  <si>
    <t>BP26001425E</t>
  </si>
  <si>
    <t>Realizar 14 acciones comunitarias que promuevan la construcción de paz y la reconciliación</t>
  </si>
  <si>
    <t xml:space="preserve">Territorios intervenidos con  acciones comunitarias </t>
  </si>
  <si>
    <t xml:space="preserve">Generar escenarios pedagógicos que promuevan  la reconciliación, el respeto a la igualdad y la no discriminación    </t>
  </si>
  <si>
    <t>Personas participando de los escenarios pedagógicos</t>
  </si>
  <si>
    <t>Realizar 10 articulaciónes interinstitucionaesl para la generación de oportunidades locales</t>
  </si>
  <si>
    <t xml:space="preserve">Articulaciones interinstitucionales </t>
  </si>
  <si>
    <t>Realizar seguimiento a las oportunidades locales generadas</t>
  </si>
  <si>
    <t>Oportunidades con seguimiento</t>
  </si>
  <si>
    <t xml:space="preserve"> Brindar asistencia funeraria para casos de fallecimiento de personas reincorporadas en el marco del acuerdo de paz</t>
  </si>
  <si>
    <t>Asistencia funeria brindada</t>
  </si>
  <si>
    <t>Implementacion de acciones para la reintegración y reincorporacion social, económica y comunitaria en Santiago de Cali</t>
  </si>
  <si>
    <t>Implementacion de acciones para el reconocimiento de la diversidad socio cultural en el municipio de Santiago de Cali</t>
  </si>
  <si>
    <t>BP26001376</t>
  </si>
  <si>
    <t>BP26001376A</t>
  </si>
  <si>
    <t>BP26001376B</t>
  </si>
  <si>
    <t xml:space="preserve">iniciativas concertadas y realizadas </t>
  </si>
  <si>
    <t xml:space="preserve">Implementar 10 iniciativas concertadas </t>
  </si>
  <si>
    <t>Generar 20 escenarios de reconocimiento e integracion intercultural</t>
  </si>
  <si>
    <t>BP26001421</t>
  </si>
  <si>
    <t>BP26001421A</t>
  </si>
  <si>
    <t>BP26001421B</t>
  </si>
  <si>
    <t>BP26001421C</t>
  </si>
  <si>
    <t>Fortalecimiento de la convivencia de las culutras alternativas de Santiago de Cali</t>
  </si>
  <si>
    <t>Generar 5 iniciativas de colectivos de culturas urbanas de paz y cultura ciudadana</t>
  </si>
  <si>
    <t>Iniciativas generadas</t>
  </si>
  <si>
    <t>Implementar 5 iniciativas de culturas urbanas de paz y cultura ciudadana</t>
  </si>
  <si>
    <t>Iniciativas implementadas</t>
  </si>
  <si>
    <t xml:space="preserve">Realizar la socialización de las iniciativas de los colectivos de culturas urbanas </t>
  </si>
  <si>
    <t>Socializacion realizada</t>
  </si>
  <si>
    <t>BP26001378</t>
  </si>
  <si>
    <t>BP26001378A</t>
  </si>
  <si>
    <t>BP26001378B</t>
  </si>
  <si>
    <t>BP26001378C</t>
  </si>
  <si>
    <t xml:space="preserve">Caracterizar las organizaciones comunitarias, IEO y/o sociales que lleven a cabo iniciativas </t>
  </si>
  <si>
    <t>Formar a 250 personas en la protección de los rios desde el enfoque de cultura ciudadana.</t>
  </si>
  <si>
    <t xml:space="preserve">Realizar acompañamiento a la implementacion y socializacion de iniciativas de proteccion de los rios </t>
  </si>
  <si>
    <t>Iniciativas con acompañamiento implementadas</t>
  </si>
  <si>
    <t>Formación en prácticas de cultura ciudadana para la protección del medio ambiente y los rios en Santiago de Cali</t>
  </si>
  <si>
    <t>BP26001375</t>
  </si>
  <si>
    <t>BP26001375A</t>
  </si>
  <si>
    <t>BP26001375B</t>
  </si>
  <si>
    <t>Fortalecimiento de iniciativas para la construccion de paz y cultura ciudadana en el municipio de Santiago de Cali</t>
  </si>
  <si>
    <t xml:space="preserve">Realizar ccompañamiento tecnico a 24 iniciativas de buenas prácticas de cultura ciudadana y de construcción de paz </t>
  </si>
  <si>
    <t>Iniciativas con acompañamiento tecnico</t>
  </si>
  <si>
    <t xml:space="preserve">Implementar 24 iniciativas de promoción de cultura ciudadana y de construcción de paz </t>
  </si>
  <si>
    <t>BP26001377</t>
  </si>
  <si>
    <t>BP26001377A</t>
  </si>
  <si>
    <t>BP26001377B</t>
  </si>
  <si>
    <t>BP26001377C</t>
  </si>
  <si>
    <t>BP26001377D</t>
  </si>
  <si>
    <t>BP26001377E</t>
  </si>
  <si>
    <t>Formar a Niños y niñas de IEO en convivencia escolar y ciudadana</t>
  </si>
  <si>
    <t xml:space="preserve">Sesiones de transferencia </t>
  </si>
  <si>
    <t>Realizar 20 sesiones de transferencia metodologica para generar ambientes de  sana conviviencia</t>
  </si>
  <si>
    <t xml:space="preserve">Desarrollar semilleros de Cultura Ciudadana para promover la convivencia escolar y ciudadana. </t>
  </si>
  <si>
    <t>Realizar 20 recorridos pedagógicos sobre cultura ciudadana</t>
  </si>
  <si>
    <t xml:space="preserve">Implementar 20 iniciativas colectivas de cultura ciudadana </t>
  </si>
  <si>
    <t>Formación en convivencia escolar y ciudadana en el municipio de Santiago de Cali</t>
  </si>
  <si>
    <t>BP26001374</t>
  </si>
  <si>
    <t>BP26001374A</t>
  </si>
  <si>
    <t>BP26001374B</t>
  </si>
  <si>
    <t>BP26001374C</t>
  </si>
  <si>
    <t>Apoyo a la promoción de cultura ciudadana en las actividades nocturnas del municipio de Santiago de Cali</t>
  </si>
  <si>
    <t>Realizar acciones para la autorregulacion de las personas y grupos frente a las normas sociales y legales</t>
  </si>
  <si>
    <t xml:space="preserve"> Implementar 10 pedagogicos en los corredores seleccionados </t>
  </si>
  <si>
    <t xml:space="preserve">Actos pedagogicos implementados </t>
  </si>
  <si>
    <t xml:space="preserve">Divulgacion de la pedagogía de la memoria histórica y la reconciliación en Cali </t>
  </si>
  <si>
    <t>BP26001424</t>
  </si>
  <si>
    <t>BP26001424A</t>
  </si>
  <si>
    <t>BP26001424B</t>
  </si>
  <si>
    <t>Implementar plan de activación de la Casa de las Memorias del Conflicto y la Reconciliación</t>
  </si>
  <si>
    <t>Plan de activacion implementado</t>
  </si>
  <si>
    <t>Implementar 2 acciones para el posicionamiento de la Casa de las Memorias del Conflicto y la Reconciliación en la ciudad</t>
  </si>
  <si>
    <t>Acciones para el posicionamiento en la ciudad de la Casa de las Memorias del Conflicto y la Reconciliación</t>
  </si>
  <si>
    <t>Contribucion a la disminucion de riesgos de vinculacion de los niños, niñas y adolescentes en dinamicas de violencia urbana en Santiago de Cali</t>
  </si>
  <si>
    <t>BP26001372</t>
  </si>
  <si>
    <t>BP26001372A</t>
  </si>
  <si>
    <t>BP26001372B</t>
  </si>
  <si>
    <t>BP26001372C</t>
  </si>
  <si>
    <t>Implementar modelo para contribuir a la transformacion de dinamicas familiares y comunitarias para la prevencion de violencias</t>
  </si>
  <si>
    <t>NNA beneficiados del modelo</t>
  </si>
  <si>
    <t>Intervenir 5 territorios para el desarrollo de habilidades sociales y competencias ciudadanas</t>
  </si>
  <si>
    <t>Territorios intervenidos</t>
  </si>
  <si>
    <t>Casos trabajados</t>
  </si>
  <si>
    <t>Intervenir en 10casos de conflicto desde las prácticas y la Justicia restaurativa para la transformación de relaciones que involucran jóvenes que se encuentran inmersos en dinámicas de la violencia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</si>
</sst>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[$€]* #,##0.00_);_([$€]* \(#,##0.00\);_([$€]* &quot;-&quot;??_);_(@_)"/>
    <numFmt numFmtId="165" formatCode="_-* #,##0.00\ _€_-;\-* #,##0.00\ _€_-;_-* &quot;-&quot;??\ _€_-;_-@_-"/>
    <numFmt numFmtId="166" formatCode="_ [$€-2]\ * #,##0.00_ ;_ [$€-2]\ * \-#,##0.00_ ;_ [$€-2]\ * &quot;-&quot;??_ "/>
    <numFmt numFmtId="167" formatCode="_(* #,##0_);_(* \(#,##0\);_(* &quot;-&quot;??_);_(@_)"/>
  </numFmts>
  <fonts count="16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3">
    <xf numFmtId="0" fontId="0" fillId="0" borderId="0" xfId="0"/>
    <xf numFmtId="0" fontId="14" fillId="0" borderId="0" xfId="11" applyAlignment="1">
      <alignment vertical="center"/>
    </xf>
    <xf numFmtId="0" fontId="14" fillId="0" borderId="1" xfId="11" applyBorder="1" applyAlignment="1">
      <alignment horizontal="center" vertical="center"/>
    </xf>
    <xf numFmtId="0" fontId="14" fillId="0" borderId="2" xfId="11" applyBorder="1" applyAlignment="1">
      <alignment horizontal="center" vertical="center"/>
    </xf>
    <xf numFmtId="0" fontId="14" fillId="0" borderId="2" xfId="11" applyBorder="1" applyAlignment="1">
      <alignment vertical="center"/>
    </xf>
    <xf numFmtId="0" fontId="14" fillId="0" borderId="2" xfId="11" applyBorder="1" applyAlignment="1">
      <alignment vertical="center" wrapText="1"/>
    </xf>
    <xf numFmtId="0" fontId="6" fillId="3" borderId="0" xfId="12" applyFont="1" applyFill="1" applyAlignment="1">
      <alignment vertical="center"/>
    </xf>
    <xf numFmtId="0" fontId="6" fillId="3" borderId="2" xfId="12" applyFont="1" applyFill="1" applyBorder="1" applyAlignment="1">
      <alignment vertical="center"/>
    </xf>
    <xf numFmtId="0" fontId="7" fillId="3" borderId="2" xfId="12" applyFont="1" applyFill="1" applyBorder="1" applyAlignment="1">
      <alignment horizontal="center" vertical="center"/>
    </xf>
    <xf numFmtId="0" fontId="6" fillId="3" borderId="2" xfId="12" applyFont="1" applyFill="1" applyBorder="1" applyAlignment="1">
      <alignment horizontal="center" vertical="center"/>
    </xf>
    <xf numFmtId="0" fontId="4" fillId="3" borderId="2" xfId="12" applyFont="1" applyFill="1" applyBorder="1" applyAlignment="1">
      <alignment horizontal="center" vertical="center"/>
    </xf>
    <xf numFmtId="0" fontId="13" fillId="3" borderId="2" xfId="12" applyFont="1" applyFill="1" applyBorder="1" applyAlignment="1">
      <alignment horizontal="center" vertical="center"/>
    </xf>
    <xf numFmtId="0" fontId="13" fillId="3" borderId="2" xfId="12" applyFont="1" applyFill="1" applyBorder="1" applyAlignment="1">
      <alignment vertical="center"/>
    </xf>
    <xf numFmtId="0" fontId="13" fillId="3" borderId="0" xfId="12" applyFont="1" applyFill="1" applyAlignment="1">
      <alignment vertical="center"/>
    </xf>
    <xf numFmtId="0" fontId="4" fillId="3" borderId="2" xfId="12" applyFont="1" applyFill="1" applyBorder="1" applyAlignment="1">
      <alignment vertical="center"/>
    </xf>
    <xf numFmtId="0" fontId="4" fillId="3" borderId="0" xfId="12" applyFont="1" applyFill="1" applyAlignment="1">
      <alignment vertical="center"/>
    </xf>
    <xf numFmtId="0" fontId="6" fillId="3" borderId="0" xfId="12" applyFont="1" applyFill="1" applyAlignment="1">
      <alignment horizontal="center" vertical="center"/>
    </xf>
    <xf numFmtId="0" fontId="8" fillId="2" borderId="1" xfId="12" applyFont="1" applyFill="1" applyBorder="1" applyAlignment="1">
      <alignment vertical="center" wrapText="1"/>
    </xf>
    <xf numFmtId="0" fontId="8" fillId="4" borderId="1" xfId="9" applyFont="1" applyFill="1" applyBorder="1" applyAlignment="1">
      <alignment horizontal="center" vertical="center"/>
    </xf>
    <xf numFmtId="0" fontId="12" fillId="2" borderId="0" xfId="12" applyFont="1" applyFill="1" applyAlignment="1">
      <alignment vertical="center"/>
    </xf>
    <xf numFmtId="0" fontId="6" fillId="0" borderId="0" xfId="12" applyFont="1" applyFill="1" applyAlignment="1">
      <alignment vertical="center"/>
    </xf>
    <xf numFmtId="49" fontId="6" fillId="0" borderId="2" xfId="12" applyNumberFormat="1" applyFont="1" applyFill="1" applyBorder="1" applyAlignment="1">
      <alignment vertical="center"/>
    </xf>
    <xf numFmtId="0" fontId="6" fillId="0" borderId="2" xfId="12" applyFont="1" applyFill="1" applyBorder="1" applyAlignment="1">
      <alignment vertical="center"/>
    </xf>
    <xf numFmtId="0" fontId="6" fillId="0" borderId="2" xfId="12" applyFont="1" applyFill="1" applyBorder="1" applyAlignment="1">
      <alignment horizontal="center" vertical="center"/>
    </xf>
    <xf numFmtId="49" fontId="13" fillId="0" borderId="2" xfId="12" applyNumberFormat="1" applyFont="1" applyFill="1" applyBorder="1" applyAlignment="1">
      <alignment horizontal="center" vertical="center"/>
    </xf>
    <xf numFmtId="0" fontId="13" fillId="0" borderId="2" xfId="12" applyFont="1" applyFill="1" applyBorder="1" applyAlignment="1">
      <alignment vertical="center"/>
    </xf>
    <xf numFmtId="0" fontId="13" fillId="0" borderId="2" xfId="12" applyFont="1" applyFill="1" applyBorder="1" applyAlignment="1">
      <alignment horizontal="center" vertical="center"/>
    </xf>
    <xf numFmtId="9" fontId="13" fillId="0" borderId="2" xfId="12" applyNumberFormat="1" applyFont="1" applyFill="1" applyBorder="1" applyAlignment="1">
      <alignment vertical="center"/>
    </xf>
    <xf numFmtId="0" fontId="13" fillId="0" borderId="2" xfId="12" applyFont="1" applyFill="1" applyBorder="1" applyAlignment="1">
      <alignment vertical="center" wrapText="1"/>
    </xf>
    <xf numFmtId="9" fontId="13" fillId="0" borderId="2" xfId="21" applyFont="1" applyFill="1" applyBorder="1" applyAlignment="1">
      <alignment vertical="center"/>
    </xf>
    <xf numFmtId="0" fontId="13" fillId="0" borderId="2" xfId="12" applyFont="1" applyFill="1" applyBorder="1" applyAlignment="1">
      <alignment horizontal="left" vertical="center" wrapText="1"/>
    </xf>
    <xf numFmtId="0" fontId="13" fillId="0" borderId="2" xfId="12" applyFont="1" applyFill="1" applyBorder="1" applyAlignment="1">
      <alignment horizontal="left" vertical="center"/>
    </xf>
    <xf numFmtId="49" fontId="4" fillId="0" borderId="2" xfId="12" applyNumberFormat="1" applyFont="1" applyFill="1" applyBorder="1" applyAlignment="1">
      <alignment vertical="center"/>
    </xf>
    <xf numFmtId="0" fontId="4" fillId="0" borderId="2" xfId="12" applyFont="1" applyFill="1" applyBorder="1" applyAlignment="1">
      <alignment vertical="center"/>
    </xf>
    <xf numFmtId="0" fontId="4" fillId="0" borderId="2" xfId="12" applyFont="1" applyFill="1" applyBorder="1" applyAlignment="1">
      <alignment horizontal="center" vertical="center"/>
    </xf>
    <xf numFmtId="167" fontId="13" fillId="0" borderId="2" xfId="4" applyNumberFormat="1" applyFont="1" applyFill="1" applyBorder="1" applyAlignment="1">
      <alignment vertical="center"/>
    </xf>
    <xf numFmtId="49" fontId="6" fillId="0" borderId="0" xfId="12" applyNumberFormat="1" applyFont="1" applyFill="1" applyAlignment="1">
      <alignment vertical="center"/>
    </xf>
    <xf numFmtId="0" fontId="6" fillId="0" borderId="0" xfId="12" applyFont="1" applyFill="1" applyAlignment="1">
      <alignment horizontal="center" vertical="center"/>
    </xf>
    <xf numFmtId="167" fontId="6" fillId="0" borderId="0" xfId="12" applyNumberFormat="1" applyFont="1" applyFill="1" applyAlignment="1">
      <alignment vertical="center"/>
    </xf>
    <xf numFmtId="9" fontId="4" fillId="0" borderId="2" xfId="12" applyNumberFormat="1" applyFont="1" applyFill="1" applyBorder="1" applyAlignment="1">
      <alignment vertical="center"/>
    </xf>
    <xf numFmtId="0" fontId="4" fillId="0" borderId="2" xfId="12" applyFont="1" applyFill="1" applyBorder="1" applyAlignment="1">
      <alignment horizontal="left" vertical="center" wrapText="1"/>
    </xf>
    <xf numFmtId="49" fontId="4" fillId="0" borderId="2" xfId="12" applyNumberFormat="1" applyFont="1" applyFill="1" applyBorder="1" applyAlignment="1">
      <alignment horizontal="center" vertical="center"/>
    </xf>
    <xf numFmtId="0" fontId="7" fillId="3" borderId="2" xfId="12" applyFont="1" applyFill="1" applyBorder="1" applyAlignment="1">
      <alignment vertical="center"/>
    </xf>
    <xf numFmtId="0" fontId="7" fillId="0" borderId="2" xfId="12" applyFont="1" applyFill="1" applyBorder="1" applyAlignment="1">
      <alignment vertical="center"/>
    </xf>
    <xf numFmtId="49" fontId="7" fillId="0" borderId="2" xfId="12" applyNumberFormat="1" applyFont="1" applyFill="1" applyBorder="1" applyAlignment="1">
      <alignment vertical="center"/>
    </xf>
    <xf numFmtId="0" fontId="7" fillId="0" borderId="2" xfId="12" applyFont="1" applyFill="1" applyBorder="1" applyAlignment="1">
      <alignment horizontal="center" vertical="center"/>
    </xf>
    <xf numFmtId="0" fontId="7" fillId="3" borderId="0" xfId="12" applyFont="1" applyFill="1" applyAlignment="1">
      <alignment vertical="center"/>
    </xf>
    <xf numFmtId="0" fontId="13" fillId="3" borderId="0" xfId="12" applyFont="1" applyFill="1" applyBorder="1" applyAlignment="1">
      <alignment horizontal="center" vertical="center"/>
    </xf>
    <xf numFmtId="0" fontId="13" fillId="0" borderId="0" xfId="12" applyFont="1" applyFill="1" applyBorder="1" applyAlignment="1">
      <alignment horizontal="center" vertical="center" wrapText="1"/>
    </xf>
    <xf numFmtId="49" fontId="13" fillId="0" borderId="0" xfId="12" applyNumberFormat="1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vertical="center"/>
    </xf>
    <xf numFmtId="0" fontId="13" fillId="0" borderId="0" xfId="12" applyFont="1" applyFill="1" applyBorder="1" applyAlignment="1">
      <alignment horizontal="left" vertical="center" wrapText="1"/>
    </xf>
    <xf numFmtId="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13" fillId="3" borderId="0" xfId="12" applyFont="1" applyFill="1" applyBorder="1" applyAlignment="1">
      <alignment horizontal="center" vertical="center" wrapText="1"/>
    </xf>
    <xf numFmtId="0" fontId="4" fillId="0" borderId="0" xfId="12" applyFont="1" applyFill="1" applyAlignment="1">
      <alignment horizontal="center" vertical="center"/>
    </xf>
    <xf numFmtId="0" fontId="8" fillId="0" borderId="2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left" vertical="center"/>
    </xf>
    <xf numFmtId="0" fontId="6" fillId="0" borderId="2" xfId="12" applyFont="1" applyFill="1" applyBorder="1" applyAlignment="1">
      <alignment horizontal="left" vertical="center"/>
    </xf>
    <xf numFmtId="0" fontId="6" fillId="0" borderId="2" xfId="12" applyFont="1" applyFill="1" applyBorder="1" applyAlignment="1">
      <alignment horizontal="left" vertical="center" wrapText="1"/>
    </xf>
    <xf numFmtId="167" fontId="13" fillId="0" borderId="2" xfId="12" applyNumberFormat="1" applyFont="1" applyFill="1" applyBorder="1" applyAlignment="1">
      <alignment vertical="center"/>
    </xf>
    <xf numFmtId="0" fontId="13" fillId="3" borderId="6" xfId="12" applyFont="1" applyFill="1" applyBorder="1" applyAlignment="1">
      <alignment horizontal="center" vertical="center" wrapText="1"/>
    </xf>
    <xf numFmtId="0" fontId="13" fillId="3" borderId="4" xfId="12" applyFont="1" applyFill="1" applyBorder="1" applyAlignment="1">
      <alignment horizontal="center" vertical="center" wrapText="1"/>
    </xf>
    <xf numFmtId="0" fontId="13" fillId="3" borderId="5" xfId="12" applyFont="1" applyFill="1" applyBorder="1" applyAlignment="1">
      <alignment horizontal="center" vertical="center" wrapText="1"/>
    </xf>
    <xf numFmtId="0" fontId="13" fillId="3" borderId="6" xfId="12" applyFont="1" applyFill="1" applyBorder="1" applyAlignment="1">
      <alignment horizontal="center" vertical="center" wrapText="1"/>
    </xf>
    <xf numFmtId="0" fontId="13" fillId="0" borderId="4" xfId="12" applyFont="1" applyFill="1" applyBorder="1" applyAlignment="1">
      <alignment horizontal="left" vertical="center" wrapText="1"/>
    </xf>
    <xf numFmtId="0" fontId="13" fillId="0" borderId="5" xfId="12" applyFont="1" applyFill="1" applyBorder="1" applyAlignment="1">
      <alignment horizontal="left" vertical="center" wrapText="1"/>
    </xf>
    <xf numFmtId="0" fontId="13" fillId="3" borderId="4" xfId="12" applyFont="1" applyFill="1" applyBorder="1" applyAlignment="1">
      <alignment horizontal="center" vertical="center"/>
    </xf>
    <xf numFmtId="0" fontId="13" fillId="3" borderId="5" xfId="12" applyFont="1" applyFill="1" applyBorder="1" applyAlignment="1">
      <alignment horizontal="center" vertical="center"/>
    </xf>
    <xf numFmtId="0" fontId="13" fillId="0" borderId="6" xfId="12" applyFont="1" applyFill="1" applyBorder="1" applyAlignment="1">
      <alignment horizontal="left" vertical="center" wrapText="1"/>
    </xf>
    <xf numFmtId="0" fontId="13" fillId="3" borderId="6" xfId="12" applyFont="1" applyFill="1" applyBorder="1" applyAlignment="1">
      <alignment horizontal="center" vertical="center"/>
    </xf>
    <xf numFmtId="0" fontId="13" fillId="0" borderId="4" xfId="12" applyFont="1" applyFill="1" applyBorder="1" applyAlignment="1">
      <alignment horizontal="center" vertical="center" wrapText="1"/>
    </xf>
    <xf numFmtId="0" fontId="13" fillId="0" borderId="5" xfId="12" applyFont="1" applyFill="1" applyBorder="1" applyAlignment="1">
      <alignment horizontal="center" vertical="center" wrapText="1"/>
    </xf>
    <xf numFmtId="0" fontId="13" fillId="0" borderId="6" xfId="12" applyFont="1" applyFill="1" applyBorder="1" applyAlignment="1">
      <alignment horizontal="center" vertical="center" wrapText="1"/>
    </xf>
    <xf numFmtId="0" fontId="6" fillId="3" borderId="4" xfId="12" applyFont="1" applyFill="1" applyBorder="1" applyAlignment="1">
      <alignment horizontal="center" vertical="center"/>
    </xf>
    <xf numFmtId="0" fontId="6" fillId="3" borderId="5" xfId="12" applyFont="1" applyFill="1" applyBorder="1" applyAlignment="1">
      <alignment horizontal="center" vertical="center"/>
    </xf>
    <xf numFmtId="0" fontId="6" fillId="3" borderId="6" xfId="12" applyFont="1" applyFill="1" applyBorder="1" applyAlignment="1">
      <alignment horizontal="center" vertical="center"/>
    </xf>
    <xf numFmtId="0" fontId="5" fillId="2" borderId="8" xfId="12" applyFont="1" applyFill="1" applyBorder="1" applyAlignment="1">
      <alignment horizontal="center" vertical="center" wrapText="1"/>
    </xf>
    <xf numFmtId="0" fontId="5" fillId="2" borderId="3" xfId="12" applyFont="1" applyFill="1" applyBorder="1" applyAlignment="1">
      <alignment horizontal="center" vertical="center" wrapText="1"/>
    </xf>
    <xf numFmtId="0" fontId="5" fillId="2" borderId="9" xfId="12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horizontal="center" vertical="center" wrapText="1"/>
    </xf>
    <xf numFmtId="0" fontId="8" fillId="0" borderId="1" xfId="9" applyFont="1" applyFill="1" applyBorder="1" applyAlignment="1" applyProtection="1">
      <alignment horizontal="center" vertical="center" wrapText="1"/>
    </xf>
    <xf numFmtId="0" fontId="5" fillId="2" borderId="10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7" xfId="13" applyFont="1" applyFill="1" applyBorder="1" applyAlignment="1">
      <alignment horizontal="center" vertical="center" wrapText="1"/>
    </xf>
    <xf numFmtId="0" fontId="10" fillId="0" borderId="3" xfId="13" applyFont="1" applyFill="1" applyBorder="1" applyAlignment="1">
      <alignment horizontal="center" vertical="center" wrapText="1"/>
    </xf>
    <xf numFmtId="0" fontId="10" fillId="0" borderId="7" xfId="12" applyFont="1" applyFill="1" applyBorder="1" applyAlignment="1">
      <alignment horizontal="center" vertical="center" wrapText="1"/>
    </xf>
    <xf numFmtId="0" fontId="10" fillId="0" borderId="3" xfId="12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0" fontId="10" fillId="0" borderId="3" xfId="9" applyFont="1" applyFill="1" applyBorder="1" applyAlignment="1">
      <alignment horizontal="center" vertical="center" wrapText="1"/>
    </xf>
    <xf numFmtId="0" fontId="15" fillId="0" borderId="3" xfId="11" applyFont="1" applyBorder="1" applyAlignment="1">
      <alignment horizontal="center" vertical="center"/>
    </xf>
    <xf numFmtId="0" fontId="14" fillId="0" borderId="1" xfId="11" applyBorder="1" applyAlignment="1">
      <alignment horizontal="center" vertical="center"/>
    </xf>
  </cellXfs>
  <cellStyles count="24">
    <cellStyle name="Euro" xfId="1"/>
    <cellStyle name="Euro 2" xfId="2"/>
    <cellStyle name="Excel Built-in Normal" xfId="3"/>
    <cellStyle name="Millares" xfId="4" builtinId="3"/>
    <cellStyle name="Millares 2" xfId="5"/>
    <cellStyle name="Normal" xfId="0" builtinId="0"/>
    <cellStyle name="Normal 112" xfId="6"/>
    <cellStyle name="Normal 113" xfId="7"/>
    <cellStyle name="Normal 114" xfId="8"/>
    <cellStyle name="Normal 2" xfId="9"/>
    <cellStyle name="Normal 2 2" xfId="10"/>
    <cellStyle name="Normal 3" xfId="11"/>
    <cellStyle name="Normal 3 2" xfId="12"/>
    <cellStyle name="Normal 3 3" xfId="13"/>
    <cellStyle name="Normal 4" xfId="14"/>
    <cellStyle name="Normal 46" xfId="15"/>
    <cellStyle name="Normal 47" xfId="16"/>
    <cellStyle name="Normal 48" xfId="17"/>
    <cellStyle name="Normal 5" xfId="18"/>
    <cellStyle name="Normal 6" xfId="19"/>
    <cellStyle name="Normal 7" xfId="20"/>
    <cellStyle name="Porcentaje" xfId="21" builtinId="5"/>
    <cellStyle name="Porcentual 2" xfId="22"/>
    <cellStyle name="Porcentual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topLeftCell="A88" zoomScale="90" zoomScaleNormal="90" zoomScaleSheetLayoutView="91" workbookViewId="0">
      <selection activeCell="L96" sqref="L96"/>
    </sheetView>
  </sheetViews>
  <sheetFormatPr baseColWidth="10" defaultColWidth="11.42578125" defaultRowHeight="16.5" x14ac:dyDescent="0.2"/>
  <cols>
    <col min="1" max="1" width="12.7109375" style="6" customWidth="1"/>
    <col min="2" max="2" width="10.7109375" style="16" customWidth="1"/>
    <col min="3" max="3" width="8.7109375" style="16" customWidth="1"/>
    <col min="4" max="4" width="55.42578125" style="20" customWidth="1"/>
    <col min="5" max="5" width="12.7109375" style="36" customWidth="1"/>
    <col min="6" max="6" width="25.140625" style="20" customWidth="1"/>
    <col min="7" max="7" width="22.7109375" style="37" customWidth="1"/>
    <col min="8" max="9" width="12.7109375" style="20" customWidth="1"/>
    <col min="10" max="10" width="14.7109375" style="20" customWidth="1"/>
    <col min="11" max="11" width="17.140625" style="6" customWidth="1"/>
    <col min="12" max="16384" width="11.42578125" style="6"/>
  </cols>
  <sheetData>
    <row r="1" spans="1:11" ht="25.5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s="19" customFormat="1" ht="24.95" customHeight="1" x14ac:dyDescent="0.2">
      <c r="A2" s="80"/>
      <c r="B2" s="80"/>
      <c r="C2" s="17"/>
      <c r="D2" s="83" t="s">
        <v>169</v>
      </c>
      <c r="E2" s="83"/>
      <c r="F2" s="83"/>
      <c r="G2" s="83"/>
      <c r="H2" s="81"/>
      <c r="I2" s="81"/>
      <c r="J2" s="81"/>
      <c r="K2" s="18"/>
    </row>
    <row r="3" spans="1:11" ht="25.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20" customFormat="1" ht="25.5" customHeight="1" x14ac:dyDescent="0.2">
      <c r="A4" s="84" t="s">
        <v>82</v>
      </c>
      <c r="B4" s="84" t="s">
        <v>2</v>
      </c>
      <c r="C4" s="84" t="s">
        <v>3</v>
      </c>
      <c r="D4" s="84" t="s">
        <v>41</v>
      </c>
      <c r="E4" s="84" t="s">
        <v>4</v>
      </c>
      <c r="F4" s="84" t="s">
        <v>33</v>
      </c>
      <c r="G4" s="84" t="s">
        <v>34</v>
      </c>
      <c r="H4" s="84" t="s">
        <v>35</v>
      </c>
      <c r="I4" s="87" t="s">
        <v>32</v>
      </c>
      <c r="J4" s="85" t="s">
        <v>5</v>
      </c>
      <c r="K4" s="89" t="s">
        <v>83</v>
      </c>
    </row>
    <row r="5" spans="1:11" s="20" customFormat="1" ht="80.25" customHeight="1" x14ac:dyDescent="0.2">
      <c r="A5" s="84"/>
      <c r="B5" s="84"/>
      <c r="C5" s="84"/>
      <c r="D5" s="84"/>
      <c r="E5" s="84"/>
      <c r="F5" s="84"/>
      <c r="G5" s="84"/>
      <c r="H5" s="84"/>
      <c r="I5" s="88"/>
      <c r="J5" s="86"/>
      <c r="K5" s="90"/>
    </row>
    <row r="6" spans="1:11" x14ac:dyDescent="0.2">
      <c r="A6" s="7"/>
      <c r="B6" s="8">
        <v>43</v>
      </c>
      <c r="C6" s="8" t="s">
        <v>16</v>
      </c>
      <c r="D6" s="56" t="s">
        <v>47</v>
      </c>
      <c r="E6" s="21"/>
      <c r="F6" s="22"/>
      <c r="G6" s="23"/>
      <c r="H6" s="22"/>
      <c r="I6" s="22"/>
      <c r="J6" s="22"/>
      <c r="K6" s="7"/>
    </row>
    <row r="7" spans="1:11" s="46" customFormat="1" ht="15.75" x14ac:dyDescent="0.2">
      <c r="A7" s="42"/>
      <c r="B7" s="8" t="s">
        <v>48</v>
      </c>
      <c r="C7" s="8" t="s">
        <v>8</v>
      </c>
      <c r="D7" s="57" t="s">
        <v>49</v>
      </c>
      <c r="E7" s="44"/>
      <c r="F7" s="43"/>
      <c r="G7" s="45"/>
      <c r="H7" s="43"/>
      <c r="I7" s="43"/>
      <c r="J7" s="43"/>
      <c r="K7" s="42"/>
    </row>
    <row r="8" spans="1:11" x14ac:dyDescent="0.2">
      <c r="A8" s="7"/>
      <c r="B8" s="9" t="s">
        <v>50</v>
      </c>
      <c r="C8" s="9" t="s">
        <v>0</v>
      </c>
      <c r="D8" s="58" t="s">
        <v>51</v>
      </c>
      <c r="E8" s="21"/>
      <c r="F8" s="22"/>
      <c r="G8" s="23"/>
      <c r="H8" s="22"/>
      <c r="I8" s="22"/>
      <c r="J8" s="22"/>
      <c r="K8" s="7"/>
    </row>
    <row r="9" spans="1:11" s="15" customFormat="1" ht="25.5" x14ac:dyDescent="0.2">
      <c r="A9" s="14"/>
      <c r="B9" s="10">
        <v>43010020009</v>
      </c>
      <c r="C9" s="10" t="s">
        <v>9</v>
      </c>
      <c r="D9" s="40" t="s">
        <v>52</v>
      </c>
      <c r="E9" s="32"/>
      <c r="F9" s="33"/>
      <c r="G9" s="34"/>
      <c r="H9" s="33"/>
      <c r="I9" s="33"/>
      <c r="J9" s="33"/>
      <c r="K9" s="14"/>
    </row>
    <row r="10" spans="1:11" s="13" customFormat="1" ht="13.5" x14ac:dyDescent="0.2">
      <c r="A10" s="67">
        <v>4164</v>
      </c>
      <c r="B10" s="11"/>
      <c r="C10" s="67" t="s">
        <v>78</v>
      </c>
      <c r="D10" s="65" t="s">
        <v>110</v>
      </c>
      <c r="E10" s="24" t="s">
        <v>111</v>
      </c>
      <c r="F10" s="25"/>
      <c r="G10" s="26"/>
      <c r="H10" s="25">
        <f>+H11+H12</f>
        <v>46</v>
      </c>
      <c r="I10" s="29">
        <f>SUM(I11:I12)</f>
        <v>1</v>
      </c>
      <c r="J10" s="25">
        <f>SUM(J11:J12)</f>
        <v>312560400</v>
      </c>
      <c r="K10" s="62" t="s">
        <v>79</v>
      </c>
    </row>
    <row r="11" spans="1:11" s="13" customFormat="1" ht="60" customHeight="1" x14ac:dyDescent="0.2">
      <c r="A11" s="68"/>
      <c r="B11" s="11"/>
      <c r="C11" s="68"/>
      <c r="D11" s="66"/>
      <c r="E11" s="24" t="s">
        <v>114</v>
      </c>
      <c r="F11" s="30" t="s">
        <v>112</v>
      </c>
      <c r="G11" s="30" t="s">
        <v>84</v>
      </c>
      <c r="H11" s="25">
        <v>36</v>
      </c>
      <c r="I11" s="29">
        <v>0.4</v>
      </c>
      <c r="J11" s="25">
        <v>160128800</v>
      </c>
      <c r="K11" s="63"/>
    </row>
    <row r="12" spans="1:11" s="13" customFormat="1" ht="49.5" customHeight="1" x14ac:dyDescent="0.2">
      <c r="A12" s="70"/>
      <c r="B12" s="11"/>
      <c r="C12" s="70"/>
      <c r="D12" s="69"/>
      <c r="E12" s="24" t="s">
        <v>115</v>
      </c>
      <c r="F12" s="28" t="s">
        <v>113</v>
      </c>
      <c r="G12" s="30" t="s">
        <v>85</v>
      </c>
      <c r="H12" s="25">
        <v>10</v>
      </c>
      <c r="I12" s="29">
        <v>0.6</v>
      </c>
      <c r="J12" s="25">
        <v>152431600</v>
      </c>
      <c r="K12" s="64"/>
    </row>
    <row r="13" spans="1:11" s="46" customFormat="1" ht="15.75" x14ac:dyDescent="0.2">
      <c r="A13" s="42"/>
      <c r="B13" s="8" t="s">
        <v>53</v>
      </c>
      <c r="C13" s="8" t="s">
        <v>8</v>
      </c>
      <c r="D13" s="57" t="s">
        <v>54</v>
      </c>
      <c r="E13" s="44"/>
      <c r="F13" s="43"/>
      <c r="G13" s="45"/>
      <c r="H13" s="43"/>
      <c r="I13" s="43"/>
      <c r="J13" s="43"/>
      <c r="K13" s="42"/>
    </row>
    <row r="14" spans="1:11" x14ac:dyDescent="0.2">
      <c r="A14" s="7"/>
      <c r="B14" s="9" t="s">
        <v>55</v>
      </c>
      <c r="C14" s="9" t="s">
        <v>0</v>
      </c>
      <c r="D14" s="58" t="s">
        <v>56</v>
      </c>
      <c r="E14" s="21"/>
      <c r="F14" s="22"/>
      <c r="G14" s="23"/>
      <c r="H14" s="22"/>
      <c r="I14" s="22"/>
      <c r="J14" s="22"/>
      <c r="K14" s="7"/>
    </row>
    <row r="15" spans="1:11" s="15" customFormat="1" ht="25.5" x14ac:dyDescent="0.2">
      <c r="A15" s="14"/>
      <c r="B15" s="10">
        <v>43020010002</v>
      </c>
      <c r="C15" s="10" t="s">
        <v>9</v>
      </c>
      <c r="D15" s="40" t="s">
        <v>57</v>
      </c>
      <c r="E15" s="32"/>
      <c r="F15" s="33"/>
      <c r="G15" s="34"/>
      <c r="H15" s="33"/>
      <c r="I15" s="33"/>
      <c r="J15" s="33"/>
      <c r="K15" s="14"/>
    </row>
    <row r="16" spans="1:11" s="13" customFormat="1" ht="13.5" x14ac:dyDescent="0.2">
      <c r="A16" s="67">
        <v>4164</v>
      </c>
      <c r="B16" s="11"/>
      <c r="C16" s="67" t="s">
        <v>78</v>
      </c>
      <c r="D16" s="65" t="s">
        <v>123</v>
      </c>
      <c r="E16" s="24" t="s">
        <v>116</v>
      </c>
      <c r="F16" s="25"/>
      <c r="G16" s="26"/>
      <c r="H16" s="25">
        <v>500</v>
      </c>
      <c r="I16" s="29">
        <f>SUM(I17:I22)</f>
        <v>1</v>
      </c>
      <c r="J16" s="25">
        <f>SUM(J17:J22)</f>
        <v>783081300</v>
      </c>
      <c r="K16" s="62" t="s">
        <v>81</v>
      </c>
    </row>
    <row r="17" spans="1:11" s="13" customFormat="1" ht="43.5" customHeight="1" x14ac:dyDescent="0.2">
      <c r="A17" s="68"/>
      <c r="B17" s="11"/>
      <c r="C17" s="68"/>
      <c r="D17" s="66"/>
      <c r="E17" s="24" t="s">
        <v>117</v>
      </c>
      <c r="F17" s="28" t="s">
        <v>124</v>
      </c>
      <c r="G17" s="30" t="s">
        <v>86</v>
      </c>
      <c r="H17" s="25">
        <v>700</v>
      </c>
      <c r="I17" s="29">
        <v>0.2</v>
      </c>
      <c r="J17" s="25">
        <v>272780900</v>
      </c>
      <c r="K17" s="63"/>
    </row>
    <row r="18" spans="1:11" s="13" customFormat="1" ht="63" customHeight="1" x14ac:dyDescent="0.2">
      <c r="A18" s="68"/>
      <c r="B18" s="11"/>
      <c r="C18" s="68"/>
      <c r="D18" s="66"/>
      <c r="E18" s="24" t="s">
        <v>118</v>
      </c>
      <c r="F18" s="28" t="s">
        <v>87</v>
      </c>
      <c r="G18" s="30" t="s">
        <v>125</v>
      </c>
      <c r="H18" s="35">
        <v>12</v>
      </c>
      <c r="I18" s="29">
        <v>0.1</v>
      </c>
      <c r="J18" s="25">
        <v>138824400</v>
      </c>
      <c r="K18" s="63"/>
    </row>
    <row r="19" spans="1:11" s="13" customFormat="1" ht="63" customHeight="1" x14ac:dyDescent="0.2">
      <c r="A19" s="68"/>
      <c r="B19" s="11"/>
      <c r="C19" s="68"/>
      <c r="D19" s="66"/>
      <c r="E19" s="24" t="s">
        <v>119</v>
      </c>
      <c r="F19" s="28" t="s">
        <v>126</v>
      </c>
      <c r="G19" s="30" t="s">
        <v>127</v>
      </c>
      <c r="H19" s="35">
        <v>400</v>
      </c>
      <c r="I19" s="29">
        <v>0.2</v>
      </c>
      <c r="J19" s="25">
        <v>117238400</v>
      </c>
      <c r="K19" s="63"/>
    </row>
    <row r="20" spans="1:11" s="13" customFormat="1" ht="63" customHeight="1" x14ac:dyDescent="0.2">
      <c r="A20" s="68"/>
      <c r="B20" s="11"/>
      <c r="C20" s="68"/>
      <c r="D20" s="66"/>
      <c r="E20" s="24" t="s">
        <v>120</v>
      </c>
      <c r="F20" s="28" t="s">
        <v>128</v>
      </c>
      <c r="G20" s="30" t="s">
        <v>129</v>
      </c>
      <c r="H20" s="27">
        <v>1</v>
      </c>
      <c r="I20" s="29">
        <v>0.2</v>
      </c>
      <c r="J20" s="25">
        <v>52504000</v>
      </c>
      <c r="K20" s="63"/>
    </row>
    <row r="21" spans="1:11" s="13" customFormat="1" ht="58.5" customHeight="1" x14ac:dyDescent="0.2">
      <c r="A21" s="68"/>
      <c r="B21" s="11"/>
      <c r="C21" s="68"/>
      <c r="D21" s="66"/>
      <c r="E21" s="24" t="s">
        <v>121</v>
      </c>
      <c r="F21" s="28" t="s">
        <v>130</v>
      </c>
      <c r="G21" s="31" t="s">
        <v>96</v>
      </c>
      <c r="H21" s="25">
        <v>1</v>
      </c>
      <c r="I21" s="29">
        <v>0.15</v>
      </c>
      <c r="J21" s="25">
        <v>110699600</v>
      </c>
      <c r="K21" s="63"/>
    </row>
    <row r="22" spans="1:11" s="13" customFormat="1" ht="57" customHeight="1" x14ac:dyDescent="0.2">
      <c r="A22" s="70"/>
      <c r="B22" s="11"/>
      <c r="C22" s="70"/>
      <c r="D22" s="69"/>
      <c r="E22" s="24" t="s">
        <v>122</v>
      </c>
      <c r="F22" s="28" t="s">
        <v>88</v>
      </c>
      <c r="G22" s="31" t="s">
        <v>89</v>
      </c>
      <c r="H22" s="27">
        <v>1</v>
      </c>
      <c r="I22" s="29">
        <v>0.15</v>
      </c>
      <c r="J22" s="25">
        <v>91034000</v>
      </c>
      <c r="K22" s="64"/>
    </row>
    <row r="23" spans="1:11" x14ac:dyDescent="0.2">
      <c r="A23" s="7"/>
      <c r="B23" s="9" t="s">
        <v>58</v>
      </c>
      <c r="C23" s="9" t="s">
        <v>0</v>
      </c>
      <c r="D23" s="58" t="s">
        <v>59</v>
      </c>
      <c r="E23" s="21"/>
      <c r="F23" s="22"/>
      <c r="G23" s="23"/>
      <c r="H23" s="22"/>
      <c r="I23" s="22"/>
      <c r="J23" s="22"/>
      <c r="K23" s="7"/>
    </row>
    <row r="24" spans="1:11" s="15" customFormat="1" ht="12.75" x14ac:dyDescent="0.2">
      <c r="A24" s="14"/>
      <c r="B24" s="10">
        <v>43020020001</v>
      </c>
      <c r="C24" s="10" t="s">
        <v>9</v>
      </c>
      <c r="D24" s="40" t="s">
        <v>60</v>
      </c>
      <c r="E24" s="32"/>
      <c r="F24" s="33"/>
      <c r="G24" s="34"/>
      <c r="H24" s="33"/>
      <c r="I24" s="33"/>
      <c r="J24" s="33"/>
      <c r="K24" s="14"/>
    </row>
    <row r="25" spans="1:11" s="13" customFormat="1" ht="13.5" x14ac:dyDescent="0.2">
      <c r="A25" s="67">
        <v>4164</v>
      </c>
      <c r="B25" s="11"/>
      <c r="C25" s="67" t="s">
        <v>78</v>
      </c>
      <c r="D25" s="65" t="s">
        <v>136</v>
      </c>
      <c r="E25" s="24" t="s">
        <v>131</v>
      </c>
      <c r="F25" s="25"/>
      <c r="G25" s="26"/>
      <c r="H25" s="25">
        <v>680</v>
      </c>
      <c r="I25" s="29">
        <f>SUM(I26:I29)</f>
        <v>0.99999999999999989</v>
      </c>
      <c r="J25" s="25">
        <f>SUM(J26:J29)</f>
        <v>638088700</v>
      </c>
      <c r="K25" s="62" t="s">
        <v>81</v>
      </c>
    </row>
    <row r="26" spans="1:11" s="13" customFormat="1" ht="58.5" customHeight="1" x14ac:dyDescent="0.2">
      <c r="A26" s="68"/>
      <c r="B26" s="11"/>
      <c r="C26" s="68"/>
      <c r="D26" s="66"/>
      <c r="E26" s="24" t="s">
        <v>132</v>
      </c>
      <c r="F26" s="28" t="s">
        <v>137</v>
      </c>
      <c r="G26" s="31" t="s">
        <v>98</v>
      </c>
      <c r="H26" s="25">
        <v>900</v>
      </c>
      <c r="I26" s="29">
        <v>0.3</v>
      </c>
      <c r="J26" s="25">
        <v>265467050</v>
      </c>
      <c r="K26" s="63"/>
    </row>
    <row r="27" spans="1:11" s="13" customFormat="1" ht="54" x14ac:dyDescent="0.2">
      <c r="A27" s="68"/>
      <c r="B27" s="11"/>
      <c r="C27" s="68"/>
      <c r="D27" s="66"/>
      <c r="E27" s="24" t="s">
        <v>133</v>
      </c>
      <c r="F27" s="28" t="s">
        <v>138</v>
      </c>
      <c r="G27" s="31" t="s">
        <v>139</v>
      </c>
      <c r="H27" s="25">
        <v>400</v>
      </c>
      <c r="I27" s="29">
        <v>0.3</v>
      </c>
      <c r="J27" s="25">
        <v>74136250</v>
      </c>
      <c r="K27" s="63"/>
    </row>
    <row r="28" spans="1:11" s="13" customFormat="1" ht="27" x14ac:dyDescent="0.2">
      <c r="A28" s="68"/>
      <c r="B28" s="11"/>
      <c r="C28" s="68"/>
      <c r="D28" s="66"/>
      <c r="E28" s="24" t="s">
        <v>134</v>
      </c>
      <c r="F28" s="28" t="s">
        <v>140</v>
      </c>
      <c r="G28" s="31" t="s">
        <v>98</v>
      </c>
      <c r="H28" s="25">
        <v>640</v>
      </c>
      <c r="I28" s="29">
        <v>0.3</v>
      </c>
      <c r="J28" s="25">
        <v>179797600</v>
      </c>
      <c r="K28" s="63"/>
    </row>
    <row r="29" spans="1:11" s="13" customFormat="1" ht="40.5" x14ac:dyDescent="0.2">
      <c r="A29" s="70"/>
      <c r="B29" s="11"/>
      <c r="C29" s="70"/>
      <c r="D29" s="69"/>
      <c r="E29" s="24" t="s">
        <v>135</v>
      </c>
      <c r="F29" s="28" t="s">
        <v>90</v>
      </c>
      <c r="G29" s="30" t="s">
        <v>91</v>
      </c>
      <c r="H29" s="25">
        <v>1</v>
      </c>
      <c r="I29" s="29">
        <v>0.1</v>
      </c>
      <c r="J29" s="25">
        <v>118687800</v>
      </c>
      <c r="K29" s="64"/>
    </row>
    <row r="30" spans="1:11" s="15" customFormat="1" ht="25.5" x14ac:dyDescent="0.2">
      <c r="A30" s="14"/>
      <c r="B30" s="10">
        <v>43020020002</v>
      </c>
      <c r="C30" s="10" t="s">
        <v>9</v>
      </c>
      <c r="D30" s="40" t="s">
        <v>61</v>
      </c>
      <c r="E30" s="32"/>
      <c r="F30" s="33"/>
      <c r="G30" s="34"/>
      <c r="H30" s="33"/>
      <c r="I30" s="33"/>
      <c r="J30" s="33"/>
      <c r="K30" s="14"/>
    </row>
    <row r="31" spans="1:11" s="13" customFormat="1" ht="13.5" x14ac:dyDescent="0.2">
      <c r="A31" s="67">
        <v>4164</v>
      </c>
      <c r="B31" s="11"/>
      <c r="C31" s="67" t="s">
        <v>78</v>
      </c>
      <c r="D31" s="65" t="s">
        <v>145</v>
      </c>
      <c r="E31" s="24" t="s">
        <v>141</v>
      </c>
      <c r="F31" s="25"/>
      <c r="G31" s="26"/>
      <c r="H31" s="25">
        <v>8</v>
      </c>
      <c r="I31" s="29">
        <f>SUM(I32:I34)</f>
        <v>1</v>
      </c>
      <c r="J31" s="25">
        <f>SUM(J32:J34)</f>
        <v>130671124</v>
      </c>
      <c r="K31" s="62" t="s">
        <v>79</v>
      </c>
    </row>
    <row r="32" spans="1:11" s="13" customFormat="1" ht="38.25" customHeight="1" x14ac:dyDescent="0.2">
      <c r="A32" s="68"/>
      <c r="B32" s="11"/>
      <c r="C32" s="68"/>
      <c r="D32" s="66"/>
      <c r="E32" s="24" t="s">
        <v>142</v>
      </c>
      <c r="F32" s="28" t="s">
        <v>93</v>
      </c>
      <c r="G32" s="30" t="s">
        <v>92</v>
      </c>
      <c r="H32" s="25">
        <v>15</v>
      </c>
      <c r="I32" s="29">
        <v>0.3</v>
      </c>
      <c r="J32" s="25">
        <v>80478200</v>
      </c>
      <c r="K32" s="63"/>
    </row>
    <row r="33" spans="1:11" s="13" customFormat="1" ht="38.25" customHeight="1" x14ac:dyDescent="0.2">
      <c r="A33" s="68"/>
      <c r="B33" s="11"/>
      <c r="C33" s="68"/>
      <c r="D33" s="66"/>
      <c r="E33" s="24" t="s">
        <v>143</v>
      </c>
      <c r="F33" s="28" t="s">
        <v>146</v>
      </c>
      <c r="G33" s="30" t="s">
        <v>94</v>
      </c>
      <c r="H33" s="27">
        <v>1</v>
      </c>
      <c r="I33" s="29">
        <v>0.3</v>
      </c>
      <c r="J33" s="25">
        <v>22220324</v>
      </c>
      <c r="K33" s="63"/>
    </row>
    <row r="34" spans="1:11" s="13" customFormat="1" ht="38.25" customHeight="1" x14ac:dyDescent="0.2">
      <c r="A34" s="68"/>
      <c r="B34" s="11"/>
      <c r="C34" s="68"/>
      <c r="D34" s="66"/>
      <c r="E34" s="24" t="s">
        <v>144</v>
      </c>
      <c r="F34" s="28" t="s">
        <v>147</v>
      </c>
      <c r="G34" s="30" t="s">
        <v>148</v>
      </c>
      <c r="H34" s="27">
        <v>1</v>
      </c>
      <c r="I34" s="29">
        <v>0.4</v>
      </c>
      <c r="J34" s="25">
        <v>27972600</v>
      </c>
      <c r="K34" s="63"/>
    </row>
    <row r="35" spans="1:11" s="15" customFormat="1" ht="25.5" x14ac:dyDescent="0.2">
      <c r="A35" s="14"/>
      <c r="B35" s="10">
        <v>43020020003</v>
      </c>
      <c r="C35" s="10" t="s">
        <v>9</v>
      </c>
      <c r="D35" s="40" t="s">
        <v>62</v>
      </c>
      <c r="E35" s="32"/>
      <c r="F35" s="33"/>
      <c r="G35" s="34"/>
      <c r="H35" s="33"/>
      <c r="I35" s="33"/>
      <c r="J35" s="33"/>
      <c r="K35" s="14"/>
    </row>
    <row r="36" spans="1:11" s="13" customFormat="1" ht="13.5" x14ac:dyDescent="0.2">
      <c r="A36" s="67">
        <v>4164</v>
      </c>
      <c r="B36" s="11"/>
      <c r="C36" s="67" t="s">
        <v>78</v>
      </c>
      <c r="D36" s="65" t="s">
        <v>149</v>
      </c>
      <c r="E36" s="24" t="s">
        <v>150</v>
      </c>
      <c r="F36" s="28"/>
      <c r="G36" s="30"/>
      <c r="H36" s="25">
        <v>2</v>
      </c>
      <c r="I36" s="29">
        <f>SUM(I37:I38)</f>
        <v>1</v>
      </c>
      <c r="J36" s="25">
        <f>SUM(J37:J38)</f>
        <v>639845160</v>
      </c>
      <c r="K36" s="62" t="s">
        <v>81</v>
      </c>
    </row>
    <row r="37" spans="1:11" s="13" customFormat="1" ht="57.75" customHeight="1" x14ac:dyDescent="0.2">
      <c r="A37" s="68"/>
      <c r="B37" s="11"/>
      <c r="C37" s="68"/>
      <c r="D37" s="66"/>
      <c r="E37" s="24" t="s">
        <v>151</v>
      </c>
      <c r="F37" s="28" t="s">
        <v>153</v>
      </c>
      <c r="G37" s="28" t="s">
        <v>95</v>
      </c>
      <c r="H37" s="27">
        <v>1</v>
      </c>
      <c r="I37" s="29">
        <v>0.45</v>
      </c>
      <c r="J37" s="25">
        <v>300388160</v>
      </c>
      <c r="K37" s="63"/>
    </row>
    <row r="38" spans="1:11" s="13" customFormat="1" ht="57.75" customHeight="1" x14ac:dyDescent="0.2">
      <c r="A38" s="68"/>
      <c r="B38" s="11"/>
      <c r="C38" s="68"/>
      <c r="D38" s="66"/>
      <c r="E38" s="24" t="s">
        <v>152</v>
      </c>
      <c r="F38" s="28" t="s">
        <v>154</v>
      </c>
      <c r="G38" s="30" t="s">
        <v>96</v>
      </c>
      <c r="H38" s="25">
        <v>1</v>
      </c>
      <c r="I38" s="29">
        <v>0.55000000000000004</v>
      </c>
      <c r="J38" s="25">
        <v>339457000</v>
      </c>
      <c r="K38" s="63"/>
    </row>
    <row r="39" spans="1:11" s="15" customFormat="1" ht="12.75" x14ac:dyDescent="0.2">
      <c r="A39" s="14"/>
      <c r="B39" s="10">
        <v>43020020004</v>
      </c>
      <c r="C39" s="10" t="s">
        <v>9</v>
      </c>
      <c r="D39" s="40" t="s">
        <v>63</v>
      </c>
      <c r="E39" s="32"/>
      <c r="F39" s="33"/>
      <c r="G39" s="34"/>
      <c r="H39" s="33"/>
      <c r="I39" s="33"/>
      <c r="J39" s="33"/>
      <c r="K39" s="14"/>
    </row>
    <row r="40" spans="1:11" s="13" customFormat="1" ht="13.5" x14ac:dyDescent="0.2">
      <c r="A40" s="67">
        <v>4164</v>
      </c>
      <c r="B40" s="11"/>
      <c r="C40" s="67" t="s">
        <v>78</v>
      </c>
      <c r="D40" s="65" t="s">
        <v>160</v>
      </c>
      <c r="E40" s="24" t="s">
        <v>155</v>
      </c>
      <c r="F40" s="25"/>
      <c r="G40" s="26"/>
      <c r="H40" s="60">
        <f>+H41+H44</f>
        <v>40</v>
      </c>
      <c r="I40" s="29">
        <f>SUM(I41:I44)</f>
        <v>1</v>
      </c>
      <c r="J40" s="25">
        <f>SUM(J41:J44)</f>
        <v>689674400</v>
      </c>
      <c r="K40" s="62" t="s">
        <v>81</v>
      </c>
    </row>
    <row r="41" spans="1:11" s="13" customFormat="1" ht="66.75" customHeight="1" x14ac:dyDescent="0.2">
      <c r="A41" s="68"/>
      <c r="B41" s="11"/>
      <c r="C41" s="68"/>
      <c r="D41" s="66"/>
      <c r="E41" s="24" t="s">
        <v>156</v>
      </c>
      <c r="F41" s="30" t="s">
        <v>161</v>
      </c>
      <c r="G41" s="31" t="s">
        <v>162</v>
      </c>
      <c r="H41" s="35">
        <v>16</v>
      </c>
      <c r="I41" s="29">
        <v>0.3</v>
      </c>
      <c r="J41" s="25">
        <v>354713600</v>
      </c>
      <c r="K41" s="63"/>
    </row>
    <row r="42" spans="1:11" s="13" customFormat="1" ht="66.75" customHeight="1" x14ac:dyDescent="0.2">
      <c r="A42" s="68"/>
      <c r="B42" s="11"/>
      <c r="C42" s="68"/>
      <c r="D42" s="66"/>
      <c r="E42" s="24" t="s">
        <v>157</v>
      </c>
      <c r="F42" s="30" t="s">
        <v>163</v>
      </c>
      <c r="G42" s="30" t="s">
        <v>164</v>
      </c>
      <c r="H42" s="35">
        <v>3</v>
      </c>
      <c r="I42" s="29">
        <v>0.2</v>
      </c>
      <c r="J42" s="25">
        <v>198910800</v>
      </c>
      <c r="K42" s="63"/>
    </row>
    <row r="43" spans="1:11" s="13" customFormat="1" ht="66.75" customHeight="1" x14ac:dyDescent="0.2">
      <c r="A43" s="68"/>
      <c r="B43" s="11"/>
      <c r="C43" s="68"/>
      <c r="D43" s="66"/>
      <c r="E43" s="24" t="s">
        <v>158</v>
      </c>
      <c r="F43" s="30" t="s">
        <v>165</v>
      </c>
      <c r="G43" s="30" t="s">
        <v>166</v>
      </c>
      <c r="H43" s="35">
        <v>1</v>
      </c>
      <c r="I43" s="29">
        <v>0.25</v>
      </c>
      <c r="J43" s="25">
        <v>84210800</v>
      </c>
      <c r="K43" s="63"/>
    </row>
    <row r="44" spans="1:11" s="13" customFormat="1" ht="60.75" customHeight="1" x14ac:dyDescent="0.2">
      <c r="A44" s="70"/>
      <c r="B44" s="11"/>
      <c r="C44" s="70"/>
      <c r="D44" s="69"/>
      <c r="E44" s="24" t="s">
        <v>159</v>
      </c>
      <c r="F44" s="28" t="s">
        <v>168</v>
      </c>
      <c r="G44" s="30" t="s">
        <v>167</v>
      </c>
      <c r="H44" s="25">
        <v>24</v>
      </c>
      <c r="I44" s="29">
        <v>0.25</v>
      </c>
      <c r="J44" s="25">
        <v>51839200</v>
      </c>
      <c r="K44" s="64"/>
    </row>
    <row r="45" spans="1:11" ht="32.25" customHeight="1" x14ac:dyDescent="0.2">
      <c r="A45" s="7"/>
      <c r="B45" s="9">
        <v>4302003</v>
      </c>
      <c r="C45" s="9" t="s">
        <v>0</v>
      </c>
      <c r="D45" s="59" t="s">
        <v>109</v>
      </c>
      <c r="E45" s="21"/>
      <c r="F45" s="22"/>
      <c r="G45" s="23"/>
      <c r="H45" s="22"/>
      <c r="I45" s="22"/>
      <c r="J45" s="22"/>
      <c r="K45" s="7"/>
    </row>
    <row r="46" spans="1:11" s="15" customFormat="1" ht="25.5" x14ac:dyDescent="0.2">
      <c r="A46" s="14"/>
      <c r="B46" s="10">
        <v>43020030001</v>
      </c>
      <c r="C46" s="10" t="s">
        <v>9</v>
      </c>
      <c r="D46" s="40" t="s">
        <v>170</v>
      </c>
      <c r="E46" s="32"/>
      <c r="F46" s="33"/>
      <c r="G46" s="34"/>
      <c r="H46" s="33"/>
      <c r="I46" s="33"/>
      <c r="J46" s="33"/>
      <c r="K46" s="14"/>
    </row>
    <row r="47" spans="1:11" x14ac:dyDescent="0.2">
      <c r="A47" s="74">
        <v>4164</v>
      </c>
      <c r="B47" s="9"/>
      <c r="C47" s="74" t="s">
        <v>78</v>
      </c>
      <c r="D47" s="71" t="s">
        <v>187</v>
      </c>
      <c r="E47" s="24" t="s">
        <v>171</v>
      </c>
      <c r="F47" s="28"/>
      <c r="G47" s="30"/>
      <c r="H47" s="25"/>
      <c r="I47" s="29">
        <f>+SUM(I48:I52)</f>
        <v>1</v>
      </c>
      <c r="J47" s="25">
        <f>+SUM(J48:J52)</f>
        <v>610859600</v>
      </c>
      <c r="K47" s="62" t="s">
        <v>81</v>
      </c>
    </row>
    <row r="48" spans="1:11" s="13" customFormat="1" ht="36.75" customHeight="1" x14ac:dyDescent="0.2">
      <c r="A48" s="75"/>
      <c r="B48" s="11"/>
      <c r="C48" s="75"/>
      <c r="D48" s="72"/>
      <c r="E48" s="24" t="s">
        <v>172</v>
      </c>
      <c r="F48" s="28" t="s">
        <v>177</v>
      </c>
      <c r="G48" s="30" t="s">
        <v>178</v>
      </c>
      <c r="H48" s="25">
        <v>14</v>
      </c>
      <c r="I48" s="29">
        <v>0.2</v>
      </c>
      <c r="J48" s="25">
        <v>287287400</v>
      </c>
      <c r="K48" s="63"/>
    </row>
    <row r="49" spans="1:11" s="13" customFormat="1" ht="36.75" customHeight="1" x14ac:dyDescent="0.2">
      <c r="A49" s="75"/>
      <c r="B49" s="11"/>
      <c r="C49" s="75"/>
      <c r="D49" s="72"/>
      <c r="E49" s="24" t="s">
        <v>173</v>
      </c>
      <c r="F49" s="28" t="s">
        <v>179</v>
      </c>
      <c r="G49" s="30" t="s">
        <v>180</v>
      </c>
      <c r="H49" s="25">
        <v>600</v>
      </c>
      <c r="I49" s="29">
        <v>0.2</v>
      </c>
      <c r="J49" s="25">
        <v>52814800</v>
      </c>
      <c r="K49" s="63"/>
    </row>
    <row r="50" spans="1:11" s="13" customFormat="1" ht="36.75" customHeight="1" x14ac:dyDescent="0.2">
      <c r="A50" s="75"/>
      <c r="B50" s="11"/>
      <c r="C50" s="75"/>
      <c r="D50" s="72"/>
      <c r="E50" s="24" t="s">
        <v>174</v>
      </c>
      <c r="F50" s="28" t="s">
        <v>181</v>
      </c>
      <c r="G50" s="30" t="s">
        <v>182</v>
      </c>
      <c r="H50" s="25">
        <v>10</v>
      </c>
      <c r="I50" s="29">
        <v>0.2</v>
      </c>
      <c r="J50" s="25">
        <v>116158000</v>
      </c>
      <c r="K50" s="63"/>
    </row>
    <row r="51" spans="1:11" s="13" customFormat="1" ht="36.75" customHeight="1" x14ac:dyDescent="0.2">
      <c r="A51" s="75"/>
      <c r="B51" s="11"/>
      <c r="C51" s="75"/>
      <c r="D51" s="72"/>
      <c r="E51" s="24" t="s">
        <v>175</v>
      </c>
      <c r="F51" s="28" t="s">
        <v>183</v>
      </c>
      <c r="G51" s="30" t="s">
        <v>184</v>
      </c>
      <c r="H51" s="27">
        <v>1</v>
      </c>
      <c r="I51" s="29">
        <v>0.2</v>
      </c>
      <c r="J51" s="25">
        <v>140599400</v>
      </c>
      <c r="K51" s="63"/>
    </row>
    <row r="52" spans="1:11" s="13" customFormat="1" ht="36.75" customHeight="1" x14ac:dyDescent="0.2">
      <c r="A52" s="76"/>
      <c r="B52" s="11"/>
      <c r="C52" s="76"/>
      <c r="D52" s="73"/>
      <c r="E52" s="24" t="s">
        <v>176</v>
      </c>
      <c r="F52" s="28" t="s">
        <v>185</v>
      </c>
      <c r="G52" s="30" t="s">
        <v>186</v>
      </c>
      <c r="H52" s="27">
        <v>1</v>
      </c>
      <c r="I52" s="29">
        <v>0.2</v>
      </c>
      <c r="J52" s="25">
        <v>14000000</v>
      </c>
      <c r="K52" s="64"/>
    </row>
    <row r="53" spans="1:11" s="46" customFormat="1" ht="15.75" x14ac:dyDescent="0.2">
      <c r="A53" s="42"/>
      <c r="B53" s="8" t="s">
        <v>64</v>
      </c>
      <c r="C53" s="8" t="s">
        <v>8</v>
      </c>
      <c r="D53" s="57" t="s">
        <v>65</v>
      </c>
      <c r="E53" s="44"/>
      <c r="F53" s="43"/>
      <c r="G53" s="45"/>
      <c r="H53" s="43"/>
      <c r="I53" s="43"/>
      <c r="J53" s="43"/>
      <c r="K53" s="42"/>
    </row>
    <row r="54" spans="1:11" ht="21.75" customHeight="1" x14ac:dyDescent="0.2">
      <c r="A54" s="7"/>
      <c r="B54" s="9" t="s">
        <v>66</v>
      </c>
      <c r="C54" s="9" t="s">
        <v>0</v>
      </c>
      <c r="D54" s="59" t="s">
        <v>67</v>
      </c>
      <c r="E54" s="21"/>
      <c r="F54" s="22"/>
      <c r="G54" s="23"/>
      <c r="H54" s="22"/>
      <c r="I54" s="22"/>
      <c r="J54" s="22"/>
      <c r="K54" s="7"/>
    </row>
    <row r="55" spans="1:11" s="15" customFormat="1" ht="25.5" x14ac:dyDescent="0.2">
      <c r="A55" s="14"/>
      <c r="B55" s="10">
        <v>43030010001</v>
      </c>
      <c r="C55" s="10" t="s">
        <v>9</v>
      </c>
      <c r="D55" s="40" t="s">
        <v>68</v>
      </c>
      <c r="E55" s="32"/>
      <c r="F55" s="33"/>
      <c r="G55" s="34"/>
      <c r="H55" s="33"/>
      <c r="I55" s="33"/>
      <c r="J55" s="33"/>
      <c r="K55" s="14"/>
    </row>
    <row r="56" spans="1:11" s="13" customFormat="1" ht="17.25" customHeight="1" x14ac:dyDescent="0.2">
      <c r="A56" s="67">
        <v>4164</v>
      </c>
      <c r="B56" s="11"/>
      <c r="C56" s="67" t="s">
        <v>78</v>
      </c>
      <c r="D56" s="65" t="s">
        <v>188</v>
      </c>
      <c r="E56" s="24" t="s">
        <v>189</v>
      </c>
      <c r="F56" s="25"/>
      <c r="G56" s="26"/>
      <c r="H56" s="25">
        <f>+H58</f>
        <v>10</v>
      </c>
      <c r="I56" s="29">
        <f>SUM(I57:I58)</f>
        <v>1</v>
      </c>
      <c r="J56" s="25">
        <f>SUM(J57:J58)</f>
        <v>148090800</v>
      </c>
      <c r="K56" s="62" t="s">
        <v>80</v>
      </c>
    </row>
    <row r="57" spans="1:11" s="13" customFormat="1" ht="46.5" customHeight="1" x14ac:dyDescent="0.2">
      <c r="A57" s="68"/>
      <c r="B57" s="11"/>
      <c r="C57" s="68"/>
      <c r="D57" s="66"/>
      <c r="E57" s="24" t="s">
        <v>190</v>
      </c>
      <c r="F57" s="28" t="s">
        <v>194</v>
      </c>
      <c r="G57" s="30" t="s">
        <v>97</v>
      </c>
      <c r="H57" s="25">
        <v>20</v>
      </c>
      <c r="I57" s="29">
        <v>0.5</v>
      </c>
      <c r="J57" s="25">
        <v>66224000</v>
      </c>
      <c r="K57" s="63"/>
    </row>
    <row r="58" spans="1:11" s="13" customFormat="1" ht="44.25" customHeight="1" x14ac:dyDescent="0.2">
      <c r="A58" s="68"/>
      <c r="B58" s="11"/>
      <c r="C58" s="68"/>
      <c r="D58" s="66"/>
      <c r="E58" s="24" t="s">
        <v>191</v>
      </c>
      <c r="F58" s="28" t="s">
        <v>193</v>
      </c>
      <c r="G58" s="30" t="s">
        <v>192</v>
      </c>
      <c r="H58" s="25">
        <v>10</v>
      </c>
      <c r="I58" s="29">
        <v>0.5</v>
      </c>
      <c r="J58" s="25">
        <v>81866800</v>
      </c>
      <c r="K58" s="63"/>
    </row>
    <row r="59" spans="1:11" s="15" customFormat="1" ht="38.25" x14ac:dyDescent="0.2">
      <c r="A59" s="14"/>
      <c r="B59" s="10">
        <v>43030010002</v>
      </c>
      <c r="C59" s="10" t="s">
        <v>9</v>
      </c>
      <c r="D59" s="40" t="s">
        <v>69</v>
      </c>
      <c r="E59" s="32"/>
      <c r="F59" s="33"/>
      <c r="G59" s="34"/>
      <c r="H59" s="33"/>
      <c r="I59" s="33"/>
      <c r="J59" s="33"/>
      <c r="K59" s="14"/>
    </row>
    <row r="60" spans="1:11" s="13" customFormat="1" ht="16.5" customHeight="1" x14ac:dyDescent="0.2">
      <c r="A60" s="67">
        <v>4164</v>
      </c>
      <c r="B60" s="11"/>
      <c r="C60" s="67" t="s">
        <v>78</v>
      </c>
      <c r="D60" s="65" t="s">
        <v>199</v>
      </c>
      <c r="E60" s="24" t="s">
        <v>195</v>
      </c>
      <c r="F60" s="25"/>
      <c r="G60" s="26"/>
      <c r="H60" s="25">
        <f>+H62</f>
        <v>5</v>
      </c>
      <c r="I60" s="29">
        <f>SUM(I61:I63)</f>
        <v>1</v>
      </c>
      <c r="J60" s="25">
        <f>SUM(J61:J63)</f>
        <v>216272800</v>
      </c>
      <c r="K60" s="12"/>
    </row>
    <row r="61" spans="1:11" s="13" customFormat="1" ht="47.25" customHeight="1" x14ac:dyDescent="0.2">
      <c r="A61" s="68"/>
      <c r="B61" s="11"/>
      <c r="C61" s="68"/>
      <c r="D61" s="66"/>
      <c r="E61" s="24" t="s">
        <v>196</v>
      </c>
      <c r="F61" s="28" t="s">
        <v>200</v>
      </c>
      <c r="G61" s="30" t="s">
        <v>201</v>
      </c>
      <c r="H61" s="25">
        <v>5</v>
      </c>
      <c r="I61" s="29">
        <v>0.2</v>
      </c>
      <c r="J61" s="25">
        <v>84110000</v>
      </c>
      <c r="K61" s="62" t="s">
        <v>80</v>
      </c>
    </row>
    <row r="62" spans="1:11" s="13" customFormat="1" ht="27" x14ac:dyDescent="0.2">
      <c r="A62" s="68"/>
      <c r="B62" s="11"/>
      <c r="C62" s="68"/>
      <c r="D62" s="66"/>
      <c r="E62" s="24" t="s">
        <v>197</v>
      </c>
      <c r="F62" s="28" t="s">
        <v>202</v>
      </c>
      <c r="G62" s="30" t="s">
        <v>203</v>
      </c>
      <c r="H62" s="25">
        <v>5</v>
      </c>
      <c r="I62" s="29">
        <v>0.5</v>
      </c>
      <c r="J62" s="25">
        <v>63953200</v>
      </c>
      <c r="K62" s="63"/>
    </row>
    <row r="63" spans="1:11" s="13" customFormat="1" ht="45" customHeight="1" x14ac:dyDescent="0.2">
      <c r="A63" s="70"/>
      <c r="B63" s="11"/>
      <c r="C63" s="70"/>
      <c r="D63" s="69"/>
      <c r="E63" s="24" t="s">
        <v>198</v>
      </c>
      <c r="F63" s="28" t="s">
        <v>204</v>
      </c>
      <c r="G63" s="30" t="s">
        <v>205</v>
      </c>
      <c r="H63" s="25">
        <v>1</v>
      </c>
      <c r="I63" s="29">
        <v>0.3</v>
      </c>
      <c r="J63" s="25">
        <v>68209600</v>
      </c>
      <c r="K63" s="64"/>
    </row>
    <row r="64" spans="1:11" s="15" customFormat="1" ht="25.5" x14ac:dyDescent="0.2">
      <c r="A64" s="14"/>
      <c r="B64" s="10">
        <v>43030010004</v>
      </c>
      <c r="C64" s="10" t="s">
        <v>9</v>
      </c>
      <c r="D64" s="40" t="s">
        <v>105</v>
      </c>
      <c r="E64" s="32"/>
      <c r="F64" s="33"/>
      <c r="G64" s="34"/>
      <c r="H64" s="33"/>
      <c r="I64" s="33"/>
      <c r="J64" s="33"/>
      <c r="K64" s="14"/>
    </row>
    <row r="65" spans="1:11" s="13" customFormat="1" ht="13.5" x14ac:dyDescent="0.2">
      <c r="A65" s="67">
        <v>4164</v>
      </c>
      <c r="B65" s="11"/>
      <c r="C65" s="67" t="s">
        <v>78</v>
      </c>
      <c r="D65" s="65" t="s">
        <v>214</v>
      </c>
      <c r="E65" s="24" t="s">
        <v>206</v>
      </c>
      <c r="F65" s="28"/>
      <c r="G65" s="30"/>
      <c r="H65" s="25">
        <v>250</v>
      </c>
      <c r="I65" s="27">
        <f>SUM(I66:I68)</f>
        <v>1</v>
      </c>
      <c r="J65" s="25">
        <f>SUM(J66:J68)</f>
        <v>302162800</v>
      </c>
      <c r="K65" s="62" t="s">
        <v>80</v>
      </c>
    </row>
    <row r="66" spans="1:11" s="13" customFormat="1" ht="54.75" customHeight="1" x14ac:dyDescent="0.2">
      <c r="A66" s="68"/>
      <c r="B66" s="11"/>
      <c r="C66" s="68"/>
      <c r="D66" s="66"/>
      <c r="E66" s="24" t="s">
        <v>207</v>
      </c>
      <c r="F66" s="28" t="s">
        <v>210</v>
      </c>
      <c r="G66" s="30" t="s">
        <v>106</v>
      </c>
      <c r="H66" s="25">
        <v>16</v>
      </c>
      <c r="I66" s="27">
        <v>0.56999999999999995</v>
      </c>
      <c r="J66" s="25">
        <v>112956400</v>
      </c>
      <c r="K66" s="63"/>
    </row>
    <row r="67" spans="1:11" s="13" customFormat="1" ht="54.75" customHeight="1" x14ac:dyDescent="0.2">
      <c r="A67" s="68"/>
      <c r="B67" s="11"/>
      <c r="C67" s="68"/>
      <c r="D67" s="66"/>
      <c r="E67" s="24" t="s">
        <v>208</v>
      </c>
      <c r="F67" s="28" t="s">
        <v>211</v>
      </c>
      <c r="G67" s="30" t="s">
        <v>98</v>
      </c>
      <c r="H67" s="25">
        <v>250</v>
      </c>
      <c r="I67" s="27">
        <v>0.19</v>
      </c>
      <c r="J67" s="25">
        <v>84056800</v>
      </c>
      <c r="K67" s="63"/>
    </row>
    <row r="68" spans="1:11" s="13" customFormat="1" ht="54.75" customHeight="1" x14ac:dyDescent="0.2">
      <c r="A68" s="70"/>
      <c r="B68" s="11"/>
      <c r="C68" s="70"/>
      <c r="D68" s="69"/>
      <c r="E68" s="24" t="s">
        <v>209</v>
      </c>
      <c r="F68" s="28" t="s">
        <v>212</v>
      </c>
      <c r="G68" s="30" t="s">
        <v>213</v>
      </c>
      <c r="H68" s="25">
        <v>4</v>
      </c>
      <c r="I68" s="27">
        <v>0.24</v>
      </c>
      <c r="J68" s="25">
        <v>105149600</v>
      </c>
      <c r="K68" s="64"/>
    </row>
    <row r="69" spans="1:11" s="15" customFormat="1" ht="25.5" x14ac:dyDescent="0.2">
      <c r="A69" s="14"/>
      <c r="B69" s="10">
        <v>43030010005</v>
      </c>
      <c r="C69" s="10" t="s">
        <v>9</v>
      </c>
      <c r="D69" s="40" t="s">
        <v>70</v>
      </c>
      <c r="E69" s="32"/>
      <c r="F69" s="33"/>
      <c r="G69" s="34"/>
      <c r="H69" s="33"/>
      <c r="I69" s="33"/>
      <c r="J69" s="33"/>
      <c r="K69" s="14"/>
    </row>
    <row r="70" spans="1:11" s="13" customFormat="1" ht="14.25" customHeight="1" x14ac:dyDescent="0.2">
      <c r="A70" s="62">
        <v>4164</v>
      </c>
      <c r="B70" s="11"/>
      <c r="C70" s="62" t="s">
        <v>78</v>
      </c>
      <c r="D70" s="65" t="s">
        <v>218</v>
      </c>
      <c r="E70" s="24" t="s">
        <v>215</v>
      </c>
      <c r="F70" s="25"/>
      <c r="G70" s="26"/>
      <c r="H70" s="25">
        <v>30</v>
      </c>
      <c r="I70" s="27">
        <f>I71+I72</f>
        <v>1</v>
      </c>
      <c r="J70" s="25">
        <f>J71+J72</f>
        <v>405301800</v>
      </c>
      <c r="K70" s="62" t="s">
        <v>80</v>
      </c>
    </row>
    <row r="71" spans="1:11" s="13" customFormat="1" ht="63" customHeight="1" x14ac:dyDescent="0.2">
      <c r="A71" s="63"/>
      <c r="B71" s="11"/>
      <c r="C71" s="63"/>
      <c r="D71" s="66"/>
      <c r="E71" s="24" t="s">
        <v>216</v>
      </c>
      <c r="F71" s="28" t="s">
        <v>219</v>
      </c>
      <c r="G71" s="30" t="s">
        <v>220</v>
      </c>
      <c r="H71" s="25">
        <v>24</v>
      </c>
      <c r="I71" s="27">
        <v>0.2</v>
      </c>
      <c r="J71" s="25">
        <v>216000600</v>
      </c>
      <c r="K71" s="63"/>
    </row>
    <row r="72" spans="1:11" s="13" customFormat="1" ht="60" customHeight="1" x14ac:dyDescent="0.2">
      <c r="A72" s="64"/>
      <c r="B72" s="11"/>
      <c r="C72" s="64"/>
      <c r="D72" s="69"/>
      <c r="E72" s="24" t="s">
        <v>217</v>
      </c>
      <c r="F72" s="28" t="s">
        <v>221</v>
      </c>
      <c r="G72" s="30" t="s">
        <v>203</v>
      </c>
      <c r="H72" s="25">
        <v>24</v>
      </c>
      <c r="I72" s="27">
        <v>0.8</v>
      </c>
      <c r="J72" s="25">
        <v>189301200</v>
      </c>
      <c r="K72" s="64"/>
    </row>
    <row r="73" spans="1:11" s="13" customFormat="1" ht="13.5" x14ac:dyDescent="0.2">
      <c r="A73" s="62">
        <v>4164</v>
      </c>
      <c r="B73" s="11"/>
      <c r="C73" s="62" t="s">
        <v>78</v>
      </c>
      <c r="D73" s="71" t="s">
        <v>251</v>
      </c>
      <c r="E73" s="24" t="s">
        <v>252</v>
      </c>
      <c r="F73" s="28"/>
      <c r="G73" s="30"/>
      <c r="H73" s="25"/>
      <c r="I73" s="27">
        <f>+SUM(I74:I76)</f>
        <v>1</v>
      </c>
      <c r="J73" s="25">
        <f>+SUM(J74:J76)</f>
        <v>926837199</v>
      </c>
      <c r="K73" s="61"/>
    </row>
    <row r="74" spans="1:11" s="13" customFormat="1" ht="60" customHeight="1" x14ac:dyDescent="0.2">
      <c r="A74" s="63"/>
      <c r="B74" s="11"/>
      <c r="C74" s="63"/>
      <c r="D74" s="72"/>
      <c r="E74" s="24" t="s">
        <v>253</v>
      </c>
      <c r="F74" s="28" t="s">
        <v>256</v>
      </c>
      <c r="G74" s="30" t="s">
        <v>257</v>
      </c>
      <c r="H74" s="25">
        <v>250</v>
      </c>
      <c r="I74" s="27">
        <v>0.4</v>
      </c>
      <c r="J74" s="25">
        <v>405460999</v>
      </c>
      <c r="K74" s="62" t="s">
        <v>80</v>
      </c>
    </row>
    <row r="75" spans="1:11" s="13" customFormat="1" ht="60" customHeight="1" x14ac:dyDescent="0.2">
      <c r="A75" s="63"/>
      <c r="B75" s="11"/>
      <c r="C75" s="63"/>
      <c r="D75" s="72"/>
      <c r="E75" s="24" t="s">
        <v>254</v>
      </c>
      <c r="F75" s="28" t="s">
        <v>258</v>
      </c>
      <c r="G75" s="30" t="s">
        <v>259</v>
      </c>
      <c r="H75" s="25">
        <v>5</v>
      </c>
      <c r="I75" s="27">
        <v>0.4</v>
      </c>
      <c r="J75" s="25">
        <v>321376200</v>
      </c>
      <c r="K75" s="63"/>
    </row>
    <row r="76" spans="1:11" s="13" customFormat="1" ht="75.75" customHeight="1" x14ac:dyDescent="0.2">
      <c r="A76" s="64"/>
      <c r="B76" s="11"/>
      <c r="C76" s="64"/>
      <c r="D76" s="73"/>
      <c r="E76" s="24" t="s">
        <v>255</v>
      </c>
      <c r="F76" s="28" t="s">
        <v>261</v>
      </c>
      <c r="G76" s="30" t="s">
        <v>260</v>
      </c>
      <c r="H76" s="25">
        <v>10</v>
      </c>
      <c r="I76" s="27">
        <v>0.2</v>
      </c>
      <c r="J76" s="25">
        <v>200000000</v>
      </c>
      <c r="K76" s="64"/>
    </row>
    <row r="77" spans="1:11" s="15" customFormat="1" ht="25.5" x14ac:dyDescent="0.2">
      <c r="A77" s="14"/>
      <c r="B77" s="10">
        <v>43030010006</v>
      </c>
      <c r="C77" s="10" t="s">
        <v>9</v>
      </c>
      <c r="D77" s="40" t="s">
        <v>71</v>
      </c>
      <c r="E77" s="41"/>
      <c r="F77" s="33"/>
      <c r="G77" s="34"/>
      <c r="H77" s="33"/>
      <c r="I77" s="39"/>
      <c r="J77" s="33"/>
      <c r="K77" s="14"/>
    </row>
    <row r="78" spans="1:11" x14ac:dyDescent="0.2">
      <c r="A78" s="62">
        <v>4164</v>
      </c>
      <c r="B78" s="11"/>
      <c r="C78" s="62" t="s">
        <v>78</v>
      </c>
      <c r="D78" s="65" t="s">
        <v>234</v>
      </c>
      <c r="E78" s="24" t="s">
        <v>222</v>
      </c>
      <c r="F78" s="28"/>
      <c r="G78" s="30"/>
      <c r="H78" s="25">
        <v>350</v>
      </c>
      <c r="I78" s="27">
        <f>SUM(I79:I83)</f>
        <v>1.0000000000000002</v>
      </c>
      <c r="J78" s="25">
        <f>SUM(J79:J83)</f>
        <v>956985400</v>
      </c>
      <c r="K78" s="62" t="s">
        <v>80</v>
      </c>
    </row>
    <row r="79" spans="1:11" ht="72.75" customHeight="1" x14ac:dyDescent="0.2">
      <c r="A79" s="63"/>
      <c r="B79" s="11"/>
      <c r="C79" s="63"/>
      <c r="D79" s="66"/>
      <c r="E79" s="24" t="s">
        <v>223</v>
      </c>
      <c r="F79" s="28" t="s">
        <v>228</v>
      </c>
      <c r="G79" s="30" t="s">
        <v>99</v>
      </c>
      <c r="H79" s="25">
        <v>500</v>
      </c>
      <c r="I79" s="27">
        <v>0.4</v>
      </c>
      <c r="J79" s="25">
        <v>202176400</v>
      </c>
      <c r="K79" s="63"/>
    </row>
    <row r="80" spans="1:11" ht="72.75" customHeight="1" x14ac:dyDescent="0.2">
      <c r="A80" s="63"/>
      <c r="B80" s="11"/>
      <c r="C80" s="63"/>
      <c r="D80" s="66"/>
      <c r="E80" s="24" t="s">
        <v>224</v>
      </c>
      <c r="F80" s="28" t="s">
        <v>230</v>
      </c>
      <c r="G80" s="30" t="s">
        <v>229</v>
      </c>
      <c r="H80" s="25">
        <v>20</v>
      </c>
      <c r="I80" s="27">
        <v>0.2</v>
      </c>
      <c r="J80" s="25">
        <v>447847600</v>
      </c>
      <c r="K80" s="63"/>
    </row>
    <row r="81" spans="1:13" ht="72.75" customHeight="1" x14ac:dyDescent="0.2">
      <c r="A81" s="63"/>
      <c r="B81" s="11"/>
      <c r="C81" s="63"/>
      <c r="D81" s="66"/>
      <c r="E81" s="24" t="s">
        <v>225</v>
      </c>
      <c r="F81" s="28" t="s">
        <v>231</v>
      </c>
      <c r="G81" s="30" t="s">
        <v>100</v>
      </c>
      <c r="H81" s="25">
        <v>20</v>
      </c>
      <c r="I81" s="27">
        <v>0.15</v>
      </c>
      <c r="J81" s="25">
        <v>108240000</v>
      </c>
      <c r="K81" s="63"/>
    </row>
    <row r="82" spans="1:13" ht="72.75" customHeight="1" x14ac:dyDescent="0.2">
      <c r="A82" s="63"/>
      <c r="B82" s="11"/>
      <c r="C82" s="63"/>
      <c r="D82" s="66"/>
      <c r="E82" s="24" t="s">
        <v>226</v>
      </c>
      <c r="F82" s="28" t="s">
        <v>232</v>
      </c>
      <c r="G82" s="30" t="s">
        <v>101</v>
      </c>
      <c r="H82" s="25">
        <v>20</v>
      </c>
      <c r="I82" s="27">
        <v>0.15</v>
      </c>
      <c r="J82" s="25">
        <v>99731600</v>
      </c>
      <c r="K82" s="63"/>
    </row>
    <row r="83" spans="1:13" ht="55.5" customHeight="1" x14ac:dyDescent="0.2">
      <c r="A83" s="64"/>
      <c r="B83" s="11"/>
      <c r="C83" s="64"/>
      <c r="D83" s="69"/>
      <c r="E83" s="24" t="s">
        <v>227</v>
      </c>
      <c r="F83" s="30" t="s">
        <v>233</v>
      </c>
      <c r="G83" s="30" t="s">
        <v>203</v>
      </c>
      <c r="H83" s="25">
        <v>15</v>
      </c>
      <c r="I83" s="27">
        <v>0.1</v>
      </c>
      <c r="J83" s="25">
        <v>98989800</v>
      </c>
      <c r="K83" s="64"/>
    </row>
    <row r="84" spans="1:13" s="15" customFormat="1" ht="25.5" x14ac:dyDescent="0.2">
      <c r="A84" s="14"/>
      <c r="B84" s="10">
        <v>43030010007</v>
      </c>
      <c r="C84" s="10" t="s">
        <v>9</v>
      </c>
      <c r="D84" s="40" t="s">
        <v>72</v>
      </c>
      <c r="E84" s="41"/>
      <c r="F84" s="33"/>
      <c r="G84" s="34"/>
      <c r="H84" s="33"/>
      <c r="I84" s="33"/>
      <c r="J84" s="33"/>
      <c r="K84" s="14"/>
    </row>
    <row r="85" spans="1:13" x14ac:dyDescent="0.2">
      <c r="A85" s="62">
        <v>4164</v>
      </c>
      <c r="B85" s="11"/>
      <c r="C85" s="67" t="s">
        <v>78</v>
      </c>
      <c r="D85" s="65" t="s">
        <v>239</v>
      </c>
      <c r="E85" s="24" t="s">
        <v>235</v>
      </c>
      <c r="F85" s="25"/>
      <c r="G85" s="26"/>
      <c r="H85" s="25">
        <v>2</v>
      </c>
      <c r="I85" s="27">
        <f>I86+I87+I88</f>
        <v>0.99999999999999989</v>
      </c>
      <c r="J85" s="25">
        <f>J86+J87+J88</f>
        <v>139666615</v>
      </c>
      <c r="K85" s="62" t="s">
        <v>80</v>
      </c>
      <c r="L85" s="13"/>
      <c r="M85" s="13"/>
    </row>
    <row r="86" spans="1:13" ht="54" x14ac:dyDescent="0.2">
      <c r="A86" s="63"/>
      <c r="B86" s="11"/>
      <c r="C86" s="68"/>
      <c r="D86" s="66"/>
      <c r="E86" s="24" t="s">
        <v>236</v>
      </c>
      <c r="F86" s="30" t="s">
        <v>240</v>
      </c>
      <c r="G86" s="30" t="s">
        <v>102</v>
      </c>
      <c r="H86" s="25">
        <v>2</v>
      </c>
      <c r="I86" s="27">
        <v>0.3</v>
      </c>
      <c r="J86" s="25">
        <v>73433815</v>
      </c>
      <c r="K86" s="63"/>
      <c r="L86" s="13"/>
      <c r="M86" s="13"/>
    </row>
    <row r="87" spans="1:13" ht="27" x14ac:dyDescent="0.2">
      <c r="A87" s="63"/>
      <c r="B87" s="11"/>
      <c r="C87" s="68"/>
      <c r="D87" s="66"/>
      <c r="E87" s="24" t="s">
        <v>237</v>
      </c>
      <c r="F87" s="30" t="s">
        <v>103</v>
      </c>
      <c r="G87" s="30" t="s">
        <v>104</v>
      </c>
      <c r="H87" s="25">
        <v>2</v>
      </c>
      <c r="I87" s="27">
        <v>0.35</v>
      </c>
      <c r="J87" s="25">
        <v>37732800</v>
      </c>
      <c r="K87" s="63"/>
      <c r="L87" s="13"/>
      <c r="M87" s="13"/>
    </row>
    <row r="88" spans="1:13" ht="27" x14ac:dyDescent="0.2">
      <c r="A88" s="64"/>
      <c r="B88" s="11"/>
      <c r="C88" s="70"/>
      <c r="D88" s="69"/>
      <c r="E88" s="24" t="s">
        <v>238</v>
      </c>
      <c r="F88" s="30" t="s">
        <v>241</v>
      </c>
      <c r="G88" s="30" t="s">
        <v>242</v>
      </c>
      <c r="H88" s="25">
        <v>10</v>
      </c>
      <c r="I88" s="27">
        <v>0.35</v>
      </c>
      <c r="J88" s="25">
        <v>28500000</v>
      </c>
      <c r="K88" s="64"/>
      <c r="L88" s="13"/>
      <c r="M88" s="13"/>
    </row>
    <row r="89" spans="1:13" s="46" customFormat="1" ht="15.75" x14ac:dyDescent="0.2">
      <c r="A89" s="42"/>
      <c r="B89" s="8" t="s">
        <v>73</v>
      </c>
      <c r="C89" s="8" t="s">
        <v>8</v>
      </c>
      <c r="D89" s="57" t="s">
        <v>74</v>
      </c>
      <c r="E89" s="44"/>
      <c r="F89" s="43"/>
      <c r="G89" s="45"/>
      <c r="H89" s="43"/>
      <c r="I89" s="43"/>
      <c r="J89" s="43"/>
      <c r="K89" s="42"/>
    </row>
    <row r="90" spans="1:13" x14ac:dyDescent="0.2">
      <c r="A90" s="7"/>
      <c r="B90" s="9" t="s">
        <v>75</v>
      </c>
      <c r="C90" s="9" t="s">
        <v>0</v>
      </c>
      <c r="D90" s="58" t="s">
        <v>76</v>
      </c>
      <c r="E90" s="21"/>
      <c r="F90" s="22"/>
      <c r="G90" s="23"/>
      <c r="H90" s="22"/>
      <c r="I90" s="22"/>
      <c r="J90" s="22"/>
      <c r="K90" s="7"/>
    </row>
    <row r="91" spans="1:13" s="15" customFormat="1" ht="12.75" x14ac:dyDescent="0.2">
      <c r="A91" s="14"/>
      <c r="B91" s="10">
        <v>43040040001</v>
      </c>
      <c r="C91" s="10" t="s">
        <v>9</v>
      </c>
      <c r="D91" s="40" t="s">
        <v>77</v>
      </c>
      <c r="E91" s="32"/>
      <c r="F91" s="33"/>
      <c r="G91" s="34"/>
      <c r="H91" s="33"/>
      <c r="I91" s="33"/>
      <c r="J91" s="33"/>
      <c r="K91" s="14"/>
    </row>
    <row r="92" spans="1:13" x14ac:dyDescent="0.2">
      <c r="A92" s="67">
        <v>4164</v>
      </c>
      <c r="B92" s="11"/>
      <c r="C92" s="67" t="s">
        <v>78</v>
      </c>
      <c r="D92" s="65" t="s">
        <v>243</v>
      </c>
      <c r="E92" s="24" t="s">
        <v>244</v>
      </c>
      <c r="F92" s="22"/>
      <c r="G92" s="23"/>
      <c r="H92" s="25"/>
      <c r="I92" s="27">
        <f>SUM(I93:I94)</f>
        <v>1</v>
      </c>
      <c r="J92" s="25">
        <f>SUM(J93:J94)</f>
        <v>377109700</v>
      </c>
      <c r="K92" s="62" t="s">
        <v>81</v>
      </c>
      <c r="L92" s="13"/>
      <c r="M92" s="13"/>
    </row>
    <row r="93" spans="1:13" ht="40.5" x14ac:dyDescent="0.2">
      <c r="A93" s="68"/>
      <c r="B93" s="11"/>
      <c r="C93" s="68"/>
      <c r="D93" s="66"/>
      <c r="E93" s="24" t="s">
        <v>245</v>
      </c>
      <c r="F93" s="30" t="s">
        <v>247</v>
      </c>
      <c r="G93" s="30" t="s">
        <v>248</v>
      </c>
      <c r="H93" s="27">
        <v>1</v>
      </c>
      <c r="I93" s="27">
        <v>0.5</v>
      </c>
      <c r="J93" s="25">
        <v>153263600</v>
      </c>
      <c r="K93" s="63"/>
      <c r="L93" s="13"/>
      <c r="M93" s="13"/>
    </row>
    <row r="94" spans="1:13" ht="54" x14ac:dyDescent="0.2">
      <c r="A94" s="68"/>
      <c r="B94" s="11"/>
      <c r="C94" s="68"/>
      <c r="D94" s="66"/>
      <c r="E94" s="24" t="s">
        <v>246</v>
      </c>
      <c r="F94" s="30" t="s">
        <v>249</v>
      </c>
      <c r="G94" s="30" t="s">
        <v>250</v>
      </c>
      <c r="H94" s="25">
        <v>2</v>
      </c>
      <c r="I94" s="27">
        <v>0.5</v>
      </c>
      <c r="J94" s="25">
        <v>223846100</v>
      </c>
      <c r="K94" s="63"/>
      <c r="L94" s="13"/>
      <c r="M94" s="13"/>
    </row>
    <row r="95" spans="1:13" x14ac:dyDescent="0.2">
      <c r="A95" s="47"/>
      <c r="B95" s="47"/>
      <c r="C95" s="47"/>
      <c r="D95" s="51"/>
      <c r="E95" s="49"/>
      <c r="F95" s="51"/>
      <c r="G95" s="51"/>
      <c r="H95" s="52"/>
      <c r="I95" s="52"/>
      <c r="J95" s="53"/>
      <c r="K95" s="54"/>
      <c r="L95" s="13"/>
      <c r="M95" s="13"/>
    </row>
    <row r="96" spans="1:13" x14ac:dyDescent="0.2">
      <c r="A96" s="47"/>
      <c r="B96" s="47"/>
      <c r="C96" s="47"/>
      <c r="D96" s="48"/>
      <c r="E96" s="49"/>
      <c r="F96" s="51"/>
      <c r="G96" s="51"/>
      <c r="H96" s="52"/>
      <c r="I96" s="52"/>
      <c r="J96" s="53"/>
      <c r="K96" s="54"/>
      <c r="L96" s="13"/>
      <c r="M96" s="13"/>
    </row>
    <row r="97" spans="2:10" x14ac:dyDescent="0.2">
      <c r="B97" s="50" t="s">
        <v>107</v>
      </c>
      <c r="C97" s="55">
        <f>COUNTIF(C6:C94,"Pr")</f>
        <v>15</v>
      </c>
      <c r="G97" s="37" t="s">
        <v>108</v>
      </c>
      <c r="J97" s="38">
        <f>+J92+J85+J78+J70+J65+J60+J56+J40+J36+J31+J25+J16++J10+J47+J73</f>
        <v>7277207798</v>
      </c>
    </row>
    <row r="99" spans="2:10" x14ac:dyDescent="0.2">
      <c r="J99" s="38"/>
    </row>
  </sheetData>
  <mergeCells count="76">
    <mergeCell ref="K40:K44"/>
    <mergeCell ref="C40:C44"/>
    <mergeCell ref="K31:K34"/>
    <mergeCell ref="D36:D38"/>
    <mergeCell ref="C36:C38"/>
    <mergeCell ref="K36:K38"/>
    <mergeCell ref="A10:A12"/>
    <mergeCell ref="D10:D12"/>
    <mergeCell ref="K10:K12"/>
    <mergeCell ref="C16:C22"/>
    <mergeCell ref="D16:D22"/>
    <mergeCell ref="A16:A22"/>
    <mergeCell ref="A4:A5"/>
    <mergeCell ref="B4:B5"/>
    <mergeCell ref="C4:C5"/>
    <mergeCell ref="D4:D5"/>
    <mergeCell ref="E4:E5"/>
    <mergeCell ref="K16:K22"/>
    <mergeCell ref="C25:C29"/>
    <mergeCell ref="G4:G5"/>
    <mergeCell ref="H4:H5"/>
    <mergeCell ref="J4:J5"/>
    <mergeCell ref="I4:I5"/>
    <mergeCell ref="K25:K29"/>
    <mergeCell ref="K4:K5"/>
    <mergeCell ref="F4:F5"/>
    <mergeCell ref="C10:C12"/>
    <mergeCell ref="A1:K1"/>
    <mergeCell ref="A2:B2"/>
    <mergeCell ref="H2:J2"/>
    <mergeCell ref="A3:K3"/>
    <mergeCell ref="D2:G2"/>
    <mergeCell ref="D40:D44"/>
    <mergeCell ref="A25:A29"/>
    <mergeCell ref="D25:D29"/>
    <mergeCell ref="C31:C34"/>
    <mergeCell ref="A31:A34"/>
    <mergeCell ref="D31:D34"/>
    <mergeCell ref="A40:A44"/>
    <mergeCell ref="A36:A38"/>
    <mergeCell ref="A65:A68"/>
    <mergeCell ref="K61:K63"/>
    <mergeCell ref="D70:D72"/>
    <mergeCell ref="C70:C72"/>
    <mergeCell ref="D47:D52"/>
    <mergeCell ref="C47:C52"/>
    <mergeCell ref="A47:A52"/>
    <mergeCell ref="K47:K52"/>
    <mergeCell ref="C56:C58"/>
    <mergeCell ref="A56:A58"/>
    <mergeCell ref="D56:D58"/>
    <mergeCell ref="A60:A63"/>
    <mergeCell ref="C60:C63"/>
    <mergeCell ref="D60:D63"/>
    <mergeCell ref="C65:C68"/>
    <mergeCell ref="D65:D68"/>
    <mergeCell ref="K65:K68"/>
    <mergeCell ref="K70:K72"/>
    <mergeCell ref="K56:K58"/>
    <mergeCell ref="D92:D94"/>
    <mergeCell ref="A92:A94"/>
    <mergeCell ref="C92:C94"/>
    <mergeCell ref="K92:K94"/>
    <mergeCell ref="C78:C83"/>
    <mergeCell ref="D78:D83"/>
    <mergeCell ref="C85:C88"/>
    <mergeCell ref="D85:D88"/>
    <mergeCell ref="K85:K88"/>
    <mergeCell ref="K78:K83"/>
    <mergeCell ref="A70:A72"/>
    <mergeCell ref="A78:A83"/>
    <mergeCell ref="A85:A88"/>
    <mergeCell ref="A73:A76"/>
    <mergeCell ref="C73:C76"/>
    <mergeCell ref="D73:D76"/>
    <mergeCell ref="K74:K76"/>
  </mergeCells>
  <printOptions horizontalCentered="1"/>
  <pageMargins left="0.70866141732283472" right="0.70866141732283472" top="0.74803149606299213" bottom="0.74803149606299213" header="0.31496062992125984" footer="0.31496062992125984"/>
  <pageSetup scale="46" firstPageNumber="4" fitToHeight="0" orientation="landscape" r:id="rId1"/>
  <ignoredErrors>
    <ignoredError sqref="B89:B90 B13:B14 B7:B8 B23 B53:B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3" sqref="C13"/>
    </sheetView>
  </sheetViews>
  <sheetFormatPr baseColWidth="10" defaultColWidth="11.42578125" defaultRowHeight="15" x14ac:dyDescent="0.2"/>
  <cols>
    <col min="1" max="1" width="9" style="1" customWidth="1"/>
    <col min="2" max="2" width="29.5703125" style="1" customWidth="1"/>
    <col min="3" max="3" width="50.140625" style="1" customWidth="1"/>
    <col min="4" max="16384" width="11.42578125" style="1"/>
  </cols>
  <sheetData>
    <row r="1" spans="1:3" x14ac:dyDescent="0.2">
      <c r="A1" s="91" t="s">
        <v>46</v>
      </c>
      <c r="B1" s="91"/>
      <c r="C1" s="91"/>
    </row>
    <row r="2" spans="1:3" x14ac:dyDescent="0.2">
      <c r="A2" s="92" t="s">
        <v>10</v>
      </c>
      <c r="B2" s="92"/>
      <c r="C2" s="2" t="s">
        <v>11</v>
      </c>
    </row>
    <row r="3" spans="1:3" ht="30" customHeight="1" x14ac:dyDescent="0.2">
      <c r="A3" s="3" t="s">
        <v>12</v>
      </c>
      <c r="B3" s="4" t="s">
        <v>1</v>
      </c>
      <c r="C3" s="4" t="s">
        <v>1</v>
      </c>
    </row>
    <row r="4" spans="1:3" ht="30" customHeight="1" x14ac:dyDescent="0.2">
      <c r="A4" s="3" t="s">
        <v>13</v>
      </c>
      <c r="B4" s="4" t="s">
        <v>2</v>
      </c>
      <c r="C4" s="4" t="s">
        <v>14</v>
      </c>
    </row>
    <row r="5" spans="1:3" ht="30" x14ac:dyDescent="0.2">
      <c r="A5" s="3" t="s">
        <v>8</v>
      </c>
      <c r="B5" s="4" t="s">
        <v>3</v>
      </c>
      <c r="C5" s="5" t="s">
        <v>45</v>
      </c>
    </row>
    <row r="6" spans="1:3" ht="60" x14ac:dyDescent="0.2">
      <c r="A6" s="3" t="s">
        <v>15</v>
      </c>
      <c r="B6" s="5" t="s">
        <v>43</v>
      </c>
      <c r="C6" s="5" t="s">
        <v>44</v>
      </c>
    </row>
    <row r="7" spans="1:3" ht="30" x14ac:dyDescent="0.2">
      <c r="A7" s="3" t="s">
        <v>16</v>
      </c>
      <c r="B7" s="4" t="s">
        <v>4</v>
      </c>
      <c r="C7" s="5" t="s">
        <v>17</v>
      </c>
    </row>
    <row r="8" spans="1:3" ht="30" x14ac:dyDescent="0.2">
      <c r="A8" s="3" t="s">
        <v>18</v>
      </c>
      <c r="B8" s="5" t="s">
        <v>42</v>
      </c>
      <c r="C8" s="5" t="s">
        <v>36</v>
      </c>
    </row>
    <row r="9" spans="1:3" ht="33" customHeight="1" x14ac:dyDescent="0.2">
      <c r="A9" s="3" t="s">
        <v>19</v>
      </c>
      <c r="B9" s="5" t="s">
        <v>33</v>
      </c>
      <c r="C9" s="4" t="s">
        <v>37</v>
      </c>
    </row>
    <row r="10" spans="1:3" ht="30" x14ac:dyDescent="0.2">
      <c r="A10" s="3" t="s">
        <v>20</v>
      </c>
      <c r="B10" s="5" t="s">
        <v>34</v>
      </c>
      <c r="C10" s="4" t="s">
        <v>38</v>
      </c>
    </row>
    <row r="11" spans="1:3" ht="33" customHeight="1" x14ac:dyDescent="0.2">
      <c r="A11" s="3" t="s">
        <v>9</v>
      </c>
      <c r="B11" s="5" t="s">
        <v>35</v>
      </c>
      <c r="C11" s="4" t="s">
        <v>35</v>
      </c>
    </row>
    <row r="12" spans="1:3" ht="33" customHeight="1" x14ac:dyDescent="0.2">
      <c r="A12" s="3" t="s">
        <v>21</v>
      </c>
      <c r="B12" s="5" t="s">
        <v>31</v>
      </c>
      <c r="C12" s="5" t="s">
        <v>40</v>
      </c>
    </row>
    <row r="13" spans="1:3" ht="30" customHeight="1" x14ac:dyDescent="0.2">
      <c r="A13" s="3" t="s">
        <v>22</v>
      </c>
      <c r="B13" s="4" t="s">
        <v>23</v>
      </c>
      <c r="C13" s="4" t="s">
        <v>24</v>
      </c>
    </row>
    <row r="14" spans="1:3" ht="24" customHeight="1" x14ac:dyDescent="0.2">
      <c r="A14" s="3" t="s">
        <v>7</v>
      </c>
      <c r="B14" s="5" t="s">
        <v>26</v>
      </c>
      <c r="C14" s="5" t="s">
        <v>27</v>
      </c>
    </row>
    <row r="15" spans="1:3" ht="30" customHeight="1" x14ac:dyDescent="0.2">
      <c r="A15" s="3" t="s">
        <v>25</v>
      </c>
      <c r="B15" s="5" t="s">
        <v>28</v>
      </c>
      <c r="C15" s="5" t="s">
        <v>29</v>
      </c>
    </row>
    <row r="16" spans="1:3" ht="33.75" customHeight="1" x14ac:dyDescent="0.2">
      <c r="A16" s="3" t="s">
        <v>39</v>
      </c>
      <c r="B16" s="5" t="s">
        <v>6</v>
      </c>
      <c r="C16" s="5" t="s">
        <v>30</v>
      </c>
    </row>
  </sheetData>
  <mergeCells count="2">
    <mergeCell ref="A1:C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1F MEDE01.03.18.P03.F01 </vt:lpstr>
      <vt:lpstr>Descripcion Cuadro</vt:lpstr>
      <vt:lpstr>'Cuadro 1F MEDE01.03.18.P03.F01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PORTOCARRERO</cp:lastModifiedBy>
  <cp:lastPrinted>2017-02-21T14:42:29Z</cp:lastPrinted>
  <dcterms:created xsi:type="dcterms:W3CDTF">2010-05-10T16:59:06Z</dcterms:created>
  <dcterms:modified xsi:type="dcterms:W3CDTF">2019-10-31T15:03:32Z</dcterms:modified>
</cp:coreProperties>
</file>