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adro 1F Educación" sheetId="1" state="visible" r:id="rId2"/>
  </sheets>
  <externalReferences>
    <externalReference r:id="rId3"/>
  </externalReferences>
  <definedNames>
    <definedName function="false" hidden="false" name="datos" vbProcedure="false">[1]PUERTOCARREÑO!$C$36:$C$40,[1]PUERTOCARREÑO!$D$85:$D$87,[1]PUERTOCARREÑO!$C$92:$C$96,[1]PUERTOCARREÑO!$C$99:$C$103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<sst xmlns="http://schemas.openxmlformats.org/spreadsheetml/2006/main" count="811" uniqueCount="640">
  <si>
    <t xml:space="preserve">ORGANISMO</t>
  </si>
  <si>
    <t xml:space="preserve">SECRETARIA DE EDUCACION</t>
  </si>
  <si>
    <t xml:space="preserve">Fecha de reporte:</t>
  </si>
  <si>
    <t xml:space="preserve">Vigencia:</t>
  </si>
  <si>
    <t xml:space="preserve">Código organismo</t>
  </si>
  <si>
    <t xml:space="preserve">Código general</t>
  </si>
  <si>
    <t xml:space="preserve">Clase</t>
  </si>
  <si>
    <t xml:space="preserve">Identificación del eje , componente, programa, indicador y proyectos de inversión</t>
  </si>
  <si>
    <t xml:space="preserve">Clasificación (BP)</t>
  </si>
  <si>
    <t xml:space="preserve">Meta a alcanzar Plan Indicativo</t>
  </si>
  <si>
    <t xml:space="preserve">Meta de producto del proyecto (Descripción)</t>
  </si>
  <si>
    <t xml:space="preserve">Indicador de producto del proyecto (Descripción)</t>
  </si>
  <si>
    <t xml:space="preserve">Valor de la meta de producto del proyecto</t>
  </si>
  <si>
    <t xml:space="preserve">Ponderación producto
 (%)</t>
  </si>
  <si>
    <t xml:space="preserve">Presupuesto inicial
(Pesos)</t>
  </si>
  <si>
    <t xml:space="preserve">Día / Mes/ Año (Inicio)</t>
  </si>
  <si>
    <t xml:space="preserve">Día / Mes / Año (Finali-zación)</t>
  </si>
  <si>
    <t xml:space="preserve">Organismo responsable
(Reparto administrativo)</t>
  </si>
  <si>
    <t xml:space="preserve">E</t>
  </si>
  <si>
    <t xml:space="preserve">Cali social y diversa</t>
  </si>
  <si>
    <t xml:space="preserve">4101</t>
  </si>
  <si>
    <t xml:space="preserve">C</t>
  </si>
  <si>
    <t xml:space="preserve">Construyendo sociedad</t>
  </si>
  <si>
    <t xml:space="preserve">4101001</t>
  </si>
  <si>
    <t xml:space="preserve">P</t>
  </si>
  <si>
    <t xml:space="preserve">Atención integral a la primera infancia</t>
  </si>
  <si>
    <t xml:space="preserve">I</t>
  </si>
  <si>
    <t xml:space="preserve">Beneficiarios de las estrategias de fomento de la educación inicial en el marco de la atención integral</t>
  </si>
  <si>
    <t xml:space="preserve">pr</t>
  </si>
  <si>
    <t xml:space="preserve">Implementación de estrategias de acompañamiento técnico en educación inicial con atención integral a las IEO de Cali </t>
  </si>
  <si>
    <t xml:space="preserve">BP-26001562</t>
  </si>
  <si>
    <t xml:space="preserve">Secretaría de Educación municipal- Subsecretaria de Calidad Educativa</t>
  </si>
  <si>
    <t xml:space="preserve">BP-26001562A</t>
  </si>
  <si>
    <t xml:space="preserve">Elaborar un documento caracterización del Estado de la Educación Inicial en el municipio de Santiago de Cali</t>
  </si>
  <si>
    <t xml:space="preserve">Documento elaborado</t>
  </si>
  <si>
    <t xml:space="preserve">BP-26001562B</t>
  </si>
  <si>
    <t xml:space="preserve">Cualificar a 652 docentes de educación inicial por medio de Estrategias de fomento de la Educación Inicial en el marco de la atención integral.</t>
  </si>
  <si>
    <t xml:space="preserve">Docentes cualificados por medio de las estrategias de fomento de la Educación Inicial en el marco de la atención integral.</t>
  </si>
  <si>
    <t xml:space="preserve">BP-26001562C</t>
  </si>
  <si>
    <t xml:space="preserve">Fomentar la Participación de 11 IEO en encuentros de estrategias pedagógicas </t>
  </si>
  <si>
    <t xml:space="preserve">Instituciones Educativas Oficiales que participan de encuentros de estrategias pedagógicas.</t>
  </si>
  <si>
    <t xml:space="preserve">Instituciones Educativas Oficiales con grado de transición integral </t>
  </si>
  <si>
    <t xml:space="preserve">Fortalecimiento de la atención integral de la educació inicial en las IEO de Cali </t>
  </si>
  <si>
    <t xml:space="preserve">BP-26001533</t>
  </si>
  <si>
    <t xml:space="preserve">Secretaría de Educación municipal- Subsecretaría de Calidad Educativa</t>
  </si>
  <si>
    <t xml:space="preserve">BP-26001533A</t>
  </si>
  <si>
    <t xml:space="preserve">Adecuar Ambientes educativos y protectores  para niños y niñas de Educación Inicial en 11 IEO</t>
  </si>
  <si>
    <t xml:space="preserve">IEO con ambientes educativos y protectores adecuados en Educación Inicial</t>
  </si>
  <si>
    <t xml:space="preserve">BP-26001533B</t>
  </si>
  <si>
    <t xml:space="preserve">Fortalecer 65 docentes de educación inicial en sus prácticas pedagógicas</t>
  </si>
  <si>
    <t xml:space="preserve">docentes de Educación Inicial fortalecidosen sus prácticas pedagógicas</t>
  </si>
  <si>
    <t xml:space="preserve">4101002</t>
  </si>
  <si>
    <t xml:space="preserve">Niños, Niñas, Adolescentes y Jóvenes - NNAJ con oportunidades para su desarrollo</t>
  </si>
  <si>
    <t xml:space="preserve">Instituciones Educativas que participan en la implementación del Sistema de Investigación y Monitoreo de situaciones de riesgo y vulneración de los derechos humanos, sexuales y reproductivos.</t>
  </si>
  <si>
    <t xml:space="preserve">Análisi de la convivencia escolar y los derechos humanos, sexuales y reproductivos de la población escolar en las IEO de Cali </t>
  </si>
  <si>
    <t xml:space="preserve">BP-26001650</t>
  </si>
  <si>
    <t xml:space="preserve">BP-26001650A</t>
  </si>
  <si>
    <t xml:space="preserve">Realizar una investigación sobre las causas y métodos de la violencia auto inflingida en Población Escolar </t>
  </si>
  <si>
    <t xml:space="preserve">Investigación realizada</t>
  </si>
  <si>
    <t xml:space="preserve">4102</t>
  </si>
  <si>
    <t xml:space="preserve">Derechos con equidad, superando barreras para la inclusión.</t>
  </si>
  <si>
    <t xml:space="preserve">4102001</t>
  </si>
  <si>
    <t xml:space="preserve">Discapacidad sin límites.</t>
  </si>
  <si>
    <t xml:space="preserve">Estudiantes con discapacidad y capacidad y/o talento excepcional vinculados a educación formal, Educación para el trabajo y el desarrollo Humano y Educación adecuada para la integración social</t>
  </si>
  <si>
    <t xml:space="preserve">Fortalecimiento en la atención educativa de estudiantes con discapacidad y capacidad excepcional de Cali </t>
  </si>
  <si>
    <t xml:space="preserve">BP-26001491</t>
  </si>
  <si>
    <t xml:space="preserve">BP-26001491A</t>
  </si>
  <si>
    <t xml:space="preserve">Atender con apoyo pedagógico a 1962 Estudiantes con discapacidad y capacidad y/o talento excepcional para su participación y permanencia en el sistema educativo</t>
  </si>
  <si>
    <t xml:space="preserve">Estudiantes con discapacidad y capacidad y/o talento excepcional atendidos en IEO</t>
  </si>
  <si>
    <t xml:space="preserve">BP-26001491B</t>
  </si>
  <si>
    <t xml:space="preserve">Capacitar 47 docentes en estrategías para la educación inclusiva a estudiantes con discapacidad</t>
  </si>
  <si>
    <t xml:space="preserve">Docentes capacitados</t>
  </si>
  <si>
    <t xml:space="preserve">BP-26001491C</t>
  </si>
  <si>
    <t xml:space="preserve">Atender a 750 Estudiantes con discapacidad en la modalidad de Educación adecuada para la integración social y educación para el trabajo y el desarrollo humano</t>
  </si>
  <si>
    <t xml:space="preserve">Estudiantes con discapacidad atendidos en la modalidad de Educación adecuada para la integración social y educación para el trabajo y el desarrollo humano </t>
  </si>
  <si>
    <t xml:space="preserve">4102002</t>
  </si>
  <si>
    <t xml:space="preserve">CaliAfro incluyente e influyente.</t>
  </si>
  <si>
    <t xml:space="preserve">Instituciones Educativas Oficiales fortalecidas con procesos etno-educativos afrodescendientes implementados </t>
  </si>
  <si>
    <t xml:space="preserve">Fortalecimiento de la etnoeducación en las IEO del municipio de Santiago de Cali </t>
  </si>
  <si>
    <t xml:space="preserve">BP-2047392</t>
  </si>
  <si>
    <t xml:space="preserve">Secretaría de Educación municipal- Subsecretaría de Cobertura Educativa</t>
  </si>
  <si>
    <t xml:space="preserve">BP-2047392A</t>
  </si>
  <si>
    <t xml:space="preserve">Realizar formación a  docentes de 20  IEO  en catedra de estudios afrocolombianos</t>
  </si>
  <si>
    <t xml:space="preserve">IEO con docentes formados en catedra de estudios afrocolombianos</t>
  </si>
  <si>
    <t xml:space="preserve">BP-2047392B</t>
  </si>
  <si>
    <t xml:space="preserve">Realizar un acompañamiento al proceso etnoeducativo afrodescendiente</t>
  </si>
  <si>
    <t xml:space="preserve">Acompañamiento al proceso etnoeducativo afrodecendiente realizado</t>
  </si>
  <si>
    <t xml:space="preserve">BP-2047392C</t>
  </si>
  <si>
    <t xml:space="preserve">Realizar 1 Foro etnoeducativo de las IEO</t>
  </si>
  <si>
    <t xml:space="preserve">Foro etnoeducativo realizado</t>
  </si>
  <si>
    <t xml:space="preserve">BP-2047392D</t>
  </si>
  <si>
    <t xml:space="preserve">Realizar dotación en las 91 IEO  de  material pedagógico etnoeducativo</t>
  </si>
  <si>
    <t xml:space="preserve"> IEO dotadas con material pedagógico etnoeducativo</t>
  </si>
  <si>
    <t xml:space="preserve">4102003</t>
  </si>
  <si>
    <t xml:space="preserve">Tradiciones ancestrales indígenas.</t>
  </si>
  <si>
    <t xml:space="preserve">Instituciones Educativas Oficiales fortalecidas en procesos etnoeducativos indígenas</t>
  </si>
  <si>
    <t xml:space="preserve">Fortalecimiento de las estrategias de permanencia escolar para la población indígena vinculada al sistema educativo de Cali</t>
  </si>
  <si>
    <t xml:space="preserve">BP-26001474</t>
  </si>
  <si>
    <t xml:space="preserve">BP-26001474A</t>
  </si>
  <si>
    <t xml:space="preserve">Realizar formacion a docentes, directivos docentes y estudiantes de 4 IEO en Sistema de Educación Propia Indígena  (SEPI)</t>
  </si>
  <si>
    <t xml:space="preserve">IEO con docentes, directivos docentes y estudiantes formados en Sistema de Educación Propia Indígena  (SEPI)</t>
  </si>
  <si>
    <t xml:space="preserve">BP-26001474B</t>
  </si>
  <si>
    <t xml:space="preserve">Apoyar a estudiantes indígenas con 4 interpretes de lenguas nativas</t>
  </si>
  <si>
    <t xml:space="preserve">Intérpretes de lenguas nativas que benefician a Estudiantes indigenas</t>
  </si>
  <si>
    <t xml:space="preserve">BP-26001474C</t>
  </si>
  <si>
    <t xml:space="preserve">Dotar a 1 IEO con material pedagógico indígena </t>
  </si>
  <si>
    <t xml:space="preserve">IEO Dotadas</t>
  </si>
  <si>
    <t xml:space="preserve">4104</t>
  </si>
  <si>
    <t xml:space="preserve">Educación con calidad, eficiencia y equidad.</t>
  </si>
  <si>
    <t xml:space="preserve">4104001</t>
  </si>
  <si>
    <t xml:space="preserve">Educación pública equitativa e incluyente.</t>
  </si>
  <si>
    <t xml:space="preserve">Estudiantes vinculados al sistema educativo oficial en los niveles de preescolar, básica primaria, secundaria y media</t>
  </si>
  <si>
    <t xml:space="preserve">Fortalecimiento del acceso y permanencia en las IEO de los Niños, Niñas, Adolescentes y Jóvenes menores trabajadores en Cali.</t>
  </si>
  <si>
    <t xml:space="preserve">BP-26001477</t>
  </si>
  <si>
    <t xml:space="preserve">BP-26001477A</t>
  </si>
  <si>
    <t xml:space="preserve">Formar a 32 Docentes de las IEO en competencias pedagógicas para la tención a los menores trabajadores</t>
  </si>
  <si>
    <t xml:space="preserve">Docentes de las IEO formados</t>
  </si>
  <si>
    <t xml:space="preserve">BP-26001477B</t>
  </si>
  <si>
    <t xml:space="preserve">Capacitar a 1032 Padres de Familia en proyecto de vida</t>
  </si>
  <si>
    <t xml:space="preserve">Padres de familia capacitados</t>
  </si>
  <si>
    <t xml:space="preserve">BP-26001477C</t>
  </si>
  <si>
    <t xml:space="preserve">Capacitar a 1000 Estudiantes capacitados en proyecto de vida</t>
  </si>
  <si>
    <t xml:space="preserve">Estudiantes capacitados</t>
  </si>
  <si>
    <t xml:space="preserve">Fortalecimiento de la matricula educativa en Santiago de Cali</t>
  </si>
  <si>
    <t xml:space="preserve">BP-26002332</t>
  </si>
  <si>
    <t xml:space="preserve">BP-26002332A</t>
  </si>
  <si>
    <t xml:space="preserve">Garantizar el acceso al servicio publico educativo A 59,500 Niños, niñas, adolescentes y jóvenes  .</t>
  </si>
  <si>
    <t xml:space="preserve">Niños, niñas, adolescentes y jóvenes con acceso a educación</t>
  </si>
  <si>
    <t xml:space="preserve">BP-26002332B</t>
  </si>
  <si>
    <t xml:space="preserve">Atender a 240 NNAJ en edad escolar con condiciones de hospitalizacionde y tratamientos medicos a través de apoyo academico especial y emocional</t>
  </si>
  <si>
    <t xml:space="preserve">Población en edad escolar con condiciones de hospitalizacion  y tratamientos medicos atendidos a través de apoyo academico especial y emocional</t>
  </si>
  <si>
    <t xml:space="preserve">BP-26002332C</t>
  </si>
  <si>
    <t xml:space="preserve">Realizar asistencia técnica  a  1015 Instituciones Educativas Oficiales y privadas en los procedimientos de gestión de la cobertura </t>
  </si>
  <si>
    <t xml:space="preserve">Instituciones Educativas Oficiales y privadas con asistencia técnica en los procedimientos de gestión de la cobertura </t>
  </si>
  <si>
    <t xml:space="preserve">BP-26002332D</t>
  </si>
  <si>
    <t xml:space="preserve">Realizar  una Campaña de comunicaciones de la oferta oficial y las etapas de inscripción, traslado y  matrícula </t>
  </si>
  <si>
    <t xml:space="preserve">Campaña de comunicacion de la oferta oficial y las etapas de inscripción, traslado y  matrícula realizada</t>
  </si>
  <si>
    <t xml:space="preserve">BP-26002332E</t>
  </si>
  <si>
    <t xml:space="preserve">Realizar 12 Actividades de busqueda activa de Niños, niñas, adolescentes y jóvenes desescolarizados, matriculados en el sistema educativo oficial</t>
  </si>
  <si>
    <t xml:space="preserve">Actividades de busqueda activas de Niños, niñas, adolescentes y jóvenes desescolarizados realizadas</t>
  </si>
  <si>
    <t xml:space="preserve">BP-26002332F</t>
  </si>
  <si>
    <t xml:space="preserve">Realizar un Informe de seguimiento a la matricula de las 91 IEO</t>
  </si>
  <si>
    <t xml:space="preserve">Informe de actividades de seguimiento</t>
  </si>
  <si>
    <t xml:space="preserve">Administración nomina personal docentes, directivos docentes, administrativos y apoyo a la gestión administrativa de la SEM del municipio de Santiago de Cali</t>
  </si>
  <si>
    <t xml:space="preserve">BP-02047318</t>
  </si>
  <si>
    <t xml:space="preserve">Secretaría de Educación municipal- Subsecretaría  Administativa y financiera</t>
  </si>
  <si>
    <t xml:space="preserve">BP-02047318A</t>
  </si>
  <si>
    <t xml:space="preserve">Cancelar salarios  a 5,949 docentes de las IEO</t>
  </si>
  <si>
    <t xml:space="preserve">Docentes con salarios cancelados </t>
  </si>
  <si>
    <t xml:space="preserve">BP-02047318B</t>
  </si>
  <si>
    <t xml:space="preserve">Cancelar salarios a 453 Directivos docentes</t>
  </si>
  <si>
    <t xml:space="preserve">Directivos docentes con salarios cancelados </t>
  </si>
  <si>
    <t xml:space="preserve">BP-02047318C</t>
  </si>
  <si>
    <t xml:space="preserve">Cancelar salarios a 1192 Administrativos de las  IEO </t>
  </si>
  <si>
    <t xml:space="preserve">Administrativos IEO con salarios cancelados </t>
  </si>
  <si>
    <t xml:space="preserve">BP-02047318D</t>
  </si>
  <si>
    <t xml:space="preserve">Cancelar salarios a 128 administrativos de la planta central </t>
  </si>
  <si>
    <t xml:space="preserve">Administrativos  planta central con salarios cancelados </t>
  </si>
  <si>
    <t xml:space="preserve">BP0-2047318E</t>
  </si>
  <si>
    <t xml:space="preserve">Garantizar en 82 IEO el servicio de vigilancia </t>
  </si>
  <si>
    <t xml:space="preserve">IEO con servicio de vigilancia </t>
  </si>
  <si>
    <t xml:space="preserve">BP-02047318F</t>
  </si>
  <si>
    <t xml:space="preserve">Garantizar en 91 IEO servicio de aseo</t>
  </si>
  <si>
    <t xml:space="preserve">IEO con servicio de aseo</t>
  </si>
  <si>
    <t xml:space="preserve">BP-02047318G</t>
  </si>
  <si>
    <t xml:space="preserve">Realizar 202 Apoyos para la administración de la prestación del servicio público de educación</t>
  </si>
  <si>
    <t xml:space="preserve">Apoyos realizados para la administración de la prestación del servicio público de educación</t>
  </si>
  <si>
    <t xml:space="preserve">BP-02047318H</t>
  </si>
  <si>
    <t xml:space="preserve">Realizar una adquisición de Materiales y Suministros </t>
  </si>
  <si>
    <t xml:space="preserve">Materiales y Suministros Adquiridos</t>
  </si>
  <si>
    <t xml:space="preserve">Mejoramiento en la prestación servicios públicos domiciliarios y arrendamiento en las IEO del municipio de Santiago de Cali</t>
  </si>
  <si>
    <t xml:space="preserve">BP-02047305</t>
  </si>
  <si>
    <t xml:space="preserve">BP-02047305A</t>
  </si>
  <si>
    <t xml:space="preserve">Garantizar Espacios adecuados de sedes educativas (arriendo) a 2.699  Estudiantes </t>
  </si>
  <si>
    <t xml:space="preserve">Estudiantes de sedes educativas (arrendadas) beneficiados con espacios adecuados</t>
  </si>
  <si>
    <t xml:space="preserve">BP-2047305B</t>
  </si>
  <si>
    <t xml:space="preserve">Garantizar 9 Sedes educativas rurales cubiertas con servicios publicos</t>
  </si>
  <si>
    <t xml:space="preserve">Sedes educativas rurales cubiertas con servicios publicos</t>
  </si>
  <si>
    <t xml:space="preserve">Fortalecimiento a la administración de los fondos de servicios educativos y gratuidad de Cali</t>
  </si>
  <si>
    <t xml:space="preserve">BP-26001493</t>
  </si>
  <si>
    <t xml:space="preserve">BP- 26001493A</t>
  </si>
  <si>
    <t xml:space="preserve">Beneficiar a  169.100 niños, niñas  y jóvenes de las IEO Cali  con fondo de servicios educativos  </t>
  </si>
  <si>
    <t xml:space="preserve">Niños niñas y jóvenes de las IEO beneficiados con fondos de servicios educativos</t>
  </si>
  <si>
    <t xml:space="preserve">BP- 26001493B</t>
  </si>
  <si>
    <t xml:space="preserve">Beneficiar a 169.100 niños, niñas  y jóvenes de las IEO  de Cali con gratuidad educativa</t>
  </si>
  <si>
    <t xml:space="preserve">Niños niñas y jóvenes de las IEObeneficiados con Gratuidad educativa </t>
  </si>
  <si>
    <t xml:space="preserve">Estudiantes en condición de extra edad vinculados al sistema educativo oficial </t>
  </si>
  <si>
    <t xml:space="preserve">Fortalecimiento de metodologias flexibles en IEO de Cali</t>
  </si>
  <si>
    <t xml:space="preserve">BP-26001651</t>
  </si>
  <si>
    <t xml:space="preserve">BP-26001651A</t>
  </si>
  <si>
    <t xml:space="preserve">Atender 1.435  Niños, niñas, adolescentes y jovenes en extraedad con modelos educativos flexibles en básica primaria</t>
  </si>
  <si>
    <t xml:space="preserve">Niños, niñas, adolescentes y jóvenes en extraedad  atendidos en modelos educativos flexibles </t>
  </si>
  <si>
    <t xml:space="preserve">BP-26001651B</t>
  </si>
  <si>
    <t xml:space="preserve">Formar a 130 docentes de IEO en modelos educativos flexibles y acompañamiento sicosocial</t>
  </si>
  <si>
    <t xml:space="preserve">Docentes formados y acompañados</t>
  </si>
  <si>
    <t xml:space="preserve">BP-26001651C</t>
  </si>
  <si>
    <t xml:space="preserve">Acompañart 45 aulas de caminar en secundaria con proyectos pedagógicos productivos de las IEO</t>
  </si>
  <si>
    <t xml:space="preserve">Aulas de Caminar en Secundaria con proyectos pedagógicos productivos acompañados</t>
  </si>
  <si>
    <t xml:space="preserve">BP-26001651D</t>
  </si>
  <si>
    <t xml:space="preserve">Realizar un encuentro en metodologías flexibles </t>
  </si>
  <si>
    <t xml:space="preserve">Encuentro realizado</t>
  </si>
  <si>
    <t xml:space="preserve">BP-26001651E</t>
  </si>
  <si>
    <t xml:space="preserve">Promover la atencion educativa mediante metodologias educativas flexibles al 100% de NNAJ con condiciones de hospitalización de larga estancia y tratamientos medicos prolongados </t>
  </si>
  <si>
    <t xml:space="preserve">NNAJ con condiciones de hospitalizacionde larga estancia  y tratamientos medicos prolongados acompañadas</t>
  </si>
  <si>
    <t xml:space="preserve">BP-26001651F</t>
  </si>
  <si>
    <t xml:space="preserve">Realizar acompañamiento a 44 IEO  en sus programas de modelos flexibles</t>
  </si>
  <si>
    <t xml:space="preserve">IEO con acompañamiento en sus programas de modelos flexibles</t>
  </si>
  <si>
    <t xml:space="preserve">Jóvenes y adultos matriculados en ciclos lectivos especiales integrados</t>
  </si>
  <si>
    <t xml:space="preserve">Fortalecimiento de la educación formal para jóvenes, adultos y adiltos mayores de Cali </t>
  </si>
  <si>
    <t xml:space="preserve">BP-26001684</t>
  </si>
  <si>
    <t xml:space="preserve">BP-26001684A</t>
  </si>
  <si>
    <t xml:space="preserve">Alfabetizar a 1770 Jóvenes y adultos </t>
  </si>
  <si>
    <t xml:space="preserve">Jovenes y adultos alfabetizados</t>
  </si>
  <si>
    <t xml:space="preserve">BP-26001684B</t>
  </si>
  <si>
    <t xml:space="preserve">Capacitar a 150 docentes y directivos docentes de ciclos 1 al 6 en atencion educativa inclusiva y divesa de jóvenes y adultos</t>
  </si>
  <si>
    <t xml:space="preserve">Acompañamiento a IEO realizado</t>
  </si>
  <si>
    <t xml:space="preserve">BP-26001684C</t>
  </si>
  <si>
    <t xml:space="preserve">Caoacitar a 150 Docentes de ciclos del 3 al 6 para implementar metodologías educativas flexibles para jóvenes y adultos</t>
  </si>
  <si>
    <t xml:space="preserve">Docentes capacitados de los ciclos 3 al 6</t>
  </si>
  <si>
    <t xml:space="preserve">BP-26001684D</t>
  </si>
  <si>
    <t xml:space="preserve">Fortalecer 68 Instituciones educatvas Oficiales con  la Red CLEI </t>
  </si>
  <si>
    <t xml:space="preserve">Instituciones Educativas oficiales participantes en Red CLEI</t>
  </si>
  <si>
    <t xml:space="preserve">Estudiantes beneficiados con estrategia de transporte escolar </t>
  </si>
  <si>
    <t xml:space="preserve">Servicio de transporte escolar a población estudiantil de  Cali</t>
  </si>
  <si>
    <t xml:space="preserve">BP-26001492</t>
  </si>
  <si>
    <t xml:space="preserve">BP-26001492A</t>
  </si>
  <si>
    <t xml:space="preserve">Atender a 19.153 Estudiantes  con servicio de transporte escolar </t>
  </si>
  <si>
    <t xml:space="preserve">Estudiantes beneficiados con servicio de transporte escolar </t>
  </si>
  <si>
    <t xml:space="preserve">BP-26001492B</t>
  </si>
  <si>
    <t xml:space="preserve">Realizar seguimiento a la estrategia de transporte escolar en las IEO</t>
  </si>
  <si>
    <t xml:space="preserve">Seguimiento a la estrategia de transporte escolar realizado</t>
  </si>
  <si>
    <t xml:space="preserve">Estudiantes en condición de vulnerabilidad beneficiados con la estrategia de paquetes escolares </t>
  </si>
  <si>
    <t xml:space="preserve">Dotación de paquetes escolares a las Instituciones Educativas Oficiales con población vulnerable de Cali</t>
  </si>
  <si>
    <t xml:space="preserve">BP-26001586</t>
  </si>
  <si>
    <t xml:space="preserve">BP-26001586A</t>
  </si>
  <si>
    <t xml:space="preserve">Entregar  7000 Paquetes Escolares a poblacion vulnerable de las IEO</t>
  </si>
  <si>
    <t xml:space="preserve">Paquetes Escolares Entregados poblacion vulnerable </t>
  </si>
  <si>
    <t xml:space="preserve">BP-26001586B</t>
  </si>
  <si>
    <t xml:space="preserve">Entregar 4000 Paquetes escolares  a las Instituciones oficiales para los adultos iletrados matriculados en los CLEI</t>
  </si>
  <si>
    <t xml:space="preserve">Paquetes escolares entregados a las Instituciones oficiales para la poblacion adulta</t>
  </si>
  <si>
    <t xml:space="preserve">BP-26001586C</t>
  </si>
  <si>
    <t xml:space="preserve">Entregar 195 Paquetes Escolares a poblacion con discapacidad visual de las IEO</t>
  </si>
  <si>
    <t xml:space="preserve">Paquetes Escolares Entregados poblacion con discapacidad visual</t>
  </si>
  <si>
    <t xml:space="preserve">4104002</t>
  </si>
  <si>
    <t xml:space="preserve">Calidad educativa con mayores resultados</t>
  </si>
  <si>
    <t xml:space="preserve">Instituciones Educativas Oficiales acompañadas para el fortalecimiento de competencias básicas</t>
  </si>
  <si>
    <t xml:space="preserve">Mejoramiento de las competencias básicas de las IEO de Cali </t>
  </si>
  <si>
    <t xml:space="preserve">BP-26002391</t>
  </si>
  <si>
    <t xml:space="preserve">BP-26002391A</t>
  </si>
  <si>
    <t xml:space="preserve">Acompañar a 20 IEO en el desarrollo de las competencias básicas en docentes y estudiantes </t>
  </si>
  <si>
    <t xml:space="preserve">IEO acompañadas en competencias básicas </t>
  </si>
  <si>
    <t xml:space="preserve">BP-26002391B</t>
  </si>
  <si>
    <t xml:space="preserve">Acompañar a 48 IEO  en el fortalecimiento de las competencias comunicativas </t>
  </si>
  <si>
    <t xml:space="preserve">IEO fortalecidas en competencias comunicativas </t>
  </si>
  <si>
    <t xml:space="preserve">Instituciones Educativas Oficiales que implementan un sistema de evaluación para el mejoramiento de la calidad educativa</t>
  </si>
  <si>
    <t xml:space="preserve">Fortalecimiento del sistema de evaluación y monitoreo para el mejoramiento de la calidad educativa en las IEO de Cali </t>
  </si>
  <si>
    <t xml:space="preserve">BP-26002381</t>
  </si>
  <si>
    <t xml:space="preserve">BP-26002381A</t>
  </si>
  <si>
    <t xml:space="preserve">Realizar caracterización del perfil educativo de las 91 IEO</t>
  </si>
  <si>
    <t xml:space="preserve">IEO con la caracterización del perfil educativo </t>
  </si>
  <si>
    <t xml:space="preserve">BP-26002381B</t>
  </si>
  <si>
    <t xml:space="preserve">Acompañar las 91 IEO en la apropiación de la evaluación formativa </t>
  </si>
  <si>
    <t xml:space="preserve">IEO acompañadas en la apropiación de la evaluación formativa</t>
  </si>
  <si>
    <t xml:space="preserve">Docentes y directivos docentes de Instituciones Educativas Oficiales que inician y/o continúan procesos de formación e investigación pedagógica.</t>
  </si>
  <si>
    <t xml:space="preserve">Formación para la reflexión e investigación de las prácticas pedagógicas en las IEO de Cali.</t>
  </si>
  <si>
    <t xml:space="preserve">BP-26001534</t>
  </si>
  <si>
    <t xml:space="preserve">BP-26001534A</t>
  </si>
  <si>
    <t xml:space="preserve">Implementar una estrategia de posicionamiento para el Plan Territorial de Formación Docente</t>
  </si>
  <si>
    <t xml:space="preserve">Estrategia implementada </t>
  </si>
  <si>
    <t xml:space="preserve">BP-26001534B</t>
  </si>
  <si>
    <t xml:space="preserve">Fortalecer a 244 docentes en sus competencias pedagógicas, didácticas e investigativas</t>
  </si>
  <si>
    <t xml:space="preserve">Docentes fortalecidos en sus competencias pedagógicas, didácticas e investigativas.</t>
  </si>
  <si>
    <t xml:space="preserve">BP-26001534C</t>
  </si>
  <si>
    <t xml:space="preserve">Fortalecer 30 experiencias de investigación e innovación de las practicas pedagógicas en las IEO</t>
  </si>
  <si>
    <t xml:space="preserve">Experiencias fortalecidas</t>
  </si>
  <si>
    <t xml:space="preserve">BP-26001534D</t>
  </si>
  <si>
    <t xml:space="preserve">Fortalecer 3 IEO en procesos pedagógicos diferecniados para grupos de estudiantes con modelos educativos especializados </t>
  </si>
  <si>
    <t xml:space="preserve">Instituciones Educativas fortalecidas en procesos pedagógicos diferenciados para grupos de estudiantes con modelos educativos especializados.</t>
  </si>
  <si>
    <t xml:space="preserve">4104003</t>
  </si>
  <si>
    <t xml:space="preserve">Instituciones Educativas líderes, eficientes y transparentes</t>
  </si>
  <si>
    <t xml:space="preserve">Instituciones Educativas Oficiales con PEI ajustado para el mejoramiento de la gestión curricular</t>
  </si>
  <si>
    <t xml:space="preserve">Fortalecimiento de las prácticas pedagógicas y curriculares en instituciones educativas oficiales de Cali </t>
  </si>
  <si>
    <t xml:space="preserve">BP-26002380</t>
  </si>
  <si>
    <t xml:space="preserve">BP-26002380A</t>
  </si>
  <si>
    <t xml:space="preserve">Implementar una propuesta de formación docente </t>
  </si>
  <si>
    <t xml:space="preserve">Procesos de formación desarrollados </t>
  </si>
  <si>
    <t xml:space="preserve">BP-26002380B</t>
  </si>
  <si>
    <t xml:space="preserve">Acompañar a 20 IEO en el ajuste del PEI para el mejoramiento de la gestión curricular </t>
  </si>
  <si>
    <t xml:space="preserve">IEO con ajuste de PEI para el mejoramiento de la gestión currícular </t>
  </si>
  <si>
    <t xml:space="preserve">BP-26002380C</t>
  </si>
  <si>
    <t xml:space="preserve">Acompañar a 63 IEO en el diseño curricular desde el progarma jornada única y el modelo escuela nueva </t>
  </si>
  <si>
    <t xml:space="preserve">IEO acompañadas en el diseño curricular desde el programa jornada unica y el modelo escuela nueva </t>
  </si>
  <si>
    <t xml:space="preserve">Instituciones Educativas oficiales que implementan un modelo de gestión de calidad </t>
  </si>
  <si>
    <t xml:space="preserve">Mejoramiento de la Gestión de Calidad en las Institucones Educativas Oficiales de Cali </t>
  </si>
  <si>
    <t xml:space="preserve">BP-26002392</t>
  </si>
  <si>
    <t xml:space="preserve">BP-26002392A</t>
  </si>
  <si>
    <t xml:space="preserve">Acompañar 70 IEO en direccionamiento estratégco </t>
  </si>
  <si>
    <t xml:space="preserve">Instituciones Educativas acompañadas en direccionamiento estratégico </t>
  </si>
  <si>
    <t xml:space="preserve">BP-26002392B</t>
  </si>
  <si>
    <t xml:space="preserve">Fortalecer 50 equipos directivos en el liderazgo de la gestión de calidad </t>
  </si>
  <si>
    <t xml:space="preserve">Equipos de Directivos docentes fortalecidos en liderazgo escolar  que promueva la gestión de calidad en las IEO</t>
  </si>
  <si>
    <t xml:space="preserve">BP-26002392C</t>
  </si>
  <si>
    <t xml:space="preserve">Fortalecer 14 IEO en el uso de medios y tecnologias de la información y comunicación (MTIC) </t>
  </si>
  <si>
    <t xml:space="preserve">IEO Fortalecidas en uso MTIC</t>
  </si>
  <si>
    <t xml:space="preserve">Inspección y control a establecimiento de educación formal, educación para el trabajo y desarrollo humano ( ETDH) por parte de la SEM</t>
  </si>
  <si>
    <t xml:space="preserve">Fortalecimiento del proceso de inspección, vigilancia y control a establecimientos educativos en el municipio de Santiago de Cali</t>
  </si>
  <si>
    <t xml:space="preserve">BP-2047317</t>
  </si>
  <si>
    <t xml:space="preserve">Secretaría de Educación municipal- Despacho</t>
  </si>
  <si>
    <t xml:space="preserve">BP-2047317A</t>
  </si>
  <si>
    <t xml:space="preserve">Realizar Control y seguimiento a 85 Establecimientos educativos </t>
  </si>
  <si>
    <t xml:space="preserve">Establecimientos educativos con control y seguimiento</t>
  </si>
  <si>
    <t xml:space="preserve">BP-2047317D</t>
  </si>
  <si>
    <t xml:space="preserve">Realizar 2 documentos de evaluación a los programas de establecimientos de ETDH</t>
  </si>
  <si>
    <t xml:space="preserve">Documentos de evaluación a los programas de establecimientos de ETDH realizados</t>
  </si>
  <si>
    <t xml:space="preserve">BP-2047317C</t>
  </si>
  <si>
    <t xml:space="preserve">Elaborar 1 Documento con el cumplimiento de la normatividad vigente</t>
  </si>
  <si>
    <t xml:space="preserve">Documento elaborado con el cumplimiento de la normatividad vigente</t>
  </si>
  <si>
    <t xml:space="preserve">Intervenciones (mantenimiento, adecuación de infraestructura) realizadas a sedes educativas oficiales</t>
  </si>
  <si>
    <t xml:space="preserve">Adecuación de Infraestructura Física en las Instituciones Educativas Oficiales de Cali</t>
  </si>
  <si>
    <t xml:space="preserve">BP-26001341</t>
  </si>
  <si>
    <t xml:space="preserve">Secretaría de Educación municipal- Subsecretaría de Planeacion Sectorial</t>
  </si>
  <si>
    <t xml:space="preserve">BP-260001341A</t>
  </si>
  <si>
    <t xml:space="preserve">Adecuar la Infraestructura escolar a 27 sedes educativas oficiales acorde con los requerimientos y especificaciones técnicas según la norma NTC 4595</t>
  </si>
  <si>
    <t xml:space="preserve">Sedes Educativas Oficiales con infraestructura adecuada</t>
  </si>
  <si>
    <t xml:space="preserve">BP-260001341B</t>
  </si>
  <si>
    <t xml:space="preserve">Realizar 1 acompañamiento al Proceso de mejoramiento de la infraestructura en las IEO </t>
  </si>
  <si>
    <t xml:space="preserve">Proceso de mejoramiento de la infraestructura en las IEO con acompañamiento realizado</t>
  </si>
  <si>
    <t xml:space="preserve">Mejoramiento de la Planta fisica de la I.E.O Cristobal  Colon sede Principal de la comuna 16 de  Cali     </t>
  </si>
  <si>
    <t xml:space="preserve">BP-26001680</t>
  </si>
  <si>
    <t xml:space="preserve">BP-26001680A</t>
  </si>
  <si>
    <t xml:space="preserve">Adecuar el Restaurante Escolar de la IEO Cristobal Colón Sede Principal</t>
  </si>
  <si>
    <t xml:space="preserve">Restaurante Escolar adecuado en la  IEO Cristobal Colón Sede Principal</t>
  </si>
  <si>
    <t xml:space="preserve">BP-26001680B</t>
  </si>
  <si>
    <t xml:space="preserve"> Adecuar el área administrativa de la IEO Cristobal Colón Sede Principal </t>
  </si>
  <si>
    <t xml:space="preserve"> Área administrativa adecuada en la  IEO Cristobal Colón Sede Principal</t>
  </si>
  <si>
    <t xml:space="preserve">BP- 26001683</t>
  </si>
  <si>
    <t xml:space="preserve">Mejoramiento del área deportiva y recreativa de la IEO Santa Cecilia sede Principal de la comuna 2 de Cali</t>
  </si>
  <si>
    <t xml:space="preserve">BP- 26001683A</t>
  </si>
  <si>
    <t xml:space="preserve">Intervenir el área de recreación y  Deporte de la IEO Santa Cecilia Sede principal</t>
  </si>
  <si>
    <t xml:space="preserve">Intervención Realizada en el  Área deportiva y recreativa  en la  IEO Santa Cecilia Sede principal</t>
  </si>
  <si>
    <t xml:space="preserve">Mejoramiento de la Planta física de la IEO Simon Rodriguez Sede Principal de la Comuna 5 de Cali</t>
  </si>
  <si>
    <t xml:space="preserve">BP- 26001686</t>
  </si>
  <si>
    <t xml:space="preserve">BP- 26001686A</t>
  </si>
  <si>
    <t xml:space="preserve">Adecuar el restaurante Escolar de la IEO Simón Rodriguez sede Principal</t>
  </si>
  <si>
    <t xml:space="preserve"> Restaurante Escolar en la  IEO  Simón Rodriguez adecuado</t>
  </si>
  <si>
    <t xml:space="preserve">Desarrollo de estudios y diseños de la Infraestructura Fisica de la I.E.O Rodrigo LLoreda Caicedo Sede Primitivo Crespo de la Comuna 16 de Cali</t>
  </si>
  <si>
    <t xml:space="preserve">BP-26001700</t>
  </si>
  <si>
    <t xml:space="preserve">BP-2600170A</t>
  </si>
  <si>
    <t xml:space="preserve">Desarrollar en  lainfraestructura física de la IEO Rodrigo LLoreda Caicedo Sede Primitivo Crespo, estudios y diseños</t>
  </si>
  <si>
    <t xml:space="preserve">IEO Rodrigo LLoreda Caicedo sede Primitivo  Crespo con estudios y diseños Desarrollados</t>
  </si>
  <si>
    <t xml:space="preserve">Mejoramiento del Área de Recreación y Deporte de la IEO Vicente Borrero Costa Sede Presbitero Eloy Valenzuela de la Comuna 7  de Cali</t>
  </si>
  <si>
    <t xml:space="preserve">BP-26001701</t>
  </si>
  <si>
    <t xml:space="preserve">Intervenir   el área de recreación y deporte de la IEO Vicente Borrero Costa Sede Presbitero Eloy Valenzuela</t>
  </si>
  <si>
    <t xml:space="preserve">Intervención realizada en el área de recreación y deporte de la IEO Vicente Borrero Costa Sede Presbitero Eloy Valenzuela</t>
  </si>
  <si>
    <t xml:space="preserve">Mejoramiento de la Planta Física de las Sedes Educativas Oficiales de la Comuna 3 de Cali</t>
  </si>
  <si>
    <t xml:space="preserve">BP- 26001702</t>
  </si>
  <si>
    <t xml:space="preserve">BP- 26001702A</t>
  </si>
  <si>
    <t xml:space="preserve">Realizar adecuaciones en la Planta física de 3 sedes de la IEO Normal Superior Los Farallones </t>
  </si>
  <si>
    <t xml:space="preserve">Adecuaciones realizadas en la Planta física de las sedes de la IEO Normal Superior Los Farallones </t>
  </si>
  <si>
    <t xml:space="preserve">BP- 26001702B</t>
  </si>
  <si>
    <t xml:space="preserve">Realizar las adecuaciones en la Planta física de 3 sedes de la IEO Santa librada</t>
  </si>
  <si>
    <t xml:space="preserve"> Adecuaciones realizadas  en la Planta física de las sedes de la IEO Santa librada</t>
  </si>
  <si>
    <t xml:space="preserve">Mejoramiento de la Planta Física de las Sedes Educativas Oficiales  de la Comuna 1 de Cali </t>
  </si>
  <si>
    <t xml:space="preserve">BP- 26001704</t>
  </si>
  <si>
    <t xml:space="preserve">BP- 26001704A</t>
  </si>
  <si>
    <t xml:space="preserve">Realizar el mejoramiento de la Infraestructura Física de 2 sedes educativas de la IEO Isaias Gamboa</t>
  </si>
  <si>
    <t xml:space="preserve">Sedes Educativas de la IEO Isaias Gamboa con mejoramiento de la Infraestructura Física relizado</t>
  </si>
  <si>
    <t xml:space="preserve">BP- 26001704B</t>
  </si>
  <si>
    <t xml:space="preserve">Realizar el mejoramiento de la Infraestructura Física de 2 sedes de la IEO José Holguín Garcés</t>
  </si>
  <si>
    <t xml:space="preserve">Mejoramiento de la Planta Física de la IEO Eustaquio Palacios de la Comuna 20 de Cali </t>
  </si>
  <si>
    <t xml:space="preserve">BP-26001745</t>
  </si>
  <si>
    <t xml:space="preserve">BP-26001745A</t>
  </si>
  <si>
    <t xml:space="preserve">Realizar 3 intervenciones para el mejoramiento de la Infraestructura Física de la Sede Educativa Luis Lopez de Meza</t>
  </si>
  <si>
    <t xml:space="preserve">Intervenciones realizadas a Infraestructura de la Sede Educativa Luis Lopez de Meza </t>
  </si>
  <si>
    <t xml:space="preserve">BP-26001745B</t>
  </si>
  <si>
    <t xml:space="preserve">Realizar 2 intervenciones para el mejoramiento de la Infraestructura Física de la Sede Educativa Miguel Antonio Caro</t>
  </si>
  <si>
    <t xml:space="preserve">Intervenciones a Infraestructura de la sede Educativa Miguel Antonio Caro realizadas</t>
  </si>
  <si>
    <t xml:space="preserve">BP-26001748</t>
  </si>
  <si>
    <t xml:space="preserve">Construcción del Restaurante Escolar de la IEO Ciudadela Desepaz Sede Principal de la Comuna 21 de Cali</t>
  </si>
  <si>
    <t xml:space="preserve">Intervenir el Restaurante Escolar de la IEO Ciudadela Desepaz Sede Principal (Fase I)</t>
  </si>
  <si>
    <t xml:space="preserve">Intervención Realizada en la  IEO Ciudadela Desepaz Sede Principal</t>
  </si>
  <si>
    <t xml:space="preserve">Mejoramiento de la Planta Física de las Sedes Educativas Oficiales  de la Comuna 8 de Cali </t>
  </si>
  <si>
    <t xml:space="preserve">BP-26001749</t>
  </si>
  <si>
    <t xml:space="preserve">BP-26001749A</t>
  </si>
  <si>
    <t xml:space="preserve">Realizar el mejoramiento  del área Deportiva y Recreativa de la IEO Villacolombia Sede Principal</t>
  </si>
  <si>
    <t xml:space="preserve">Intervención Realizada en área Deportiva y Recreativa de la I la IEO Villacolombia Sede Principal</t>
  </si>
  <si>
    <t xml:space="preserve">BP-26001749B</t>
  </si>
  <si>
    <t xml:space="preserve">Adecuar los techos de la IEO Evaristo Garcia Sede Saavedra Galindo</t>
  </si>
  <si>
    <t xml:space="preserve">Intervención  realizada en los techos de la   IEO Evaristo Garcia Sede Saavedra Galindo</t>
  </si>
  <si>
    <t xml:space="preserve">Mejoramiento de la Planta Física de las Sedes Educativas Oficiales de la Comuna 9 de Cali</t>
  </si>
  <si>
    <t xml:space="preserve">BP- 26001750</t>
  </si>
  <si>
    <t xml:space="preserve">BP- 26001750A</t>
  </si>
  <si>
    <t xml:space="preserve"> Adecuar la infraestructura de las 4 Sedes de la  IEO Alfredo Vasquez Cobo</t>
  </si>
  <si>
    <t xml:space="preserve">Intervenciones Realizadas en la infraestructura física de las sedes de la IEO Alfredo Vasquez Cobo</t>
  </si>
  <si>
    <t xml:space="preserve">BP- 26001750B</t>
  </si>
  <si>
    <t xml:space="preserve">Adecuar las 2 Áreas de Recreación y deportes en la  IEO Antonio José Camacho</t>
  </si>
  <si>
    <t xml:space="preserve">Intervenciones Realizadas en las Áreas de Recreación y deportes de las sedes de la IEO Antonio José Camacho</t>
  </si>
  <si>
    <t xml:space="preserve">BP- 26001750C</t>
  </si>
  <si>
    <t xml:space="preserve">Adecuar la infraestructura de las 3 Sedes de la  IEO República de Argentina</t>
  </si>
  <si>
    <t xml:space="preserve">Intervenciones Realizadas en la infraestructura física de las sedes de la IEO República de Argentina</t>
  </si>
  <si>
    <t xml:space="preserve">Mejoramiento de la Planta Física de las Sedes Educativas Oficiales de la Comuna 19 de Cali</t>
  </si>
  <si>
    <t xml:space="preserve">BP- 26001754</t>
  </si>
  <si>
    <t xml:space="preserve">BP- 26001754A</t>
  </si>
  <si>
    <t xml:space="preserve"> Adecuar la infraestructura de las 2 Sedes de la  IEO Liceo Departamental </t>
  </si>
  <si>
    <t xml:space="preserve">Intervenciones Realizadas en la infraestructura física de las sedes de la IEO Liceo Departamental </t>
  </si>
  <si>
    <t xml:space="preserve">BP- 26001754B</t>
  </si>
  <si>
    <t xml:space="preserve">Adecuar los techos de la IEO Politecnico Municipal Sede Veinticinco de Julio</t>
  </si>
  <si>
    <t xml:space="preserve">Intervenciones Realizadas en los techos de la IEO Politecnico Municipal Sede Veinticinco de Julio</t>
  </si>
  <si>
    <t xml:space="preserve">BP- 26001754C</t>
  </si>
  <si>
    <t xml:space="preserve"> Adecuar la Infraestructura física a 3 sedes de la IEO Normal Superior Farallones  </t>
  </si>
  <si>
    <t xml:space="preserve">Intervenciones Realizadas en la infraestructura física de las sedes de la IEO Normal Superior Farallones  </t>
  </si>
  <si>
    <t xml:space="preserve">Desarrollo de estudios y diseños de la Infraestructura Fisica de la I.E.O José Maria Carbonel Sede Honorio Villegas de la Comuna 10  de Cali</t>
  </si>
  <si>
    <t xml:space="preserve">BP-26002010</t>
  </si>
  <si>
    <t xml:space="preserve">BP-26002010A</t>
  </si>
  <si>
    <t xml:space="preserve">Realizar estudios y diseños de la infraestructura física de la IEO José Maria Carbonel Sede Honorio Villegas</t>
  </si>
  <si>
    <t xml:space="preserve">Estudios y diseños realizados  en la IEO José Maria Carbonel Sede Honorio Villegas</t>
  </si>
  <si>
    <t xml:space="preserve"> Mejoramiento de la infraestructura física de la IEO El Hormiguero del Corregimiento 52 de Cali</t>
  </si>
  <si>
    <t xml:space="preserve">BP-26002031</t>
  </si>
  <si>
    <t xml:space="preserve">BP-26002031A</t>
  </si>
  <si>
    <t xml:space="preserve">Construir un aula en la Sede Educativa Tulia Borrero de mercado  de la IEO El Hormiguero</t>
  </si>
  <si>
    <t xml:space="preserve">Aula construida en la sede educativa Tulia borrero de mercado de la IEO el Hormiguero</t>
  </si>
  <si>
    <t xml:space="preserve">Mejoramiento del Área de Recreación y Deporte de la IEO La Paz del Corregimiento 63 de Cali</t>
  </si>
  <si>
    <t xml:space="preserve">BP-26002032</t>
  </si>
  <si>
    <t xml:space="preserve">BP-26002032A</t>
  </si>
  <si>
    <t xml:space="preserve">Intervenir el Area de recreacion y deporte  de la IEO La Paz Sede Saavedra Galindo</t>
  </si>
  <si>
    <t xml:space="preserve">Intervención realizada en el área de recreación y deporte de la IEO  La Paz Sede Saavedra Galindo</t>
  </si>
  <si>
    <t xml:space="preserve">Mejoramiento de la infraestructura física de la IEO Villacarmelo del Corregimiento 55 de Cali</t>
  </si>
  <si>
    <t xml:space="preserve">BP-26002036</t>
  </si>
  <si>
    <t xml:space="preserve">BP-26002036A</t>
  </si>
  <si>
    <t xml:space="preserve">Construir  1 aula de biblioteca en la IEO Villacarmelo sede Cacique Calarcá</t>
  </si>
  <si>
    <t xml:space="preserve">Aula de biblioteca construida en la IEO Villacarmelo sede Cacique Calarca</t>
  </si>
  <si>
    <t xml:space="preserve">Mejoramiento de la Infraestructura Física de las Sedes Educativas Oficiales del Corregimiento La Elvira de Cali</t>
  </si>
  <si>
    <t xml:space="preserve">BP-26002051</t>
  </si>
  <si>
    <t xml:space="preserve">BP-26002051A</t>
  </si>
  <si>
    <t xml:space="preserve">Adecuar el cerramiento de 2 Sedes Educativas Oficiales del Corregimiento La Elvira</t>
  </si>
  <si>
    <t xml:space="preserve">Cerramientos adecuados  de las Sedes Educativas Oficiales del Corregimiento La Elvira</t>
  </si>
  <si>
    <t xml:space="preserve">BP-26002051B</t>
  </si>
  <si>
    <t xml:space="preserve"> Construir un aula en la Sede Educativa Oficial Boyacá</t>
  </si>
  <si>
    <t xml:space="preserve">Aula Construida en la Sede Educativa Oficial Boyacá</t>
  </si>
  <si>
    <t xml:space="preserve">Mejoramiento del Área de Recreación y Deporte de la IEO Pichindé del Corregimiento 57  de Cali</t>
  </si>
  <si>
    <t xml:space="preserve">BP-26002052</t>
  </si>
  <si>
    <t xml:space="preserve">BP-26002052A</t>
  </si>
  <si>
    <t xml:space="preserve">Intervenir la zona deportiva y de esparcimiento  de la IEO Pichindé Sede Inmaculada Concepción</t>
  </si>
  <si>
    <t xml:space="preserve">Área de recreación y deporte mejorada en la IEO Pichindé Sede Inmaculada Concepción</t>
  </si>
  <si>
    <t xml:space="preserve">Mejoramiento de la infraestructura física de la IEO Golondrinas del Corregimiento 65 de Cali</t>
  </si>
  <si>
    <t xml:space="preserve">BP-26002242</t>
  </si>
  <si>
    <t xml:space="preserve">BP-26002242A</t>
  </si>
  <si>
    <t xml:space="preserve"> Construir 1 salón de docentes en la IEO Golondrinas sede Principal</t>
  </si>
  <si>
    <t xml:space="preserve">Salón de docentes construido en la IEO Golondrinas sede Principal</t>
  </si>
  <si>
    <t xml:space="preserve">BP-26002242B</t>
  </si>
  <si>
    <t xml:space="preserve">Mejorar 1 área de recreación y deporte en la IEO Golondrinas Sede Principal</t>
  </si>
  <si>
    <t xml:space="preserve">Área de recreación y Deporte Mejorada en la IEO Golondrinas Sede Principal</t>
  </si>
  <si>
    <t xml:space="preserve">Intervenciones con nueva infraestructura para las sedes educativas</t>
  </si>
  <si>
    <t xml:space="preserve">Construcción de Infraestructura Física Nueva en las Sedes Educativas Oficiales de Cali</t>
  </si>
  <si>
    <t xml:space="preserve">BP-26001340</t>
  </si>
  <si>
    <t xml:space="preserve">BP-26001340A</t>
  </si>
  <si>
    <t xml:space="preserve">Intervenir con Infraestructura Nueva 1 sedes educativa Oficial</t>
  </si>
  <si>
    <t xml:space="preserve">Sede Educativa Oficiale con Nueva Infraestructura</t>
  </si>
  <si>
    <t xml:space="preserve">BP-26001340B</t>
  </si>
  <si>
    <t xml:space="preserve">Suministrar el equipamiento y mobiliario escolar en las sedes educativas</t>
  </si>
  <si>
    <t xml:space="preserve">sedes equipadas y dotadas</t>
  </si>
  <si>
    <t xml:space="preserve">Centros de desarrollo infantil construidos </t>
  </si>
  <si>
    <t xml:space="preserve">Construcción de nuevos Centros de Desarrollo Infantil para la atencion integral a la primera infancia en Santiago de Cali</t>
  </si>
  <si>
    <t xml:space="preserve">BP-26002222</t>
  </si>
  <si>
    <t xml:space="preserve">Eelaborar 1  Diseño para la construccion   CDI nuevos</t>
  </si>
  <si>
    <t xml:space="preserve">Diseños elaborados </t>
  </si>
  <si>
    <t xml:space="preserve">Instituciones Educativas Oficiales dotadas con mobiliario escolar, materiales y suministros</t>
  </si>
  <si>
    <t xml:space="preserve">Dotación educativa en las IEO del municipio  Santiago de Cali  </t>
  </si>
  <si>
    <t xml:space="preserve">BP-02047352</t>
  </si>
  <si>
    <t xml:space="preserve">BP-02047352A</t>
  </si>
  <si>
    <t xml:space="preserve">Dotar  de mobiliario escolar  a  91 institucines educativas oficiales del municipio de Santiago de Cali</t>
  </si>
  <si>
    <t xml:space="preserve">IEO dotadas con mobiliario escolar </t>
  </si>
  <si>
    <t xml:space="preserve">Dotación escolar en las Sedes Educativas Públicas de la Comuna 1 de Cali</t>
  </si>
  <si>
    <t xml:space="preserve">BP-026001703</t>
  </si>
  <si>
    <t xml:space="preserve">BP-26001703A</t>
  </si>
  <si>
    <t xml:space="preserve"> Dotar de equipos Tecnológicos a 6 sedes de las  IEO de la Comuna 1</t>
  </si>
  <si>
    <t xml:space="preserve">Sedes educativas con Equipos tecnológicos  dotadas</t>
  </si>
  <si>
    <t xml:space="preserve">BP-26001703B</t>
  </si>
  <si>
    <t xml:space="preserve"> Dotar de Mobiliario Escolar 2 sedes las IEO de la Comuna 1</t>
  </si>
  <si>
    <t xml:space="preserve"> Sedes Educativas Oficiales de la Comuna Uno dotadas con Mobiliario Escolar</t>
  </si>
  <si>
    <t xml:space="preserve">Dotación escolar en las Sedes Educativas Públicas de la Comuna 14 de Cali</t>
  </si>
  <si>
    <t xml:space="preserve">BP-26001746</t>
  </si>
  <si>
    <t xml:space="preserve">BP-26001746A</t>
  </si>
  <si>
    <t xml:space="preserve">Dotar de equipos, maquinaria y tecnologìaa 11 Sedes Educativas Oficiales de la Comuna 14</t>
  </si>
  <si>
    <t xml:space="preserve">Sedes Educativas Oficiales dotadas con Equipos, maquinaria y tecnologìa</t>
  </si>
  <si>
    <t xml:space="preserve">BP-26001746B</t>
  </si>
  <si>
    <t xml:space="preserve">Dotar de Mobiliario Escolar a 5  Sedes Educativas Oficiales de la Comuna 14</t>
  </si>
  <si>
    <t xml:space="preserve">Sedes Educativas Oficiales dotadas con Mobiliario Escolar</t>
  </si>
  <si>
    <t xml:space="preserve">BP-26001746C</t>
  </si>
  <si>
    <t xml:space="preserve"> Dotar de Materiales, Suministros a 8  Sedes Educativas Oficiales de la Comuna 14</t>
  </si>
  <si>
    <t xml:space="preserve">Sedes Educativas Oficiales dotadas con Materiales y Suministros </t>
  </si>
  <si>
    <t xml:space="preserve">Dotación escolar en las Sedes Educativas Públicas de la Comuna 18 de Cali</t>
  </si>
  <si>
    <t xml:space="preserve">BP-26001747</t>
  </si>
  <si>
    <t xml:space="preserve">BP-26001747A</t>
  </si>
  <si>
    <t xml:space="preserve">Dotar de equipos  y tecnologìa a 11  Sedes Educativas Oficiales de la Comuna 18</t>
  </si>
  <si>
    <t xml:space="preserve">Sedes Educativas Oficiales dotadas con Equipos y tecnologìa</t>
  </si>
  <si>
    <t xml:space="preserve">BP-26001747B</t>
  </si>
  <si>
    <t xml:space="preserve">Dotar de Materiales y Suministros  a 16 Sedes Educativas Oficiales de la Comuna 18</t>
  </si>
  <si>
    <t xml:space="preserve">BP-26001747C</t>
  </si>
  <si>
    <t xml:space="preserve">Dotar de Mobiliario para Ludoteca la IEO La esperanza Sede José Maria Cabal </t>
  </si>
  <si>
    <t xml:space="preserve">IEO La esperanza Sede José Maria Cabal  dotada con Mobiliario para Ludoteca</t>
  </si>
  <si>
    <t xml:space="preserve">Dotación escolar en las Sedes Educativas Públicas de la Comuna 8 de Cali</t>
  </si>
  <si>
    <t xml:space="preserve">BP-26001755</t>
  </si>
  <si>
    <t xml:space="preserve">BP-26001755A</t>
  </si>
  <si>
    <t xml:space="preserve">Dotar de equipos Tecnológicos a 3 sedes educativas de las  IEO de la Comuna 8</t>
  </si>
  <si>
    <t xml:space="preserve"> Sedes Educativas Oficiales dotadas con Equipos Tecnológicos</t>
  </si>
  <si>
    <t xml:space="preserve">BP-26001755B</t>
  </si>
  <si>
    <t xml:space="preserve"> Dotar de Mobiliario Escolar la IEO Alberto Carvajal Borrero Sede Abraham Dominguez</t>
  </si>
  <si>
    <t xml:space="preserve">Sede educativa  Abraham Dominguez con  Mobiliario Escolar dotada</t>
  </si>
  <si>
    <t xml:space="preserve">Dotación de Tecnología en la IEO Joaquin de Caicedo y Cuero de la Comuna 10 de Cali</t>
  </si>
  <si>
    <t xml:space="preserve">BP-26001982</t>
  </si>
  <si>
    <t xml:space="preserve">BP-26001982A</t>
  </si>
  <si>
    <t xml:space="preserve">Dotar de 40 equipos portatiles la IEO Joaquin de Caicedo y Cuero Sede Principal</t>
  </si>
  <si>
    <t xml:space="preserve">  IEO Joaquin de Caicedo y Cuero Sede Principal dotada con Equipos portatiles</t>
  </si>
  <si>
    <t xml:space="preserve">Dotación de Tecnología para la IEO La Leonera de la Comuna 58 de Cali</t>
  </si>
  <si>
    <t xml:space="preserve">BP-26002040</t>
  </si>
  <si>
    <t xml:space="preserve">BP- 26000240A</t>
  </si>
  <si>
    <t xml:space="preserve">Dotar de dispositivos electronicos a la IEO La Leonera</t>
  </si>
  <si>
    <t xml:space="preserve">IEO La Leonera dotada dispositivos electrónicos</t>
  </si>
  <si>
    <t xml:space="preserve">BP-26002243</t>
  </si>
  <si>
    <t xml:space="preserve">Adquisición de Implementos educativos para la IEO La Paz del Corregimiento La Castilla de Cali</t>
  </si>
  <si>
    <t xml:space="preserve">BP-26002243A</t>
  </si>
  <si>
    <t xml:space="preserve">Dotar de equipos  y tecnología a la IEO La Paz</t>
  </si>
  <si>
    <t xml:space="preserve">IEO La Paz dotada con Equipos y tecnologìa</t>
  </si>
  <si>
    <t xml:space="preserve">BP-26002243B</t>
  </si>
  <si>
    <t xml:space="preserve">Dotar de Materiales y Suministros a la IEO La Paz</t>
  </si>
  <si>
    <t xml:space="preserve">IEO La Paz dotada con Materiales y Suministros </t>
  </si>
  <si>
    <t xml:space="preserve">BP-26002243C</t>
  </si>
  <si>
    <t xml:space="preserve"> Dotar de Mobiliario Escolar a  la IEO La Paz</t>
  </si>
  <si>
    <t xml:space="preserve">IEO La Paz  dotada con Mobiliario Escolar</t>
  </si>
  <si>
    <t xml:space="preserve">Instituciones educativas oficiales fortalecidas en gestión tecnológica</t>
  </si>
  <si>
    <t xml:space="preserve">Fortalecimiento de los procesos técnicos y de soporte para la Gestión Tecnológica de las Sedes Educativas Oficiales del Municipio de Cali</t>
  </si>
  <si>
    <t xml:space="preserve">BP-26000901</t>
  </si>
  <si>
    <t xml:space="preserve">BP-26000901A</t>
  </si>
  <si>
    <t xml:space="preserve">Garantizar en 91 IEO y SEM procesos de soporte técnico fortalecido</t>
  </si>
  <si>
    <t xml:space="preserve">IEO  y SEM con procesos TIC operando</t>
  </si>
  <si>
    <t xml:space="preserve">BP-26000901B</t>
  </si>
  <si>
    <t xml:space="preserve">mejorar en las  91 IEO y la SEM  los Procesos de gestión e interoperabilidad </t>
  </si>
  <si>
    <t xml:space="preserve">IEO y SEM con gestión e interoperabilidad mejorados</t>
  </si>
  <si>
    <t xml:space="preserve">4104004</t>
  </si>
  <si>
    <t xml:space="preserve">Una educación al compás de la innovación e inserta en la sociedad del conocimien</t>
  </si>
  <si>
    <t xml:space="preserve">Estudiantes beneficiados con programas de articulación entre la media y la educación terciaria.</t>
  </si>
  <si>
    <t xml:space="preserve">Fortalecimiento para la educación en los niveles preescolar, básica, media terciaria y superior </t>
  </si>
  <si>
    <t xml:space="preserve">BP-26002370</t>
  </si>
  <si>
    <t xml:space="preserve">BP-26002370A</t>
  </si>
  <si>
    <t xml:space="preserve">Articular en 18  IEO los curriculos en los diferentes niveles educativos </t>
  </si>
  <si>
    <t xml:space="preserve">IEO que participan en procesos para la articulación de sus currículos en los diferentes niveles educaivos </t>
  </si>
  <si>
    <t xml:space="preserve">BP-26002370B</t>
  </si>
  <si>
    <t xml:space="preserve">Vincular a 100 estudiantes de grado 10° y 11° de las IEO en programas de educación técnica profesional</t>
  </si>
  <si>
    <t xml:space="preserve">Estudiantes de grado 10° y 11° de IEO vinculados en programas de educación técnica profesional</t>
  </si>
  <si>
    <t xml:space="preserve">BP-26002370C</t>
  </si>
  <si>
    <t xml:space="preserve">Vincular a 32 estudiantes de grado 11° de IEO a programas de educación terciaria (tecnologica y profesional)</t>
  </si>
  <si>
    <t xml:space="preserve">Estudiantes de grado 11° de IEO vinculados a programas de educación terciaria (tecnologica y profesional)</t>
  </si>
  <si>
    <t xml:space="preserve">BP-26002370D</t>
  </si>
  <si>
    <t xml:space="preserve">Articular en 18 IEO  la educación terciaria el emprendimiento</t>
  </si>
  <si>
    <t xml:space="preserve">IEO que articulan el emprendimiento a la educación terciaria</t>
  </si>
  <si>
    <t xml:space="preserve">4106</t>
  </si>
  <si>
    <t xml:space="preserve">Lucha contra la pobreza extrema</t>
  </si>
  <si>
    <t xml:space="preserve">4106002</t>
  </si>
  <si>
    <t xml:space="preserve">Seguridad alimentaria y nutricional.</t>
  </si>
  <si>
    <t xml:space="preserve">Estudiantes de las Instituciones Educativas Oficiales beneficiados con Programa de Alimentación Escolar </t>
  </si>
  <si>
    <t xml:space="preserve">Fortalecimiento del programa de alimentación escolar para estudiantes de matricula oficial en Cali </t>
  </si>
  <si>
    <t xml:space="preserve">BP-26002200</t>
  </si>
  <si>
    <t xml:space="preserve">BP-26002200A</t>
  </si>
  <si>
    <t xml:space="preserve">Beneficiar a 166.789 Estudiantes con complemento alimentario</t>
  </si>
  <si>
    <t xml:space="preserve">Estudiantes beneficiados con complemento alimentario</t>
  </si>
  <si>
    <t xml:space="preserve">BP-26002200B</t>
  </si>
  <si>
    <t xml:space="preserve">Benefiar a 40,000 estudiantes con almuerzos del programa de jornada unica </t>
  </si>
  <si>
    <t xml:space="preserve">Estudiantes beneficiados con raciones de Almuerzo de JU</t>
  </si>
  <si>
    <t xml:space="preserve">BP-26002200C</t>
  </si>
  <si>
    <t xml:space="preserve">Realizar el 100% del monitoreo al programa de alimentacion escolar</t>
  </si>
  <si>
    <t xml:space="preserve">Monitoreo al programa de alimentacion escolar</t>
  </si>
  <si>
    <t xml:space="preserve">Cali amable y sostenible</t>
  </si>
  <si>
    <t xml:space="preserve">Movilidad sostenible, saludable, segura y accesible </t>
  </si>
  <si>
    <t xml:space="preserve">Movilidad en bicicleta </t>
  </si>
  <si>
    <t xml:space="preserve">Estudiantes beneficiados mediante transporte escolar en bicicleta</t>
  </si>
  <si>
    <t xml:space="preserve">Implementación del programa de movilidad escolar sostenible en Santiago de Cali</t>
  </si>
  <si>
    <t xml:space="preserve">BP-26001536</t>
  </si>
  <si>
    <t xml:space="preserve">BP-26001536A</t>
  </si>
  <si>
    <t xml:space="preserve">Capacitar a 1000 estudiantes en movilidad en bicicleta</t>
  </si>
  <si>
    <t xml:space="preserve">Estudiantes capacitados </t>
  </si>
  <si>
    <t xml:space="preserve">BP-26001536B</t>
  </si>
  <si>
    <t xml:space="preserve">Estableer 1 Estrategia de movilidad en bicicleta </t>
  </si>
  <si>
    <t xml:space="preserve">Estrategia implementada</t>
  </si>
  <si>
    <t xml:space="preserve">BP-26001536C</t>
  </si>
  <si>
    <t xml:space="preserve">Crear e implementar 50 Rutas seguras </t>
  </si>
  <si>
    <t xml:space="preserve">Rutas creadas e implementadas</t>
  </si>
  <si>
    <t xml:space="preserve">Cali progresa en paz, con seguridad y cultura ciudadana</t>
  </si>
  <si>
    <t xml:space="preserve">4302</t>
  </si>
  <si>
    <t xml:space="preserve">Paz y derechos humanos</t>
  </si>
  <si>
    <t xml:space="preserve">4302001</t>
  </si>
  <si>
    <t xml:space="preserve">Garantía de derechos humanos</t>
  </si>
  <si>
    <t xml:space="preserve">Acceso y permanencia de los jóvenes vinculados al Sistema de Responsabilidad Penal para Adolescentes que soliciten atención educativa</t>
  </si>
  <si>
    <t xml:space="preserve">Fortalecimiento de la atención educativa a los jóvenes del sistema de responsabilidad penal para adolescentes en el municipio de Santiago de Cali</t>
  </si>
  <si>
    <t xml:space="preserve">BP-26002331</t>
  </si>
  <si>
    <t xml:space="preserve">BP-26002331A</t>
  </si>
  <si>
    <t xml:space="preserve">Formar a 25 docentes en orientación educativa y vocacional para la aencion de lo jovenes del sistema de responsabilidad penal adolescente </t>
  </si>
  <si>
    <t xml:space="preserve">Docentes formados en pedagogías del Sistema de Responsabilidad Penal  </t>
  </si>
  <si>
    <t xml:space="preserve">BP-26002331B</t>
  </si>
  <si>
    <t xml:space="preserve">Fortalecer la capacidad instalada de 3 IEO para el proceso educativo de los Jovenes  con medidas privativas de la libertad </t>
  </si>
  <si>
    <t xml:space="preserve"> IEO que reciben Material pedagógico con enfoque diferencial </t>
  </si>
  <si>
    <t xml:space="preserve">4302002</t>
  </si>
  <si>
    <t xml:space="preserve">Cultura de paz y reconciliación</t>
  </si>
  <si>
    <t xml:space="preserve">Instituciones educativas oficiales que implementan programas de formación ciudadana y construcción de paz </t>
  </si>
  <si>
    <t xml:space="preserve">Desarrollo de las competencias ciudadanas de los estudiantes de las IEO de Cali </t>
  </si>
  <si>
    <t xml:space="preserve">BP-26002390</t>
  </si>
  <si>
    <t xml:space="preserve">BP-26002390A</t>
  </si>
  <si>
    <t xml:space="preserve">Promover en 35 IEO competencias ciudadanas a través de los proyectos pedagógicos transversales </t>
  </si>
  <si>
    <t xml:space="preserve">IEO que promueven competencias ciudadanas por medio de los proyectos pedagógicos transversales </t>
  </si>
  <si>
    <t xml:space="preserve">BP-26002390B</t>
  </si>
  <si>
    <t xml:space="preserve">Fomentar en 35 IEO la participación de la famlia en los procesos pedagógicos de los estudiantes </t>
  </si>
  <si>
    <t xml:space="preserve">IEO que fomentan la participación de la familia en los procesos pedagógicos de los estudiantes </t>
  </si>
  <si>
    <t xml:space="preserve">BP-26002390C</t>
  </si>
  <si>
    <t xml:space="preserve">Implementar en 40 IEO los proyectos sociales comunitarios </t>
  </si>
  <si>
    <t xml:space="preserve">IEO que implementan los proyectos sociales comunitarios </t>
  </si>
  <si>
    <t xml:space="preserve">4302003</t>
  </si>
  <si>
    <t xml:space="preserve">Reintegración social y económica de desvinculados y desmovilizados del conflicto</t>
  </si>
  <si>
    <t xml:space="preserve">Atención a la población adulta desvinculada del conflicto armado matriculada en el sector educativo.</t>
  </si>
  <si>
    <t xml:space="preserve">Mejoramiento de la atención educativa a la población en proceso de reintegración y reincorporación social en Cali </t>
  </si>
  <si>
    <t xml:space="preserve">BP-26001595</t>
  </si>
  <si>
    <t xml:space="preserve">BP-26001595A</t>
  </si>
  <si>
    <t xml:space="preserve">Capacitar a 140 Docentes de las IEO en en estrategias de atención a población  en proceso de reintegración social</t>
  </si>
  <si>
    <t xml:space="preserve">Docentes capacitados de las IEO</t>
  </si>
  <si>
    <t xml:space="preserve">BP-26001595B</t>
  </si>
  <si>
    <t xml:space="preserve">Elaborar 500 Cartillas de la ruta de atención educativa para personas en procesos de reintegración y reincorporación</t>
  </si>
  <si>
    <t xml:space="preserve">Cartillas de la ruta de atención educativa para personas en procesos de reintegración y reincorporación diseñadas e impresas</t>
  </si>
  <si>
    <t xml:space="preserve">Acceso y permanencia de los estudiantes víctimas del conflicto armado interno matriculados en las Instituciones Educativas Oficiales</t>
  </si>
  <si>
    <t xml:space="preserve">Fortalecimiento de la permanencia educativa de la población victima del conflcto armado interno matriculada en el sistema educativo de Cali</t>
  </si>
  <si>
    <t xml:space="preserve">BP-26001589</t>
  </si>
  <si>
    <t xml:space="preserve">BP-26001589A</t>
  </si>
  <si>
    <t xml:space="preserve">Entregar 2830 uniformes escolares a estudiantes victimas del conflicto armado interno</t>
  </si>
  <si>
    <t xml:space="preserve">Uniformes escolares entregados </t>
  </si>
  <si>
    <t xml:space="preserve">BP-26001589B</t>
  </si>
  <si>
    <t xml:space="preserve">Entregar 2830 paqueres escolares a las IEO para estudiantes victimas del conflicto armado interno</t>
  </si>
  <si>
    <t xml:space="preserve">Paquetes escolares entregados</t>
  </si>
  <si>
    <t xml:space="preserve">BP-26001589C</t>
  </si>
  <si>
    <t xml:space="preserve">Elaborar, diseñar e imprimir 502 cartillas sobre rutas de atención educativa </t>
  </si>
  <si>
    <t xml:space="preserve">Cartillas ruta de atención educativa elaboradas diseñanda e impresas</t>
  </si>
  <si>
    <t xml:space="preserve">proyectos </t>
  </si>
  <si>
    <t xml:space="preserve">Presupuesto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</si>
</sst>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0%"/>
    <numFmt numFmtId="167" formatCode="[$-240A]DD/MM/YYYY"/>
    <numFmt numFmtId="168" formatCode="#,##0"/>
    <numFmt numFmtId="169" formatCode="0"/>
    <numFmt numFmtId="170" formatCode="0.0%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name val="Arial"/>
      <family val="2"/>
      <charset val="1"/>
    </font>
    <font>
      <b val="true"/>
      <sz val="11"/>
      <name val="Arial Narrow"/>
      <family val="2"/>
      <charset val="1"/>
    </font>
    <font>
      <sz val="12"/>
      <name val="Arial Narrow"/>
      <family val="2"/>
      <charset val="1"/>
    </font>
    <font>
      <sz val="10"/>
      <name val="Arial Narrow"/>
      <family val="2"/>
      <charset val="1"/>
    </font>
    <font>
      <sz val="9"/>
      <name val="Arial Narrow"/>
      <family val="2"/>
      <charset val="1"/>
    </font>
    <font>
      <sz val="9"/>
      <color rgb="FFFF0000"/>
      <name val="Arial Narrow"/>
      <family val="2"/>
      <charset val="1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 val="true"/>
      <sz val="12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n"/>
      <diagonal/>
    </border>
    <border diagonalUp="false" diagonalDown="false">
      <left/>
      <right/>
      <top style="thin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1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2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2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2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4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2 2 2" xfId="20"/>
    <cellStyle name="Normal 2 2" xfId="21"/>
    <cellStyle name="Normal 3" xfId="22"/>
    <cellStyle name="Normal 3 2" xfId="23"/>
    <cellStyle name="Normal 3 3" xfId="24"/>
    <cellStyle name="Porcentaje 2" xfId="25"/>
    <cellStyle name="Porcentaje 2 2" xfId="26"/>
    <cellStyle name="Porcentaje 3 2" xfId="27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13</xdr:col>
      <xdr:colOff>1209240</xdr:colOff>
      <xdr:row>0</xdr:row>
      <xdr:rowOff>1268280</xdr:rowOff>
    </xdr:to>
    <xdr:sp>
      <xdr:nvSpPr>
        <xdr:cNvPr id="0" name="CustomShape 1"/>
        <xdr:cNvSpPr/>
      </xdr:nvSpPr>
      <xdr:spPr>
        <a:xfrm>
          <a:off x="0" y="0"/>
          <a:ext cx="16124040" cy="12682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35640</xdr:colOff>
      <xdr:row>0</xdr:row>
      <xdr:rowOff>0</xdr:rowOff>
    </xdr:from>
    <xdr:to>
      <xdr:col>13</xdr:col>
      <xdr:colOff>1209240</xdr:colOff>
      <xdr:row>0</xdr:row>
      <xdr:rowOff>419760</xdr:rowOff>
    </xdr:to>
    <xdr:sp>
      <xdr:nvSpPr>
        <xdr:cNvPr id="1" name="CustomShape 1"/>
        <xdr:cNvSpPr/>
      </xdr:nvSpPr>
      <xdr:spPr>
        <a:xfrm>
          <a:off x="12299760" y="0"/>
          <a:ext cx="3824280" cy="419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360" rIns="36360" tIns="27360" bIns="0" anchor="ctr">
          <a:noAutofit/>
        </a:bodyPr>
        <a:p>
          <a:pPr algn="ctr">
            <a:lnSpc>
              <a:spcPct val="100000"/>
            </a:lnSpc>
          </a:pPr>
          <a:r>
            <a:rPr b="0" lang="es-CO" sz="900" spc="-1" strike="noStrike">
              <a:solidFill>
                <a:srgbClr val="000000"/>
              </a:solidFill>
              <a:latin typeface="Arial"/>
            </a:rPr>
            <a:t>MEDE01.03.02.18.P06.F05</a:t>
          </a:r>
          <a:endParaRPr b="0" lang="es-CO" sz="90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98280</xdr:colOff>
      <xdr:row>0</xdr:row>
      <xdr:rowOff>420120</xdr:rowOff>
    </xdr:from>
    <xdr:to>
      <xdr:col>13</xdr:col>
      <xdr:colOff>1209240</xdr:colOff>
      <xdr:row>0</xdr:row>
      <xdr:rowOff>639360</xdr:rowOff>
    </xdr:to>
    <xdr:sp>
      <xdr:nvSpPr>
        <xdr:cNvPr id="2" name="CustomShape 1"/>
        <xdr:cNvSpPr/>
      </xdr:nvSpPr>
      <xdr:spPr>
        <a:xfrm>
          <a:off x="14257440" y="420120"/>
          <a:ext cx="1866600" cy="21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2680" bIns="0" anchor="ctr">
          <a:noAutofit/>
        </a:bodyPr>
        <a:p>
          <a:pPr algn="ctr">
            <a:lnSpc>
              <a:spcPct val="100000"/>
            </a:lnSpc>
          </a:pPr>
          <a:r>
            <a:rPr b="0" lang="es-CO" sz="800" spc="-1" strike="noStrike">
              <a:solidFill>
                <a:srgbClr val="000000"/>
              </a:solidFill>
              <a:latin typeface="Arial"/>
            </a:rPr>
            <a:t>6</a:t>
          </a:r>
          <a:endParaRPr b="0" lang="es-CO" sz="80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35640</xdr:colOff>
      <xdr:row>0</xdr:row>
      <xdr:rowOff>420120</xdr:rowOff>
    </xdr:from>
    <xdr:to>
      <xdr:col>12</xdr:col>
      <xdr:colOff>108000</xdr:colOff>
      <xdr:row>0</xdr:row>
      <xdr:rowOff>639360</xdr:rowOff>
    </xdr:to>
    <xdr:sp>
      <xdr:nvSpPr>
        <xdr:cNvPr id="3" name="CustomShape 1"/>
        <xdr:cNvSpPr/>
      </xdr:nvSpPr>
      <xdr:spPr>
        <a:xfrm>
          <a:off x="12299760" y="420120"/>
          <a:ext cx="1967400" cy="21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2680" bIns="0" anchor="ctr">
          <a:noAutofit/>
        </a:bodyPr>
        <a:p>
          <a:pPr algn="ctr">
            <a:lnSpc>
              <a:spcPct val="100000"/>
            </a:lnSpc>
          </a:pPr>
          <a:r>
            <a:rPr b="0" lang="es-CO" sz="800" spc="-1" strike="noStrike">
              <a:solidFill>
                <a:srgbClr val="000000"/>
              </a:solidFill>
              <a:latin typeface="Arial"/>
            </a:rPr>
            <a:t>VERSIÓN</a:t>
          </a:r>
          <a:endParaRPr b="0" lang="es-CO" sz="800" spc="-1" strike="noStrike">
            <a:latin typeface="Times New Roman"/>
          </a:endParaRPr>
        </a:p>
      </xdr:txBody>
    </xdr:sp>
    <xdr:clientData/>
  </xdr:twoCellAnchor>
  <xdr:twoCellAnchor editAs="absolute">
    <xdr:from>
      <xdr:col>12</xdr:col>
      <xdr:colOff>108360</xdr:colOff>
      <xdr:row>0</xdr:row>
      <xdr:rowOff>639720</xdr:rowOff>
    </xdr:from>
    <xdr:to>
      <xdr:col>13</xdr:col>
      <xdr:colOff>1209240</xdr:colOff>
      <xdr:row>0</xdr:row>
      <xdr:rowOff>1269000</xdr:rowOff>
    </xdr:to>
    <xdr:sp>
      <xdr:nvSpPr>
        <xdr:cNvPr id="4" name="CustomShape 1"/>
        <xdr:cNvSpPr/>
      </xdr:nvSpPr>
      <xdr:spPr>
        <a:xfrm>
          <a:off x="14267520" y="639720"/>
          <a:ext cx="1856520" cy="629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2680" bIns="22680" anchor="ctr">
          <a:noAutofit/>
        </a:bodyPr>
        <a:p>
          <a:pPr algn="ctr">
            <a:lnSpc>
              <a:spcPct val="100000"/>
            </a:lnSpc>
          </a:pPr>
          <a:r>
            <a:rPr b="0" lang="es-CO" sz="800" spc="-1" strike="noStrike">
              <a:solidFill>
                <a:srgbClr val="000000"/>
              </a:solidFill>
              <a:latin typeface="Arial"/>
            </a:rPr>
            <a:t>12/sep/2017</a:t>
          </a:r>
          <a:endParaRPr b="0" lang="es-CO" sz="800" spc="-1" strike="noStrike">
            <a:latin typeface="Times New Roman"/>
          </a:endParaRPr>
        </a:p>
      </xdr:txBody>
    </xdr:sp>
    <xdr:clientData/>
  </xdr:twoCellAnchor>
  <xdr:twoCellAnchor editAs="absolute">
    <xdr:from>
      <xdr:col>10</xdr:col>
      <xdr:colOff>35640</xdr:colOff>
      <xdr:row>0</xdr:row>
      <xdr:rowOff>639720</xdr:rowOff>
    </xdr:from>
    <xdr:to>
      <xdr:col>12</xdr:col>
      <xdr:colOff>108000</xdr:colOff>
      <xdr:row>0</xdr:row>
      <xdr:rowOff>1269000</xdr:rowOff>
    </xdr:to>
    <xdr:sp>
      <xdr:nvSpPr>
        <xdr:cNvPr id="5" name="CustomShape 1"/>
        <xdr:cNvSpPr/>
      </xdr:nvSpPr>
      <xdr:spPr>
        <a:xfrm>
          <a:off x="12299760" y="639720"/>
          <a:ext cx="1967400" cy="629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2680" bIns="22680" anchor="ctr">
          <a:noAutofit/>
        </a:bodyPr>
        <a:p>
          <a:pPr algn="ctr">
            <a:lnSpc>
              <a:spcPct val="100000"/>
            </a:lnSpc>
          </a:pPr>
          <a:r>
            <a:rPr b="0" lang="es-CO" sz="800" spc="-1" strike="noStrike">
              <a:latin typeface="Arial"/>
            </a:rPr>
            <a:t>FECHA  DE ENTRADA</a:t>
          </a:r>
          <a:endParaRPr b="0" lang="es-CO" sz="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es-CO" sz="800" spc="-1" strike="noStrike">
              <a:latin typeface="Arial"/>
            </a:rPr>
            <a:t>EN VIGENCIA</a:t>
          </a:r>
          <a:endParaRPr b="0" lang="es-CO" sz="8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376920</xdr:colOff>
      <xdr:row>0</xdr:row>
      <xdr:rowOff>0</xdr:rowOff>
    </xdr:from>
    <xdr:to>
      <xdr:col>10</xdr:col>
      <xdr:colOff>36360</xdr:colOff>
      <xdr:row>0</xdr:row>
      <xdr:rowOff>1269000</xdr:rowOff>
    </xdr:to>
    <xdr:sp>
      <xdr:nvSpPr>
        <xdr:cNvPr id="6" name="CustomShape 1"/>
        <xdr:cNvSpPr/>
      </xdr:nvSpPr>
      <xdr:spPr>
        <a:xfrm>
          <a:off x="2643840" y="0"/>
          <a:ext cx="9656640" cy="1269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360" rIns="36360" tIns="22680" bIns="22680" anchor="ctr">
          <a:noAutofit/>
        </a:bodyPr>
        <a:p>
          <a:pPr>
            <a:lnSpc>
              <a:spcPct val="100000"/>
            </a:lnSpc>
          </a:pPr>
          <a:endParaRPr b="0" lang="es-CO" sz="12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0" lang="es-CO" sz="1000" spc="-1" strike="noStrike">
              <a:latin typeface="Arial"/>
            </a:rPr>
            <a:t>SISTEMAS DE GESTIÓN Y CONTROL INTEGRADOS</a:t>
          </a:r>
          <a:endParaRPr b="0" lang="es-CO" sz="10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0" lang="es-CO" sz="1000" spc="-1" strike="noStrike">
              <a:latin typeface="Arial"/>
            </a:rPr>
            <a:t>SGC - MECI - SISTEDA</a:t>
          </a:r>
          <a:r>
            <a:rPr b="0" lang="es-CO" sz="1000" spc="-1" strike="noStrike">
              <a:latin typeface="Arial"/>
            </a:rPr>
            <a:t> </a:t>
          </a:r>
          <a:endParaRPr b="0" lang="es-CO" sz="10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endParaRPr b="0" lang="es-CO" sz="10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es-CO" sz="1200" spc="-1" strike="noStrike">
              <a:latin typeface="Arial"/>
            </a:rPr>
            <a:t>FORMULACIÓN DEL PLAN DE ACCIÓN</a:t>
          </a:r>
          <a:endParaRPr b="0" lang="es-CO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es-CO" sz="1200" spc="-1" strike="noStrike">
              <a:latin typeface="Arial"/>
            </a:rPr>
            <a:t>Relación de los proyectos de competencia del </a:t>
          </a:r>
          <a:r>
            <a:rPr b="0" lang="es-CO" sz="1200" spc="-1" strike="noStrike">
              <a:solidFill>
                <a:srgbClr val="000000"/>
              </a:solidFill>
              <a:latin typeface="Arial"/>
            </a:rPr>
            <a:t>organismo frente al Plan de Desarrollo</a:t>
          </a:r>
          <a:endParaRPr b="0" lang="es-CO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CO" sz="1200" spc="-1" strike="noStrike">
              <a:solidFill>
                <a:srgbClr val="000000"/>
              </a:solidFill>
              <a:latin typeface="Arial"/>
            </a:rPr>
            <a:t>CUADRO 1F</a:t>
          </a:r>
          <a:endParaRPr b="0" lang="es-CO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565200</xdr:colOff>
      <xdr:row>0</xdr:row>
      <xdr:rowOff>78840</xdr:rowOff>
    </xdr:from>
    <xdr:to>
      <xdr:col>2</xdr:col>
      <xdr:colOff>130680</xdr:colOff>
      <xdr:row>0</xdr:row>
      <xdr:rowOff>839520</xdr:rowOff>
    </xdr:to>
    <xdr:pic>
      <xdr:nvPicPr>
        <xdr:cNvPr id="7" name="Picture 250" descr="escudo"/>
        <xdr:cNvPicPr/>
      </xdr:nvPicPr>
      <xdr:blipFill>
        <a:blip r:embed="rId1"/>
        <a:stretch/>
      </xdr:blipFill>
      <xdr:spPr>
        <a:xfrm>
          <a:off x="565200" y="78840"/>
          <a:ext cx="1217520" cy="76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80640</xdr:colOff>
      <xdr:row>0</xdr:row>
      <xdr:rowOff>906840</xdr:rowOff>
    </xdr:from>
    <xdr:to>
      <xdr:col>2</xdr:col>
      <xdr:colOff>527040</xdr:colOff>
      <xdr:row>0</xdr:row>
      <xdr:rowOff>1154520</xdr:rowOff>
    </xdr:to>
    <xdr:sp>
      <xdr:nvSpPr>
        <xdr:cNvPr id="8" name="CustomShape 1"/>
        <xdr:cNvSpPr/>
      </xdr:nvSpPr>
      <xdr:spPr>
        <a:xfrm>
          <a:off x="80640" y="906840"/>
          <a:ext cx="2098440" cy="2476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es-CO" sz="700" spc="-1" strike="noStrike">
              <a:solidFill>
                <a:srgbClr val="000000"/>
              </a:solidFill>
              <a:latin typeface="Arial"/>
            </a:rPr>
            <a:t>DIRECCIONAMIENTO ESTRATEGICO</a:t>
          </a:r>
          <a:endParaRPr b="0" lang="es-CO" sz="7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es-CO" sz="700" spc="-1" strike="noStrike">
              <a:solidFill>
                <a:srgbClr val="000000"/>
              </a:solidFill>
              <a:latin typeface="Arial"/>
            </a:rPr>
            <a:t>PLANEACION ECONOMICA Y SOCIAL</a:t>
          </a:r>
          <a:endParaRPr b="0" lang="es-CO" sz="7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h:/Documents%20and%20Settings/hrodriguez/Configuraci&#243;n%20local/Archivos%20temporales%20de%20Internet/OLK108/luforero/A&#209;OS/2001/VARIOS/01PERFILES5A17NUEVO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65"/>
  <sheetViews>
    <sheetView showFormulas="false" showGridLines="true" showRowColHeaders="true" showZeros="true" rightToLeft="false" tabSelected="true" showOutlineSymbols="true" defaultGridColor="true" view="normal" topLeftCell="A136" colorId="64" zoomScale="100" zoomScaleNormal="100" zoomScalePageLayoutView="100" workbookViewId="0">
      <selection pane="topLeft" activeCell="I10" activeCellId="0" sqref="I10"/>
    </sheetView>
  </sheetViews>
  <sheetFormatPr defaultColWidth="11.43359375" defaultRowHeight="16.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2" width="10.71"/>
    <col collapsed="false" customWidth="true" hidden="false" outlineLevel="0" max="3" min="3" style="2" width="8.71"/>
    <col collapsed="false" customWidth="true" hidden="false" outlineLevel="0" max="4" min="4" style="1" width="55.43"/>
    <col collapsed="false" customWidth="true" hidden="false" outlineLevel="0" max="5" min="5" style="2" width="12.71"/>
    <col collapsed="false" customWidth="true" hidden="false" outlineLevel="0" max="6" min="6" style="1" width="12.71"/>
    <col collapsed="false" customWidth="true" hidden="false" outlineLevel="0" max="7" min="7" style="1" width="17.86"/>
    <col collapsed="false" customWidth="true" hidden="false" outlineLevel="0" max="8" min="8" style="2" width="17.58"/>
    <col collapsed="false" customWidth="true" hidden="false" outlineLevel="0" max="10" min="9" style="1" width="12.71"/>
    <col collapsed="false" customWidth="true" hidden="false" outlineLevel="0" max="11" min="11" style="1" width="16.14"/>
    <col collapsed="false" customWidth="true" hidden="false" outlineLevel="0" max="13" min="12" style="1" width="10.71"/>
    <col collapsed="false" customWidth="true" hidden="false" outlineLevel="0" max="14" min="14" style="1" width="17.14"/>
    <col collapsed="false" customWidth="false" hidden="false" outlineLevel="0" max="256" min="15" style="1" width="11.42"/>
    <col collapsed="false" customWidth="true" hidden="false" outlineLevel="0" max="257" min="257" style="1" width="12.71"/>
    <col collapsed="false" customWidth="true" hidden="false" outlineLevel="0" max="258" min="258" style="1" width="10.71"/>
    <col collapsed="false" customWidth="true" hidden="false" outlineLevel="0" max="259" min="259" style="1" width="8.71"/>
    <col collapsed="false" customWidth="true" hidden="false" outlineLevel="0" max="260" min="260" style="1" width="55.43"/>
    <col collapsed="false" customWidth="true" hidden="false" outlineLevel="0" max="262" min="261" style="1" width="12.71"/>
    <col collapsed="false" customWidth="true" hidden="false" outlineLevel="0" max="263" min="263" style="1" width="17.86"/>
    <col collapsed="false" customWidth="true" hidden="false" outlineLevel="0" max="264" min="264" style="1" width="17.58"/>
    <col collapsed="false" customWidth="true" hidden="false" outlineLevel="0" max="266" min="265" style="1" width="12.71"/>
    <col collapsed="false" customWidth="true" hidden="false" outlineLevel="0" max="267" min="267" style="1" width="16.14"/>
    <col collapsed="false" customWidth="true" hidden="false" outlineLevel="0" max="269" min="268" style="1" width="10.71"/>
    <col collapsed="false" customWidth="true" hidden="false" outlineLevel="0" max="270" min="270" style="1" width="17.14"/>
    <col collapsed="false" customWidth="false" hidden="false" outlineLevel="0" max="512" min="271" style="1" width="11.42"/>
    <col collapsed="false" customWidth="true" hidden="false" outlineLevel="0" max="513" min="513" style="1" width="12.71"/>
    <col collapsed="false" customWidth="true" hidden="false" outlineLevel="0" max="514" min="514" style="1" width="10.71"/>
    <col collapsed="false" customWidth="true" hidden="false" outlineLevel="0" max="515" min="515" style="1" width="8.71"/>
    <col collapsed="false" customWidth="true" hidden="false" outlineLevel="0" max="516" min="516" style="1" width="55.43"/>
    <col collapsed="false" customWidth="true" hidden="false" outlineLevel="0" max="518" min="517" style="1" width="12.71"/>
    <col collapsed="false" customWidth="true" hidden="false" outlineLevel="0" max="519" min="519" style="1" width="17.86"/>
    <col collapsed="false" customWidth="true" hidden="false" outlineLevel="0" max="520" min="520" style="1" width="17.58"/>
    <col collapsed="false" customWidth="true" hidden="false" outlineLevel="0" max="522" min="521" style="1" width="12.71"/>
    <col collapsed="false" customWidth="true" hidden="false" outlineLevel="0" max="523" min="523" style="1" width="16.14"/>
    <col collapsed="false" customWidth="true" hidden="false" outlineLevel="0" max="525" min="524" style="1" width="10.71"/>
    <col collapsed="false" customWidth="true" hidden="false" outlineLevel="0" max="526" min="526" style="1" width="17.14"/>
    <col collapsed="false" customWidth="false" hidden="false" outlineLevel="0" max="768" min="527" style="1" width="11.42"/>
    <col collapsed="false" customWidth="true" hidden="false" outlineLevel="0" max="769" min="769" style="1" width="12.71"/>
    <col collapsed="false" customWidth="true" hidden="false" outlineLevel="0" max="770" min="770" style="1" width="10.71"/>
    <col collapsed="false" customWidth="true" hidden="false" outlineLevel="0" max="771" min="771" style="1" width="8.71"/>
    <col collapsed="false" customWidth="true" hidden="false" outlineLevel="0" max="772" min="772" style="1" width="55.43"/>
    <col collapsed="false" customWidth="true" hidden="false" outlineLevel="0" max="774" min="773" style="1" width="12.71"/>
    <col collapsed="false" customWidth="true" hidden="false" outlineLevel="0" max="775" min="775" style="1" width="17.86"/>
    <col collapsed="false" customWidth="true" hidden="false" outlineLevel="0" max="776" min="776" style="1" width="17.58"/>
    <col collapsed="false" customWidth="true" hidden="false" outlineLevel="0" max="778" min="777" style="1" width="12.71"/>
    <col collapsed="false" customWidth="true" hidden="false" outlineLevel="0" max="779" min="779" style="1" width="16.14"/>
    <col collapsed="false" customWidth="true" hidden="false" outlineLevel="0" max="781" min="780" style="1" width="10.71"/>
    <col collapsed="false" customWidth="true" hidden="false" outlineLevel="0" max="782" min="782" style="1" width="17.14"/>
    <col collapsed="false" customWidth="false" hidden="false" outlineLevel="0" max="1024" min="783" style="1" width="11.42"/>
  </cols>
  <sheetData>
    <row r="1" customFormat="false" ht="99.9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25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9" customFormat="true" ht="24.95" hidden="false" customHeight="true" outlineLevel="0" collapsed="false">
      <c r="A3" s="5" t="s">
        <v>0</v>
      </c>
      <c r="B3" s="5"/>
      <c r="C3" s="5" t="s">
        <v>1</v>
      </c>
      <c r="D3" s="5"/>
      <c r="E3" s="5"/>
      <c r="F3" s="5"/>
      <c r="G3" s="5"/>
      <c r="H3" s="5"/>
      <c r="I3" s="6" t="s">
        <v>2</v>
      </c>
      <c r="J3" s="6"/>
      <c r="K3" s="6"/>
      <c r="L3" s="7" t="n">
        <v>43991</v>
      </c>
      <c r="M3" s="6" t="s">
        <v>3</v>
      </c>
      <c r="N3" s="8" t="n">
        <v>2020</v>
      </c>
    </row>
    <row r="4" customFormat="false" ht="25.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customFormat="false" ht="25.5" hidden="false" customHeight="true" outlineLevel="0" collapsed="false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1" t="s">
        <v>14</v>
      </c>
      <c r="L5" s="11" t="s">
        <v>15</v>
      </c>
      <c r="M5" s="11" t="s">
        <v>16</v>
      </c>
      <c r="N5" s="12" t="s">
        <v>17</v>
      </c>
    </row>
    <row r="6" customFormat="false" ht="80.25" hidden="false" customHeight="true" outlineLevel="0" collapsed="false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2"/>
    </row>
    <row r="7" customFormat="false" ht="16.5" hidden="false" customHeight="false" outlineLevel="0" collapsed="false">
      <c r="A7" s="13"/>
      <c r="B7" s="14" t="n">
        <v>41</v>
      </c>
      <c r="C7" s="14" t="s">
        <v>18</v>
      </c>
      <c r="D7" s="15" t="s">
        <v>19</v>
      </c>
      <c r="E7" s="13"/>
      <c r="F7" s="16"/>
      <c r="G7" s="17"/>
      <c r="H7" s="18"/>
      <c r="I7" s="19"/>
      <c r="J7" s="20"/>
      <c r="K7" s="21"/>
      <c r="L7" s="22"/>
      <c r="M7" s="22"/>
      <c r="N7" s="17"/>
    </row>
    <row r="8" customFormat="false" ht="16.5" hidden="false" customHeight="false" outlineLevel="0" collapsed="false">
      <c r="A8" s="23"/>
      <c r="B8" s="24" t="s">
        <v>20</v>
      </c>
      <c r="C8" s="24" t="s">
        <v>21</v>
      </c>
      <c r="D8" s="25" t="s">
        <v>22</v>
      </c>
      <c r="E8" s="26"/>
      <c r="F8" s="23"/>
      <c r="G8" s="27"/>
      <c r="H8" s="28"/>
      <c r="I8" s="29"/>
      <c r="J8" s="30"/>
      <c r="K8" s="31"/>
      <c r="L8" s="32"/>
      <c r="M8" s="32"/>
      <c r="N8" s="27"/>
    </row>
    <row r="9" customFormat="false" ht="16.5" hidden="false" customHeight="false" outlineLevel="0" collapsed="false">
      <c r="A9" s="23"/>
      <c r="B9" s="24" t="s">
        <v>23</v>
      </c>
      <c r="C9" s="24" t="s">
        <v>24</v>
      </c>
      <c r="D9" s="33" t="s">
        <v>25</v>
      </c>
      <c r="E9" s="26"/>
      <c r="F9" s="23"/>
      <c r="G9" s="27"/>
      <c r="H9" s="28"/>
      <c r="I9" s="29"/>
      <c r="J9" s="30"/>
      <c r="K9" s="31"/>
      <c r="L9" s="32"/>
      <c r="M9" s="32"/>
      <c r="N9" s="27"/>
    </row>
    <row r="10" customFormat="false" ht="25.5" hidden="false" customHeight="false" outlineLevel="0" collapsed="false">
      <c r="A10" s="34"/>
      <c r="B10" s="35" t="n">
        <v>41010010002</v>
      </c>
      <c r="C10" s="35" t="s">
        <v>26</v>
      </c>
      <c r="D10" s="36" t="s">
        <v>27</v>
      </c>
      <c r="E10" s="34"/>
      <c r="F10" s="37"/>
      <c r="G10" s="38"/>
      <c r="H10" s="39"/>
      <c r="I10" s="40"/>
      <c r="J10" s="41"/>
      <c r="K10" s="42"/>
      <c r="L10" s="43"/>
      <c r="M10" s="43"/>
      <c r="N10" s="38"/>
    </row>
    <row r="11" customFormat="false" ht="16.5" hidden="false" customHeight="true" outlineLevel="0" collapsed="false">
      <c r="A11" s="44" t="n">
        <v>4143</v>
      </c>
      <c r="B11" s="45"/>
      <c r="C11" s="45" t="s">
        <v>28</v>
      </c>
      <c r="D11" s="46" t="s">
        <v>29</v>
      </c>
      <c r="E11" s="44" t="s">
        <v>30</v>
      </c>
      <c r="F11" s="47"/>
      <c r="G11" s="48"/>
      <c r="H11" s="49"/>
      <c r="I11" s="50" t="n">
        <f aca="false">SUM(I12:I14)</f>
        <v>664</v>
      </c>
      <c r="J11" s="51" t="n">
        <f aca="false">SUM(J12:J14)</f>
        <v>1</v>
      </c>
      <c r="K11" s="52" t="n">
        <f aca="false">SUM(K12:K14)</f>
        <v>727318462</v>
      </c>
      <c r="L11" s="53" t="n">
        <v>43860</v>
      </c>
      <c r="M11" s="53" t="n">
        <v>44196</v>
      </c>
      <c r="N11" s="44" t="s">
        <v>31</v>
      </c>
    </row>
    <row r="12" customFormat="false" ht="67.5" hidden="false" customHeight="false" outlineLevel="0" collapsed="false">
      <c r="A12" s="44"/>
      <c r="B12" s="45"/>
      <c r="C12" s="45"/>
      <c r="D12" s="46"/>
      <c r="E12" s="44" t="s">
        <v>32</v>
      </c>
      <c r="F12" s="47"/>
      <c r="G12" s="48" t="s">
        <v>33</v>
      </c>
      <c r="H12" s="49" t="s">
        <v>34</v>
      </c>
      <c r="I12" s="50" t="n">
        <v>1</v>
      </c>
      <c r="J12" s="51" t="n">
        <v>0.2</v>
      </c>
      <c r="K12" s="52" t="n">
        <v>48825732</v>
      </c>
      <c r="L12" s="53"/>
      <c r="M12" s="53"/>
      <c r="N12" s="44"/>
    </row>
    <row r="13" customFormat="false" ht="81" hidden="false" customHeight="false" outlineLevel="0" collapsed="false">
      <c r="A13" s="44"/>
      <c r="B13" s="45"/>
      <c r="C13" s="45"/>
      <c r="D13" s="46"/>
      <c r="E13" s="44" t="s">
        <v>35</v>
      </c>
      <c r="F13" s="47"/>
      <c r="G13" s="48" t="s">
        <v>36</v>
      </c>
      <c r="H13" s="49" t="s">
        <v>37</v>
      </c>
      <c r="I13" s="50" t="n">
        <v>652</v>
      </c>
      <c r="J13" s="51" t="n">
        <v>0.6</v>
      </c>
      <c r="K13" s="52" t="n">
        <v>368930000</v>
      </c>
      <c r="L13" s="53"/>
      <c r="M13" s="53"/>
      <c r="N13" s="44"/>
    </row>
    <row r="14" customFormat="false" ht="54" hidden="false" customHeight="false" outlineLevel="0" collapsed="false">
      <c r="A14" s="44"/>
      <c r="B14" s="45"/>
      <c r="C14" s="45"/>
      <c r="D14" s="46"/>
      <c r="E14" s="44" t="s">
        <v>38</v>
      </c>
      <c r="F14" s="47"/>
      <c r="G14" s="48" t="s">
        <v>39</v>
      </c>
      <c r="H14" s="49" t="s">
        <v>40</v>
      </c>
      <c r="I14" s="50" t="n">
        <v>11</v>
      </c>
      <c r="J14" s="51" t="n">
        <v>0.2</v>
      </c>
      <c r="K14" s="52" t="n">
        <v>309562730</v>
      </c>
      <c r="L14" s="53"/>
      <c r="M14" s="53"/>
      <c r="N14" s="44"/>
    </row>
    <row r="15" customFormat="false" ht="16.5" hidden="false" customHeight="false" outlineLevel="0" collapsed="false">
      <c r="A15" s="34"/>
      <c r="B15" s="35" t="n">
        <v>41010010003</v>
      </c>
      <c r="C15" s="35" t="s">
        <v>26</v>
      </c>
      <c r="D15" s="54" t="s">
        <v>41</v>
      </c>
      <c r="E15" s="34"/>
      <c r="F15" s="37"/>
      <c r="G15" s="38"/>
      <c r="H15" s="36"/>
      <c r="I15" s="55"/>
      <c r="J15" s="56"/>
      <c r="K15" s="42"/>
      <c r="L15" s="43"/>
      <c r="M15" s="43"/>
      <c r="N15" s="38"/>
    </row>
    <row r="16" customFormat="false" ht="16.5" hidden="false" customHeight="true" outlineLevel="0" collapsed="false">
      <c r="A16" s="44" t="n">
        <v>4143</v>
      </c>
      <c r="B16" s="45"/>
      <c r="C16" s="45" t="s">
        <v>28</v>
      </c>
      <c r="D16" s="57" t="s">
        <v>42</v>
      </c>
      <c r="E16" s="44" t="s">
        <v>43</v>
      </c>
      <c r="F16" s="47"/>
      <c r="G16" s="48"/>
      <c r="H16" s="49"/>
      <c r="I16" s="50" t="n">
        <f aca="false">SUM(I17:I18)</f>
        <v>76</v>
      </c>
      <c r="J16" s="51" t="n">
        <f aca="false">SUM(J17:J18)</f>
        <v>1</v>
      </c>
      <c r="K16" s="52" t="n">
        <f aca="false">SUM(K17:K18)</f>
        <v>203404255</v>
      </c>
      <c r="L16" s="53" t="n">
        <v>43860</v>
      </c>
      <c r="M16" s="53" t="n">
        <v>44196</v>
      </c>
      <c r="N16" s="44" t="s">
        <v>44</v>
      </c>
    </row>
    <row r="17" customFormat="false" ht="67.5" hidden="false" customHeight="false" outlineLevel="0" collapsed="false">
      <c r="A17" s="44"/>
      <c r="B17" s="45"/>
      <c r="C17" s="45"/>
      <c r="D17" s="57"/>
      <c r="E17" s="44" t="s">
        <v>45</v>
      </c>
      <c r="F17" s="47"/>
      <c r="G17" s="58" t="s">
        <v>46</v>
      </c>
      <c r="H17" s="59" t="s">
        <v>47</v>
      </c>
      <c r="I17" s="50" t="n">
        <v>11</v>
      </c>
      <c r="J17" s="51" t="n">
        <v>0.2</v>
      </c>
      <c r="K17" s="52" t="n">
        <v>55000000</v>
      </c>
      <c r="L17" s="53"/>
      <c r="M17" s="53"/>
      <c r="N17" s="44"/>
    </row>
    <row r="18" customFormat="false" ht="40.5" hidden="false" customHeight="false" outlineLevel="0" collapsed="false">
      <c r="A18" s="44"/>
      <c r="B18" s="45"/>
      <c r="C18" s="45"/>
      <c r="D18" s="57"/>
      <c r="E18" s="44" t="s">
        <v>48</v>
      </c>
      <c r="F18" s="47"/>
      <c r="G18" s="48" t="s">
        <v>49</v>
      </c>
      <c r="H18" s="48" t="s">
        <v>50</v>
      </c>
      <c r="I18" s="50" t="n">
        <v>65</v>
      </c>
      <c r="J18" s="51" t="n">
        <v>0.8</v>
      </c>
      <c r="K18" s="52" t="n">
        <v>148404255</v>
      </c>
      <c r="L18" s="53"/>
      <c r="M18" s="53"/>
      <c r="N18" s="44"/>
    </row>
    <row r="19" customFormat="false" ht="33" hidden="false" customHeight="false" outlineLevel="0" collapsed="false">
      <c r="A19" s="24"/>
      <c r="B19" s="24" t="s">
        <v>51</v>
      </c>
      <c r="C19" s="24" t="s">
        <v>24</v>
      </c>
      <c r="D19" s="60" t="s">
        <v>52</v>
      </c>
      <c r="E19" s="24"/>
      <c r="F19" s="24"/>
      <c r="G19" s="60"/>
      <c r="H19" s="33"/>
      <c r="I19" s="61"/>
      <c r="J19" s="62"/>
      <c r="K19" s="63"/>
      <c r="L19" s="64"/>
      <c r="M19" s="64"/>
      <c r="N19" s="65"/>
    </row>
    <row r="20" customFormat="false" ht="38.25" hidden="false" customHeight="false" outlineLevel="0" collapsed="false">
      <c r="A20" s="66"/>
      <c r="B20" s="66" t="n">
        <v>41010020020</v>
      </c>
      <c r="C20" s="66" t="s">
        <v>26</v>
      </c>
      <c r="D20" s="54" t="s">
        <v>53</v>
      </c>
      <c r="E20" s="66"/>
      <c r="F20" s="66"/>
      <c r="G20" s="54"/>
      <c r="H20" s="36"/>
      <c r="I20" s="55"/>
      <c r="J20" s="56"/>
      <c r="K20" s="67"/>
      <c r="L20" s="68"/>
      <c r="M20" s="68"/>
      <c r="N20" s="69"/>
    </row>
    <row r="21" customFormat="false" ht="16.5" hidden="false" customHeight="true" outlineLevel="0" collapsed="false">
      <c r="A21" s="70" t="n">
        <v>4143</v>
      </c>
      <c r="B21" s="71"/>
      <c r="C21" s="70" t="s">
        <v>28</v>
      </c>
      <c r="D21" s="72" t="s">
        <v>54</v>
      </c>
      <c r="E21" s="70" t="s">
        <v>55</v>
      </c>
      <c r="F21" s="71"/>
      <c r="G21" s="46"/>
      <c r="H21" s="57"/>
      <c r="I21" s="73" t="n">
        <f aca="false">SUM(I22)</f>
        <v>1</v>
      </c>
      <c r="J21" s="74" t="n">
        <f aca="false">SUM(J22)</f>
        <v>1</v>
      </c>
      <c r="K21" s="75" t="n">
        <f aca="false">SUM(K22)</f>
        <v>50000000</v>
      </c>
      <c r="L21" s="76" t="n">
        <v>43860</v>
      </c>
      <c r="M21" s="76" t="n">
        <v>44195</v>
      </c>
      <c r="N21" s="77" t="s">
        <v>44</v>
      </c>
    </row>
    <row r="22" customFormat="false" ht="67.5" hidden="false" customHeight="false" outlineLevel="0" collapsed="false">
      <c r="A22" s="70"/>
      <c r="B22" s="70"/>
      <c r="C22" s="70"/>
      <c r="D22" s="72"/>
      <c r="E22" s="70" t="s">
        <v>56</v>
      </c>
      <c r="F22" s="46"/>
      <c r="G22" s="46" t="s">
        <v>57</v>
      </c>
      <c r="H22" s="57" t="s">
        <v>58</v>
      </c>
      <c r="I22" s="73" t="n">
        <v>1</v>
      </c>
      <c r="J22" s="74" t="n">
        <v>1</v>
      </c>
      <c r="K22" s="75" t="n">
        <v>50000000</v>
      </c>
      <c r="L22" s="76"/>
      <c r="M22" s="76"/>
      <c r="N22" s="77"/>
    </row>
    <row r="23" customFormat="false" ht="16.5" hidden="false" customHeight="false" outlineLevel="0" collapsed="false">
      <c r="A23" s="24"/>
      <c r="B23" s="24" t="s">
        <v>59</v>
      </c>
      <c r="C23" s="24" t="s">
        <v>21</v>
      </c>
      <c r="D23" s="65" t="s">
        <v>60</v>
      </c>
      <c r="E23" s="24"/>
      <c r="F23" s="24"/>
      <c r="G23" s="60"/>
      <c r="H23" s="33"/>
      <c r="I23" s="61"/>
      <c r="J23" s="62"/>
      <c r="K23" s="63"/>
      <c r="L23" s="64"/>
      <c r="M23" s="64"/>
      <c r="N23" s="65"/>
    </row>
    <row r="24" customFormat="false" ht="16.5" hidden="false" customHeight="false" outlineLevel="0" collapsed="false">
      <c r="A24" s="24"/>
      <c r="B24" s="24" t="s">
        <v>61</v>
      </c>
      <c r="C24" s="24" t="s">
        <v>24</v>
      </c>
      <c r="D24" s="65" t="s">
        <v>62</v>
      </c>
      <c r="E24" s="24"/>
      <c r="F24" s="24"/>
      <c r="G24" s="60"/>
      <c r="H24" s="33"/>
      <c r="I24" s="61"/>
      <c r="J24" s="62"/>
      <c r="K24" s="63"/>
      <c r="L24" s="64"/>
      <c r="M24" s="64"/>
      <c r="N24" s="65"/>
    </row>
    <row r="25" customFormat="false" ht="38.25" hidden="false" customHeight="false" outlineLevel="0" collapsed="false">
      <c r="A25" s="66"/>
      <c r="B25" s="66" t="n">
        <v>41020010006</v>
      </c>
      <c r="C25" s="66" t="s">
        <v>26</v>
      </c>
      <c r="D25" s="54" t="s">
        <v>63</v>
      </c>
      <c r="E25" s="66"/>
      <c r="F25" s="55"/>
      <c r="G25" s="54"/>
      <c r="H25" s="36"/>
      <c r="I25" s="55"/>
      <c r="J25" s="56"/>
      <c r="K25" s="67"/>
      <c r="L25" s="68"/>
      <c r="M25" s="68"/>
      <c r="N25" s="69"/>
    </row>
    <row r="26" customFormat="false" ht="16.5" hidden="false" customHeight="true" outlineLevel="0" collapsed="false">
      <c r="A26" s="70" t="n">
        <v>4143</v>
      </c>
      <c r="B26" s="70"/>
      <c r="C26" s="70" t="s">
        <v>28</v>
      </c>
      <c r="D26" s="46" t="s">
        <v>64</v>
      </c>
      <c r="E26" s="70" t="s">
        <v>65</v>
      </c>
      <c r="F26" s="71"/>
      <c r="G26" s="46"/>
      <c r="H26" s="57"/>
      <c r="I26" s="73" t="n">
        <f aca="false">SUM(I27:I29)</f>
        <v>2781</v>
      </c>
      <c r="J26" s="74" t="n">
        <f aca="false">SUM(J27:J29)</f>
        <v>1</v>
      </c>
      <c r="K26" s="75" t="n">
        <f aca="false">SUM(K27:K29)</f>
        <v>2442649950</v>
      </c>
      <c r="L26" s="78" t="n">
        <v>43860</v>
      </c>
      <c r="M26" s="76" t="n">
        <v>44196</v>
      </c>
      <c r="N26" s="77" t="s">
        <v>44</v>
      </c>
    </row>
    <row r="27" customFormat="false" ht="108" hidden="false" customHeight="false" outlineLevel="0" collapsed="false">
      <c r="A27" s="70"/>
      <c r="B27" s="70"/>
      <c r="C27" s="70"/>
      <c r="D27" s="46"/>
      <c r="E27" s="70" t="s">
        <v>66</v>
      </c>
      <c r="F27" s="77"/>
      <c r="G27" s="46" t="s">
        <v>67</v>
      </c>
      <c r="H27" s="57" t="s">
        <v>68</v>
      </c>
      <c r="I27" s="73" t="n">
        <v>1962</v>
      </c>
      <c r="J27" s="74" t="n">
        <v>0.5</v>
      </c>
      <c r="K27" s="75" t="n">
        <v>1878100000</v>
      </c>
      <c r="L27" s="79"/>
      <c r="M27" s="79"/>
      <c r="N27" s="77"/>
    </row>
    <row r="28" customFormat="false" ht="67.5" hidden="false" customHeight="false" outlineLevel="0" collapsed="false">
      <c r="A28" s="70"/>
      <c r="B28" s="70"/>
      <c r="C28" s="70"/>
      <c r="D28" s="46"/>
      <c r="E28" s="70" t="s">
        <v>69</v>
      </c>
      <c r="F28" s="77"/>
      <c r="G28" s="46" t="s">
        <v>70</v>
      </c>
      <c r="H28" s="57" t="s">
        <v>71</v>
      </c>
      <c r="I28" s="73" t="n">
        <v>69</v>
      </c>
      <c r="J28" s="74" t="n">
        <v>0.25</v>
      </c>
      <c r="K28" s="75" t="n">
        <v>53300000</v>
      </c>
      <c r="L28" s="79"/>
      <c r="M28" s="79"/>
      <c r="N28" s="77"/>
    </row>
    <row r="29" customFormat="false" ht="94.5" hidden="false" customHeight="false" outlineLevel="0" collapsed="false">
      <c r="A29" s="70"/>
      <c r="B29" s="70"/>
      <c r="C29" s="70"/>
      <c r="D29" s="46"/>
      <c r="E29" s="70" t="s">
        <v>72</v>
      </c>
      <c r="F29" s="77"/>
      <c r="G29" s="46" t="s">
        <v>73</v>
      </c>
      <c r="H29" s="57" t="s">
        <v>74</v>
      </c>
      <c r="I29" s="73" t="n">
        <v>750</v>
      </c>
      <c r="J29" s="74" t="n">
        <v>0.25</v>
      </c>
      <c r="K29" s="75" t="n">
        <v>511249950</v>
      </c>
      <c r="L29" s="79"/>
      <c r="M29" s="79"/>
      <c r="N29" s="77"/>
    </row>
    <row r="30" customFormat="false" ht="16.5" hidden="false" customHeight="false" outlineLevel="0" collapsed="false">
      <c r="A30" s="24"/>
      <c r="B30" s="24" t="s">
        <v>75</v>
      </c>
      <c r="C30" s="24" t="s">
        <v>24</v>
      </c>
      <c r="D30" s="65" t="s">
        <v>76</v>
      </c>
      <c r="E30" s="24"/>
      <c r="F30" s="24"/>
      <c r="G30" s="60"/>
      <c r="H30" s="33"/>
      <c r="I30" s="61"/>
      <c r="J30" s="62"/>
      <c r="K30" s="63"/>
      <c r="L30" s="64"/>
      <c r="M30" s="64"/>
      <c r="N30" s="65"/>
    </row>
    <row r="31" customFormat="false" ht="25.5" hidden="false" customHeight="false" outlineLevel="0" collapsed="false">
      <c r="A31" s="66"/>
      <c r="B31" s="66" t="n">
        <v>41020020007</v>
      </c>
      <c r="C31" s="66" t="s">
        <v>26</v>
      </c>
      <c r="D31" s="54" t="s">
        <v>77</v>
      </c>
      <c r="E31" s="66"/>
      <c r="F31" s="66"/>
      <c r="G31" s="54"/>
      <c r="H31" s="36"/>
      <c r="I31" s="55"/>
      <c r="J31" s="56"/>
      <c r="K31" s="67"/>
      <c r="L31" s="68"/>
      <c r="M31" s="68"/>
      <c r="N31" s="69"/>
    </row>
    <row r="32" customFormat="false" ht="16.5" hidden="false" customHeight="true" outlineLevel="0" collapsed="false">
      <c r="A32" s="70" t="n">
        <v>4143</v>
      </c>
      <c r="B32" s="70"/>
      <c r="C32" s="70" t="s">
        <v>28</v>
      </c>
      <c r="D32" s="77" t="s">
        <v>78</v>
      </c>
      <c r="E32" s="70" t="s">
        <v>79</v>
      </c>
      <c r="F32" s="71"/>
      <c r="G32" s="46"/>
      <c r="H32" s="57"/>
      <c r="I32" s="73" t="n">
        <v>91</v>
      </c>
      <c r="J32" s="74" t="n">
        <f aca="false">SUM(J33:J36)</f>
        <v>1</v>
      </c>
      <c r="K32" s="75" t="n">
        <f aca="false">SUM(K33:K36)</f>
        <v>290750000</v>
      </c>
      <c r="L32" s="78" t="n">
        <v>43860</v>
      </c>
      <c r="M32" s="76" t="n">
        <v>44196</v>
      </c>
      <c r="N32" s="77" t="s">
        <v>80</v>
      </c>
    </row>
    <row r="33" customFormat="false" ht="54" hidden="false" customHeight="false" outlineLevel="0" collapsed="false">
      <c r="A33" s="70"/>
      <c r="B33" s="70"/>
      <c r="C33" s="70"/>
      <c r="D33" s="77"/>
      <c r="E33" s="70" t="s">
        <v>81</v>
      </c>
      <c r="F33" s="77"/>
      <c r="G33" s="46" t="s">
        <v>82</v>
      </c>
      <c r="H33" s="57" t="s">
        <v>83</v>
      </c>
      <c r="I33" s="73" t="n">
        <v>20</v>
      </c>
      <c r="J33" s="74" t="n">
        <v>0.3</v>
      </c>
      <c r="K33" s="75" t="n">
        <v>45300000</v>
      </c>
      <c r="L33" s="79"/>
      <c r="M33" s="79"/>
      <c r="N33" s="77"/>
    </row>
    <row r="34" customFormat="false" ht="54" hidden="false" customHeight="false" outlineLevel="0" collapsed="false">
      <c r="A34" s="70"/>
      <c r="B34" s="70"/>
      <c r="C34" s="70"/>
      <c r="D34" s="77"/>
      <c r="E34" s="70" t="s">
        <v>84</v>
      </c>
      <c r="F34" s="77"/>
      <c r="G34" s="46" t="s">
        <v>85</v>
      </c>
      <c r="H34" s="57" t="s">
        <v>86</v>
      </c>
      <c r="I34" s="73" t="n">
        <v>1</v>
      </c>
      <c r="J34" s="74" t="n">
        <v>0.3</v>
      </c>
      <c r="K34" s="75" t="n">
        <v>129650000</v>
      </c>
      <c r="L34" s="79"/>
      <c r="M34" s="79"/>
      <c r="N34" s="77"/>
    </row>
    <row r="35" customFormat="false" ht="27" hidden="false" customHeight="false" outlineLevel="0" collapsed="false">
      <c r="A35" s="70"/>
      <c r="B35" s="70"/>
      <c r="C35" s="70"/>
      <c r="D35" s="77"/>
      <c r="E35" s="70" t="s">
        <v>87</v>
      </c>
      <c r="F35" s="70"/>
      <c r="G35" s="46" t="s">
        <v>88</v>
      </c>
      <c r="H35" s="57" t="s">
        <v>89</v>
      </c>
      <c r="I35" s="73" t="n">
        <v>1</v>
      </c>
      <c r="J35" s="74" t="n">
        <v>0.1</v>
      </c>
      <c r="K35" s="75" t="n">
        <v>20640000</v>
      </c>
      <c r="L35" s="79"/>
      <c r="M35" s="79"/>
      <c r="N35" s="77"/>
    </row>
    <row r="36" customFormat="false" ht="40.5" hidden="false" customHeight="false" outlineLevel="0" collapsed="false">
      <c r="A36" s="70"/>
      <c r="B36" s="70"/>
      <c r="C36" s="70"/>
      <c r="D36" s="77"/>
      <c r="E36" s="70" t="s">
        <v>90</v>
      </c>
      <c r="F36" s="70"/>
      <c r="G36" s="46" t="s">
        <v>91</v>
      </c>
      <c r="H36" s="57" t="s">
        <v>92</v>
      </c>
      <c r="I36" s="73" t="n">
        <v>91</v>
      </c>
      <c r="J36" s="74" t="n">
        <v>0.3</v>
      </c>
      <c r="K36" s="75" t="n">
        <v>95160000</v>
      </c>
      <c r="L36" s="79"/>
      <c r="M36" s="79"/>
      <c r="N36" s="77"/>
    </row>
    <row r="37" customFormat="false" ht="16.5" hidden="false" customHeight="false" outlineLevel="0" collapsed="false">
      <c r="A37" s="24"/>
      <c r="B37" s="24" t="s">
        <v>93</v>
      </c>
      <c r="C37" s="24" t="s">
        <v>24</v>
      </c>
      <c r="D37" s="65" t="s">
        <v>94</v>
      </c>
      <c r="E37" s="24"/>
      <c r="F37" s="24"/>
      <c r="G37" s="60"/>
      <c r="H37" s="33"/>
      <c r="I37" s="61"/>
      <c r="J37" s="62"/>
      <c r="K37" s="63"/>
      <c r="L37" s="64"/>
      <c r="M37" s="64"/>
      <c r="N37" s="65"/>
    </row>
    <row r="38" customFormat="false" ht="25.5" hidden="false" customHeight="false" outlineLevel="0" collapsed="false">
      <c r="A38" s="66"/>
      <c r="B38" s="66" t="n">
        <v>41020030008</v>
      </c>
      <c r="C38" s="66" t="s">
        <v>26</v>
      </c>
      <c r="D38" s="54" t="s">
        <v>95</v>
      </c>
      <c r="E38" s="66"/>
      <c r="F38" s="66"/>
      <c r="G38" s="54"/>
      <c r="H38" s="36"/>
      <c r="I38" s="55"/>
      <c r="J38" s="56"/>
      <c r="K38" s="67"/>
      <c r="L38" s="68"/>
      <c r="M38" s="68"/>
      <c r="N38" s="69"/>
    </row>
    <row r="39" customFormat="false" ht="16.5" hidden="false" customHeight="true" outlineLevel="0" collapsed="false">
      <c r="A39" s="70" t="n">
        <v>4143</v>
      </c>
      <c r="B39" s="70"/>
      <c r="C39" s="70" t="s">
        <v>28</v>
      </c>
      <c r="D39" s="77" t="s">
        <v>96</v>
      </c>
      <c r="E39" s="70" t="s">
        <v>97</v>
      </c>
      <c r="F39" s="70"/>
      <c r="G39" s="46"/>
      <c r="H39" s="57"/>
      <c r="I39" s="73" t="n">
        <v>5</v>
      </c>
      <c r="J39" s="74" t="n">
        <f aca="false">SUM(J40:J42)</f>
        <v>1</v>
      </c>
      <c r="K39" s="75" t="n">
        <f aca="false">SUM(K40:K42)</f>
        <v>78402500</v>
      </c>
      <c r="L39" s="76" t="n">
        <v>43860</v>
      </c>
      <c r="M39" s="76" t="n">
        <v>44196</v>
      </c>
      <c r="N39" s="77" t="s">
        <v>80</v>
      </c>
    </row>
    <row r="40" customFormat="false" ht="81" hidden="false" customHeight="false" outlineLevel="0" collapsed="false">
      <c r="A40" s="70"/>
      <c r="B40" s="70"/>
      <c r="C40" s="70"/>
      <c r="D40" s="77"/>
      <c r="E40" s="70" t="s">
        <v>98</v>
      </c>
      <c r="F40" s="77"/>
      <c r="G40" s="46" t="s">
        <v>99</v>
      </c>
      <c r="H40" s="57" t="s">
        <v>100</v>
      </c>
      <c r="I40" s="73" t="n">
        <v>4</v>
      </c>
      <c r="J40" s="74" t="n">
        <v>0.4</v>
      </c>
      <c r="K40" s="75" t="n">
        <v>23530000</v>
      </c>
      <c r="L40" s="79"/>
      <c r="M40" s="79"/>
      <c r="N40" s="77"/>
    </row>
    <row r="41" customFormat="false" ht="40.5" hidden="false" customHeight="false" outlineLevel="0" collapsed="false">
      <c r="A41" s="70"/>
      <c r="B41" s="70"/>
      <c r="C41" s="70"/>
      <c r="D41" s="77"/>
      <c r="E41" s="70" t="s">
        <v>101</v>
      </c>
      <c r="F41" s="77"/>
      <c r="G41" s="46" t="s">
        <v>102</v>
      </c>
      <c r="H41" s="57" t="s">
        <v>103</v>
      </c>
      <c r="I41" s="73" t="n">
        <v>4</v>
      </c>
      <c r="J41" s="74" t="n">
        <v>0.4</v>
      </c>
      <c r="K41" s="75" t="n">
        <v>24000000</v>
      </c>
      <c r="L41" s="79"/>
      <c r="M41" s="79"/>
      <c r="N41" s="77"/>
    </row>
    <row r="42" customFormat="false" ht="27" hidden="false" customHeight="false" outlineLevel="0" collapsed="false">
      <c r="A42" s="70"/>
      <c r="B42" s="70"/>
      <c r="C42" s="70"/>
      <c r="D42" s="77"/>
      <c r="E42" s="70" t="s">
        <v>104</v>
      </c>
      <c r="F42" s="77"/>
      <c r="G42" s="46" t="s">
        <v>105</v>
      </c>
      <c r="H42" s="57" t="s">
        <v>106</v>
      </c>
      <c r="I42" s="73" t="n">
        <v>1</v>
      </c>
      <c r="J42" s="74" t="n">
        <v>0.2</v>
      </c>
      <c r="K42" s="75" t="n">
        <v>30872500</v>
      </c>
      <c r="L42" s="79"/>
      <c r="M42" s="79"/>
      <c r="N42" s="77"/>
    </row>
    <row r="43" customFormat="false" ht="16.5" hidden="false" customHeight="false" outlineLevel="0" collapsed="false">
      <c r="A43" s="24"/>
      <c r="B43" s="24" t="s">
        <v>107</v>
      </c>
      <c r="C43" s="24" t="s">
        <v>21</v>
      </c>
      <c r="D43" s="65" t="s">
        <v>108</v>
      </c>
      <c r="E43" s="24"/>
      <c r="F43" s="24"/>
      <c r="G43" s="60"/>
      <c r="H43" s="33"/>
      <c r="I43" s="61"/>
      <c r="J43" s="62"/>
      <c r="K43" s="63"/>
      <c r="L43" s="64"/>
      <c r="M43" s="64"/>
      <c r="N43" s="65"/>
    </row>
    <row r="44" customFormat="false" ht="16.5" hidden="false" customHeight="false" outlineLevel="0" collapsed="false">
      <c r="A44" s="24"/>
      <c r="B44" s="24" t="s">
        <v>109</v>
      </c>
      <c r="C44" s="24" t="s">
        <v>24</v>
      </c>
      <c r="D44" s="65" t="s">
        <v>110</v>
      </c>
      <c r="E44" s="24"/>
      <c r="F44" s="24"/>
      <c r="G44" s="60"/>
      <c r="H44" s="33"/>
      <c r="I44" s="61"/>
      <c r="J44" s="62"/>
      <c r="K44" s="63"/>
      <c r="L44" s="64"/>
      <c r="M44" s="64"/>
      <c r="N44" s="65"/>
    </row>
    <row r="45" customFormat="false" ht="25.5" hidden="false" customHeight="false" outlineLevel="0" collapsed="false">
      <c r="A45" s="66"/>
      <c r="B45" s="66" t="n">
        <v>41040010001</v>
      </c>
      <c r="C45" s="66" t="s">
        <v>26</v>
      </c>
      <c r="D45" s="54" t="s">
        <v>111</v>
      </c>
      <c r="E45" s="66"/>
      <c r="F45" s="55"/>
      <c r="G45" s="54"/>
      <c r="H45" s="36"/>
      <c r="I45" s="55"/>
      <c r="J45" s="56"/>
      <c r="K45" s="67"/>
      <c r="L45" s="68"/>
      <c r="M45" s="68"/>
      <c r="N45" s="69"/>
    </row>
    <row r="46" customFormat="false" ht="16.5" hidden="false" customHeight="true" outlineLevel="0" collapsed="false">
      <c r="A46" s="70" t="n">
        <v>4143</v>
      </c>
      <c r="B46" s="70"/>
      <c r="C46" s="70" t="s">
        <v>28</v>
      </c>
      <c r="D46" s="46" t="s">
        <v>112</v>
      </c>
      <c r="E46" s="70" t="s">
        <v>113</v>
      </c>
      <c r="F46" s="71"/>
      <c r="G46" s="71"/>
      <c r="H46" s="71"/>
      <c r="I46" s="73" t="n">
        <f aca="false">SUM(I47:I49)</f>
        <v>2064</v>
      </c>
      <c r="J46" s="80" t="n">
        <f aca="false">SUM(J47:J49)</f>
        <v>1</v>
      </c>
      <c r="K46" s="75" t="n">
        <f aca="false">SUM(K47:K49)</f>
        <v>95011000</v>
      </c>
      <c r="L46" s="76" t="n">
        <v>43860</v>
      </c>
      <c r="M46" s="76" t="n">
        <v>44196</v>
      </c>
      <c r="N46" s="81" t="s">
        <v>80</v>
      </c>
    </row>
    <row r="47" customFormat="false" ht="54" hidden="false" customHeight="false" outlineLevel="0" collapsed="false">
      <c r="A47" s="70"/>
      <c r="B47" s="70"/>
      <c r="C47" s="70"/>
      <c r="D47" s="46"/>
      <c r="E47" s="70" t="s">
        <v>114</v>
      </c>
      <c r="F47" s="77"/>
      <c r="G47" s="46" t="s">
        <v>115</v>
      </c>
      <c r="H47" s="77" t="s">
        <v>116</v>
      </c>
      <c r="I47" s="82" t="n">
        <v>32</v>
      </c>
      <c r="J47" s="83" t="n">
        <v>0.3</v>
      </c>
      <c r="K47" s="84" t="n">
        <v>32081000</v>
      </c>
      <c r="L47" s="84"/>
      <c r="M47" s="84"/>
      <c r="N47" s="81"/>
    </row>
    <row r="48" customFormat="false" ht="27" hidden="false" customHeight="false" outlineLevel="0" collapsed="false">
      <c r="A48" s="70"/>
      <c r="B48" s="70"/>
      <c r="C48" s="70"/>
      <c r="D48" s="46"/>
      <c r="E48" s="70" t="s">
        <v>117</v>
      </c>
      <c r="F48" s="77"/>
      <c r="G48" s="46" t="s">
        <v>118</v>
      </c>
      <c r="H48" s="77" t="s">
        <v>119</v>
      </c>
      <c r="I48" s="82" t="n">
        <v>1032</v>
      </c>
      <c r="J48" s="83" t="n">
        <v>0.3</v>
      </c>
      <c r="K48" s="84" t="n">
        <v>37720000</v>
      </c>
      <c r="L48" s="84"/>
      <c r="M48" s="84"/>
      <c r="N48" s="81"/>
    </row>
    <row r="49" customFormat="false" ht="40.5" hidden="false" customHeight="false" outlineLevel="0" collapsed="false">
      <c r="A49" s="70"/>
      <c r="B49" s="70"/>
      <c r="C49" s="70"/>
      <c r="D49" s="46"/>
      <c r="E49" s="70" t="s">
        <v>120</v>
      </c>
      <c r="F49" s="70"/>
      <c r="G49" s="46" t="s">
        <v>121</v>
      </c>
      <c r="H49" s="70" t="s">
        <v>122</v>
      </c>
      <c r="I49" s="73" t="n">
        <v>1000</v>
      </c>
      <c r="J49" s="85" t="n">
        <v>0.4</v>
      </c>
      <c r="K49" s="79" t="n">
        <v>25210000</v>
      </c>
      <c r="L49" s="79"/>
      <c r="M49" s="79"/>
      <c r="N49" s="81"/>
    </row>
    <row r="50" customFormat="false" ht="16.5" hidden="false" customHeight="true" outlineLevel="0" collapsed="false">
      <c r="A50" s="70" t="n">
        <v>4143</v>
      </c>
      <c r="B50" s="70"/>
      <c r="C50" s="70" t="s">
        <v>28</v>
      </c>
      <c r="D50" s="46" t="s">
        <v>123</v>
      </c>
      <c r="E50" s="70" t="s">
        <v>124</v>
      </c>
      <c r="F50" s="70"/>
      <c r="G50" s="46"/>
      <c r="H50" s="57"/>
      <c r="I50" s="73" t="n">
        <f aca="false">SUM(I51:I56)</f>
        <v>60769</v>
      </c>
      <c r="J50" s="74" t="n">
        <f aca="false">SUM(J51:J56)</f>
        <v>1</v>
      </c>
      <c r="K50" s="75" t="n">
        <f aca="false">SUM(K51:K56)</f>
        <v>106282464249</v>
      </c>
      <c r="L50" s="76" t="n">
        <v>43860</v>
      </c>
      <c r="M50" s="76" t="n">
        <v>44196</v>
      </c>
      <c r="N50" s="81" t="s">
        <v>80</v>
      </c>
    </row>
    <row r="51" customFormat="false" ht="54" hidden="false" customHeight="false" outlineLevel="0" collapsed="false">
      <c r="A51" s="70"/>
      <c r="B51" s="70"/>
      <c r="C51" s="70"/>
      <c r="D51" s="46"/>
      <c r="E51" s="70" t="s">
        <v>125</v>
      </c>
      <c r="F51" s="70"/>
      <c r="G51" s="46" t="s">
        <v>126</v>
      </c>
      <c r="H51" s="77" t="s">
        <v>127</v>
      </c>
      <c r="I51" s="73" t="n">
        <v>59500</v>
      </c>
      <c r="J51" s="74" t="n">
        <v>0.6</v>
      </c>
      <c r="K51" s="75" t="n">
        <v>105445994337</v>
      </c>
      <c r="L51" s="79"/>
      <c r="M51" s="79"/>
      <c r="N51" s="81"/>
    </row>
    <row r="52" customFormat="false" ht="94.5" hidden="false" customHeight="false" outlineLevel="0" collapsed="false">
      <c r="A52" s="70"/>
      <c r="B52" s="70"/>
      <c r="C52" s="70"/>
      <c r="D52" s="46"/>
      <c r="E52" s="70" t="s">
        <v>128</v>
      </c>
      <c r="F52" s="70"/>
      <c r="G52" s="46" t="s">
        <v>129</v>
      </c>
      <c r="H52" s="77" t="s">
        <v>130</v>
      </c>
      <c r="I52" s="73" t="n">
        <v>240</v>
      </c>
      <c r="J52" s="74" t="n">
        <v>0.05</v>
      </c>
      <c r="K52" s="75" t="n">
        <v>596562187</v>
      </c>
      <c r="L52" s="79"/>
      <c r="M52" s="79"/>
      <c r="N52" s="81"/>
    </row>
    <row r="53" customFormat="false" ht="81" hidden="false" customHeight="false" outlineLevel="0" collapsed="false">
      <c r="A53" s="70"/>
      <c r="B53" s="70"/>
      <c r="C53" s="70"/>
      <c r="D53" s="46"/>
      <c r="E53" s="70" t="s">
        <v>131</v>
      </c>
      <c r="F53" s="70"/>
      <c r="G53" s="46" t="s">
        <v>132</v>
      </c>
      <c r="H53" s="77" t="s">
        <v>133</v>
      </c>
      <c r="I53" s="73" t="n">
        <v>1015</v>
      </c>
      <c r="J53" s="74" t="n">
        <v>0.13</v>
      </c>
      <c r="K53" s="75" t="n">
        <v>52800000</v>
      </c>
      <c r="L53" s="79"/>
      <c r="M53" s="79"/>
      <c r="N53" s="81"/>
    </row>
    <row r="54" customFormat="false" ht="67.5" hidden="false" customHeight="false" outlineLevel="0" collapsed="false">
      <c r="A54" s="70"/>
      <c r="B54" s="70"/>
      <c r="C54" s="70"/>
      <c r="D54" s="46"/>
      <c r="E54" s="70" t="s">
        <v>134</v>
      </c>
      <c r="F54" s="70"/>
      <c r="G54" s="46" t="s">
        <v>135</v>
      </c>
      <c r="H54" s="77" t="s">
        <v>136</v>
      </c>
      <c r="I54" s="73" t="n">
        <v>1</v>
      </c>
      <c r="J54" s="74" t="n">
        <v>0.11</v>
      </c>
      <c r="K54" s="75" t="n">
        <v>4707725</v>
      </c>
      <c r="L54" s="79"/>
      <c r="M54" s="79"/>
      <c r="N54" s="81"/>
    </row>
    <row r="55" customFormat="false" ht="81" hidden="false" customHeight="false" outlineLevel="0" collapsed="false">
      <c r="A55" s="70"/>
      <c r="B55" s="70"/>
      <c r="C55" s="70"/>
      <c r="D55" s="46"/>
      <c r="E55" s="70" t="s">
        <v>137</v>
      </c>
      <c r="F55" s="70"/>
      <c r="G55" s="46" t="s">
        <v>138</v>
      </c>
      <c r="H55" s="77" t="s">
        <v>139</v>
      </c>
      <c r="I55" s="73" t="n">
        <v>12</v>
      </c>
      <c r="J55" s="74" t="n">
        <v>0.06</v>
      </c>
      <c r="K55" s="75" t="n">
        <v>112800000</v>
      </c>
      <c r="L55" s="79"/>
      <c r="M55" s="79"/>
      <c r="N55" s="81"/>
    </row>
    <row r="56" customFormat="false" ht="40.5" hidden="false" customHeight="false" outlineLevel="0" collapsed="false">
      <c r="A56" s="70"/>
      <c r="B56" s="70"/>
      <c r="C56" s="70"/>
      <c r="D56" s="46"/>
      <c r="E56" s="70" t="s">
        <v>140</v>
      </c>
      <c r="F56" s="70"/>
      <c r="G56" s="46" t="s">
        <v>141</v>
      </c>
      <c r="H56" s="77" t="s">
        <v>142</v>
      </c>
      <c r="I56" s="73" t="n">
        <v>1</v>
      </c>
      <c r="J56" s="74" t="n">
        <v>0.05</v>
      </c>
      <c r="K56" s="75" t="n">
        <v>69600000</v>
      </c>
      <c r="L56" s="79"/>
      <c r="M56" s="79"/>
      <c r="N56" s="81"/>
    </row>
    <row r="57" customFormat="false" ht="16.5" hidden="false" customHeight="true" outlineLevel="0" collapsed="false">
      <c r="A57" s="70" t="n">
        <v>4143</v>
      </c>
      <c r="B57" s="70"/>
      <c r="C57" s="70" t="s">
        <v>28</v>
      </c>
      <c r="D57" s="46" t="s">
        <v>143</v>
      </c>
      <c r="E57" s="70" t="s">
        <v>144</v>
      </c>
      <c r="F57" s="70"/>
      <c r="G57" s="46"/>
      <c r="H57" s="57"/>
      <c r="I57" s="73" t="n">
        <f aca="false">I58+I59+I60+I61+I64</f>
        <v>8033</v>
      </c>
      <c r="J57" s="74" t="n">
        <f aca="false">SUM(J58:J65)</f>
        <v>1</v>
      </c>
      <c r="K57" s="75" t="n">
        <f aca="false">SUM(K58:K65)</f>
        <v>506424293466</v>
      </c>
      <c r="L57" s="76" t="n">
        <v>43861</v>
      </c>
      <c r="M57" s="76" t="n">
        <v>44196</v>
      </c>
      <c r="N57" s="77" t="s">
        <v>145</v>
      </c>
    </row>
    <row r="58" customFormat="false" ht="27" hidden="false" customHeight="false" outlineLevel="0" collapsed="false">
      <c r="A58" s="70"/>
      <c r="B58" s="70"/>
      <c r="C58" s="70"/>
      <c r="D58" s="46"/>
      <c r="E58" s="70" t="s">
        <v>146</v>
      </c>
      <c r="F58" s="70"/>
      <c r="G58" s="46" t="s">
        <v>147</v>
      </c>
      <c r="H58" s="57" t="s">
        <v>148</v>
      </c>
      <c r="I58" s="73" t="n">
        <v>5949</v>
      </c>
      <c r="J58" s="74" t="n">
        <v>0.65</v>
      </c>
      <c r="K58" s="75" t="n">
        <v>365609153765</v>
      </c>
      <c r="L58" s="79"/>
      <c r="M58" s="79"/>
      <c r="N58" s="77"/>
    </row>
    <row r="59" customFormat="false" ht="27" hidden="false" customHeight="false" outlineLevel="0" collapsed="false">
      <c r="A59" s="70"/>
      <c r="B59" s="70"/>
      <c r="C59" s="70"/>
      <c r="D59" s="46"/>
      <c r="E59" s="70" t="s">
        <v>149</v>
      </c>
      <c r="F59" s="70"/>
      <c r="G59" s="46" t="s">
        <v>150</v>
      </c>
      <c r="H59" s="57" t="s">
        <v>151</v>
      </c>
      <c r="I59" s="73" t="n">
        <v>453</v>
      </c>
      <c r="J59" s="74" t="n">
        <v>0.08</v>
      </c>
      <c r="K59" s="75" t="n">
        <v>41338943519</v>
      </c>
      <c r="L59" s="86"/>
      <c r="M59" s="86"/>
      <c r="N59" s="77"/>
    </row>
    <row r="60" customFormat="false" ht="27" hidden="false" customHeight="false" outlineLevel="0" collapsed="false">
      <c r="A60" s="70"/>
      <c r="B60" s="70"/>
      <c r="C60" s="70"/>
      <c r="D60" s="46"/>
      <c r="E60" s="70" t="s">
        <v>152</v>
      </c>
      <c r="F60" s="70"/>
      <c r="G60" s="46" t="s">
        <v>153</v>
      </c>
      <c r="H60" s="57" t="s">
        <v>154</v>
      </c>
      <c r="I60" s="73" t="n">
        <v>1192</v>
      </c>
      <c r="J60" s="74" t="n">
        <v>0.14</v>
      </c>
      <c r="K60" s="75" t="n">
        <v>57949891360</v>
      </c>
      <c r="L60" s="86"/>
      <c r="M60" s="86"/>
      <c r="N60" s="77"/>
    </row>
    <row r="61" customFormat="false" ht="40.5" hidden="false" customHeight="false" outlineLevel="0" collapsed="false">
      <c r="A61" s="70"/>
      <c r="B61" s="70"/>
      <c r="C61" s="70"/>
      <c r="D61" s="46"/>
      <c r="E61" s="70" t="s">
        <v>155</v>
      </c>
      <c r="F61" s="70"/>
      <c r="G61" s="46" t="s">
        <v>156</v>
      </c>
      <c r="H61" s="57" t="s">
        <v>157</v>
      </c>
      <c r="I61" s="73" t="n">
        <v>128</v>
      </c>
      <c r="J61" s="74" t="n">
        <v>0.02</v>
      </c>
      <c r="K61" s="75" t="n">
        <v>7922501170</v>
      </c>
      <c r="L61" s="86"/>
      <c r="M61" s="86"/>
      <c r="N61" s="77"/>
    </row>
    <row r="62" customFormat="false" ht="27" hidden="false" customHeight="false" outlineLevel="0" collapsed="false">
      <c r="A62" s="70"/>
      <c r="B62" s="70"/>
      <c r="C62" s="70"/>
      <c r="D62" s="46"/>
      <c r="E62" s="70" t="s">
        <v>158</v>
      </c>
      <c r="F62" s="70"/>
      <c r="G62" s="46" t="s">
        <v>159</v>
      </c>
      <c r="H62" s="57" t="s">
        <v>160</v>
      </c>
      <c r="I62" s="73" t="n">
        <v>82</v>
      </c>
      <c r="J62" s="74" t="n">
        <v>0.03</v>
      </c>
      <c r="K62" s="75" t="n">
        <v>21392641950</v>
      </c>
      <c r="L62" s="86"/>
      <c r="M62" s="86"/>
      <c r="N62" s="77"/>
    </row>
    <row r="63" customFormat="false" ht="27" hidden="false" customHeight="false" outlineLevel="0" collapsed="false">
      <c r="A63" s="70"/>
      <c r="B63" s="70"/>
      <c r="C63" s="70"/>
      <c r="D63" s="46"/>
      <c r="E63" s="70" t="s">
        <v>161</v>
      </c>
      <c r="F63" s="70"/>
      <c r="G63" s="46" t="s">
        <v>162</v>
      </c>
      <c r="H63" s="57" t="s">
        <v>163</v>
      </c>
      <c r="I63" s="73" t="n">
        <v>91</v>
      </c>
      <c r="J63" s="74" t="n">
        <v>0.01</v>
      </c>
      <c r="K63" s="75" t="n">
        <v>4000000000</v>
      </c>
      <c r="L63" s="86"/>
      <c r="M63" s="86"/>
      <c r="N63" s="77"/>
    </row>
    <row r="64" customFormat="false" ht="54" hidden="false" customHeight="false" outlineLevel="0" collapsed="false">
      <c r="A64" s="70"/>
      <c r="B64" s="70"/>
      <c r="C64" s="70"/>
      <c r="D64" s="46"/>
      <c r="E64" s="70" t="s">
        <v>164</v>
      </c>
      <c r="F64" s="70"/>
      <c r="G64" s="46" t="s">
        <v>165</v>
      </c>
      <c r="H64" s="57" t="s">
        <v>166</v>
      </c>
      <c r="I64" s="73" t="n">
        <v>311</v>
      </c>
      <c r="J64" s="74" t="n">
        <v>0.06</v>
      </c>
      <c r="K64" s="75" t="n">
        <v>7806650872</v>
      </c>
      <c r="L64" s="86"/>
      <c r="M64" s="86"/>
      <c r="N64" s="77"/>
    </row>
    <row r="65" customFormat="false" ht="27" hidden="false" customHeight="false" outlineLevel="0" collapsed="false">
      <c r="A65" s="70"/>
      <c r="B65" s="70"/>
      <c r="C65" s="70"/>
      <c r="D65" s="46"/>
      <c r="E65" s="70" t="s">
        <v>167</v>
      </c>
      <c r="F65" s="70"/>
      <c r="G65" s="46" t="s">
        <v>168</v>
      </c>
      <c r="H65" s="57" t="s">
        <v>169</v>
      </c>
      <c r="I65" s="73" t="n">
        <v>1</v>
      </c>
      <c r="J65" s="74" t="n">
        <v>0.01</v>
      </c>
      <c r="K65" s="75" t="n">
        <v>404510830</v>
      </c>
      <c r="L65" s="86"/>
      <c r="M65" s="86"/>
      <c r="N65" s="77"/>
    </row>
    <row r="66" customFormat="false" ht="16.5" hidden="false" customHeight="true" outlineLevel="0" collapsed="false">
      <c r="A66" s="70" t="n">
        <v>4143</v>
      </c>
      <c r="B66" s="70"/>
      <c r="C66" s="70" t="s">
        <v>28</v>
      </c>
      <c r="D66" s="46" t="s">
        <v>170</v>
      </c>
      <c r="E66" s="70" t="s">
        <v>171</v>
      </c>
      <c r="F66" s="70"/>
      <c r="G66" s="46"/>
      <c r="H66" s="57"/>
      <c r="I66" s="73" t="n">
        <f aca="false">I67</f>
        <v>19774</v>
      </c>
      <c r="J66" s="74" t="n">
        <f aca="false">SUM(J67:J68)</f>
        <v>1</v>
      </c>
      <c r="K66" s="75" t="n">
        <f aca="false">SUM(K67:K68)</f>
        <v>1993422990</v>
      </c>
      <c r="L66" s="76" t="n">
        <v>43861</v>
      </c>
      <c r="M66" s="76" t="n">
        <v>44196</v>
      </c>
      <c r="N66" s="77" t="s">
        <v>145</v>
      </c>
    </row>
    <row r="67" customFormat="false" ht="54" hidden="false" customHeight="false" outlineLevel="0" collapsed="false">
      <c r="A67" s="70"/>
      <c r="B67" s="70"/>
      <c r="C67" s="70"/>
      <c r="D67" s="46"/>
      <c r="E67" s="70" t="s">
        <v>172</v>
      </c>
      <c r="F67" s="70"/>
      <c r="G67" s="46" t="s">
        <v>173</v>
      </c>
      <c r="H67" s="57" t="s">
        <v>174</v>
      </c>
      <c r="I67" s="73" t="n">
        <v>19774</v>
      </c>
      <c r="J67" s="74" t="n">
        <v>0.47</v>
      </c>
      <c r="K67" s="75" t="n">
        <v>1968576282</v>
      </c>
      <c r="L67" s="79"/>
      <c r="M67" s="79"/>
      <c r="N67" s="77"/>
    </row>
    <row r="68" customFormat="false" ht="40.5" hidden="false" customHeight="false" outlineLevel="0" collapsed="false">
      <c r="A68" s="70"/>
      <c r="B68" s="70"/>
      <c r="C68" s="70"/>
      <c r="D68" s="46"/>
      <c r="E68" s="70" t="s">
        <v>175</v>
      </c>
      <c r="F68" s="70"/>
      <c r="G68" s="46" t="s">
        <v>176</v>
      </c>
      <c r="H68" s="57" t="s">
        <v>177</v>
      </c>
      <c r="I68" s="73" t="n">
        <v>12</v>
      </c>
      <c r="J68" s="74" t="n">
        <v>0.53</v>
      </c>
      <c r="K68" s="75" t="n">
        <v>24846708</v>
      </c>
      <c r="L68" s="79"/>
      <c r="M68" s="79"/>
      <c r="N68" s="77"/>
    </row>
    <row r="69" customFormat="false" ht="16.5" hidden="false" customHeight="true" outlineLevel="0" collapsed="false">
      <c r="A69" s="70" t="n">
        <v>4143</v>
      </c>
      <c r="B69" s="70"/>
      <c r="C69" s="70" t="s">
        <v>28</v>
      </c>
      <c r="D69" s="46" t="s">
        <v>178</v>
      </c>
      <c r="E69" s="70" t="s">
        <v>179</v>
      </c>
      <c r="F69" s="70"/>
      <c r="G69" s="46"/>
      <c r="H69" s="57"/>
      <c r="I69" s="73" t="n">
        <f aca="false">I70+I71</f>
        <v>338200</v>
      </c>
      <c r="J69" s="74" t="n">
        <f aca="false">+SUM(J70:J71)</f>
        <v>1</v>
      </c>
      <c r="K69" s="75" t="n">
        <f aca="false">+SUM(K70:K71)</f>
        <v>14584912341</v>
      </c>
      <c r="L69" s="76" t="n">
        <v>43861</v>
      </c>
      <c r="M69" s="76" t="n">
        <v>44196</v>
      </c>
      <c r="N69" s="77" t="s">
        <v>145</v>
      </c>
    </row>
    <row r="70" customFormat="false" ht="54" hidden="false" customHeight="false" outlineLevel="0" collapsed="false">
      <c r="A70" s="70"/>
      <c r="B70" s="70"/>
      <c r="C70" s="70"/>
      <c r="D70" s="46"/>
      <c r="E70" s="70" t="s">
        <v>180</v>
      </c>
      <c r="F70" s="70"/>
      <c r="G70" s="46" t="s">
        <v>181</v>
      </c>
      <c r="H70" s="57" t="s">
        <v>182</v>
      </c>
      <c r="I70" s="73" t="n">
        <v>169100</v>
      </c>
      <c r="J70" s="74" t="n">
        <v>0.5</v>
      </c>
      <c r="K70" s="75" t="n">
        <v>1280710341</v>
      </c>
      <c r="L70" s="79"/>
      <c r="M70" s="79"/>
      <c r="N70" s="77"/>
    </row>
    <row r="71" customFormat="false" ht="54" hidden="false" customHeight="false" outlineLevel="0" collapsed="false">
      <c r="A71" s="70"/>
      <c r="B71" s="70"/>
      <c r="C71" s="70"/>
      <c r="D71" s="46"/>
      <c r="E71" s="70" t="s">
        <v>183</v>
      </c>
      <c r="F71" s="70"/>
      <c r="G71" s="46" t="s">
        <v>184</v>
      </c>
      <c r="H71" s="57" t="s">
        <v>185</v>
      </c>
      <c r="I71" s="73" t="n">
        <v>169100</v>
      </c>
      <c r="J71" s="74" t="n">
        <v>0.5</v>
      </c>
      <c r="K71" s="75" t="n">
        <v>13304202000</v>
      </c>
      <c r="L71" s="79"/>
      <c r="M71" s="79"/>
      <c r="N71" s="77"/>
    </row>
    <row r="72" customFormat="false" ht="16.5" hidden="false" customHeight="false" outlineLevel="0" collapsed="false">
      <c r="A72" s="66"/>
      <c r="B72" s="66" t="n">
        <v>41040010002</v>
      </c>
      <c r="C72" s="66" t="s">
        <v>26</v>
      </c>
      <c r="D72" s="54" t="s">
        <v>186</v>
      </c>
      <c r="E72" s="66"/>
      <c r="F72" s="55"/>
      <c r="G72" s="54"/>
      <c r="H72" s="36"/>
      <c r="I72" s="55"/>
      <c r="J72" s="56"/>
      <c r="K72" s="67"/>
      <c r="L72" s="68"/>
      <c r="M72" s="68"/>
      <c r="N72" s="69"/>
    </row>
    <row r="73" customFormat="false" ht="16.5" hidden="false" customHeight="true" outlineLevel="0" collapsed="false">
      <c r="A73" s="70" t="n">
        <v>4143</v>
      </c>
      <c r="B73" s="70"/>
      <c r="C73" s="70" t="s">
        <v>28</v>
      </c>
      <c r="D73" s="46" t="s">
        <v>187</v>
      </c>
      <c r="E73" s="70" t="s">
        <v>188</v>
      </c>
      <c r="F73" s="70"/>
      <c r="G73" s="46"/>
      <c r="H73" s="57"/>
      <c r="I73" s="73" t="n">
        <f aca="false">SUM(I74:I79)</f>
        <v>1656</v>
      </c>
      <c r="J73" s="74" t="n">
        <f aca="false">SUM(J74:J79)</f>
        <v>1</v>
      </c>
      <c r="K73" s="75" t="n">
        <f aca="false">SUM(K74:K79)</f>
        <v>1230932000</v>
      </c>
      <c r="L73" s="76" t="n">
        <v>43860</v>
      </c>
      <c r="M73" s="76" t="n">
        <v>44196</v>
      </c>
      <c r="N73" s="81" t="s">
        <v>80</v>
      </c>
    </row>
    <row r="74" customFormat="false" ht="67.5" hidden="false" customHeight="false" outlineLevel="0" collapsed="false">
      <c r="A74" s="70"/>
      <c r="B74" s="70"/>
      <c r="C74" s="70"/>
      <c r="D74" s="46"/>
      <c r="E74" s="70" t="s">
        <v>189</v>
      </c>
      <c r="F74" s="77"/>
      <c r="G74" s="46" t="s">
        <v>190</v>
      </c>
      <c r="H74" s="57" t="s">
        <v>191</v>
      </c>
      <c r="I74" s="73" t="n">
        <v>1435</v>
      </c>
      <c r="J74" s="74" t="n">
        <v>0.35</v>
      </c>
      <c r="K74" s="75" t="n">
        <v>633850000</v>
      </c>
      <c r="L74" s="79"/>
      <c r="M74" s="79"/>
      <c r="N74" s="81"/>
    </row>
    <row r="75" customFormat="false" ht="54" hidden="false" customHeight="false" outlineLevel="0" collapsed="false">
      <c r="A75" s="70"/>
      <c r="B75" s="70"/>
      <c r="C75" s="70"/>
      <c r="D75" s="46"/>
      <c r="E75" s="70" t="s">
        <v>192</v>
      </c>
      <c r="F75" s="77"/>
      <c r="G75" s="46" t="s">
        <v>193</v>
      </c>
      <c r="H75" s="57" t="s">
        <v>194</v>
      </c>
      <c r="I75" s="73" t="n">
        <v>130</v>
      </c>
      <c r="J75" s="74" t="n">
        <v>0.1</v>
      </c>
      <c r="K75" s="75" t="n">
        <v>108764000</v>
      </c>
      <c r="L75" s="79"/>
      <c r="M75" s="79"/>
      <c r="N75" s="81"/>
    </row>
    <row r="76" customFormat="false" ht="54" hidden="false" customHeight="false" outlineLevel="0" collapsed="false">
      <c r="A76" s="70"/>
      <c r="B76" s="70"/>
      <c r="C76" s="70"/>
      <c r="D76" s="46"/>
      <c r="E76" s="70" t="s">
        <v>195</v>
      </c>
      <c r="F76" s="77"/>
      <c r="G76" s="46" t="s">
        <v>196</v>
      </c>
      <c r="H76" s="57" t="s">
        <v>197</v>
      </c>
      <c r="I76" s="73" t="n">
        <v>45</v>
      </c>
      <c r="J76" s="74" t="n">
        <v>0.25</v>
      </c>
      <c r="K76" s="75" t="n">
        <v>355358000</v>
      </c>
      <c r="L76" s="79"/>
      <c r="M76" s="79"/>
      <c r="N76" s="81"/>
    </row>
    <row r="77" customFormat="false" ht="27" hidden="false" customHeight="false" outlineLevel="0" collapsed="false">
      <c r="A77" s="70"/>
      <c r="B77" s="70"/>
      <c r="C77" s="70"/>
      <c r="D77" s="46"/>
      <c r="E77" s="70" t="s">
        <v>198</v>
      </c>
      <c r="F77" s="70"/>
      <c r="G77" s="46" t="s">
        <v>199</v>
      </c>
      <c r="H77" s="57" t="s">
        <v>200</v>
      </c>
      <c r="I77" s="73" t="n">
        <v>1</v>
      </c>
      <c r="J77" s="74" t="n">
        <v>0.05</v>
      </c>
      <c r="K77" s="75" t="n">
        <v>11600000</v>
      </c>
      <c r="L77" s="79"/>
      <c r="M77" s="79"/>
      <c r="N77" s="81"/>
    </row>
    <row r="78" customFormat="false" ht="108" hidden="false" customHeight="false" outlineLevel="0" collapsed="false">
      <c r="A78" s="70"/>
      <c r="B78" s="70"/>
      <c r="C78" s="70"/>
      <c r="D78" s="46"/>
      <c r="E78" s="70" t="s">
        <v>201</v>
      </c>
      <c r="F78" s="70"/>
      <c r="G78" s="46" t="s">
        <v>202</v>
      </c>
      <c r="H78" s="57" t="s">
        <v>203</v>
      </c>
      <c r="I78" s="87" t="n">
        <v>1</v>
      </c>
      <c r="J78" s="74" t="n">
        <v>0.1</v>
      </c>
      <c r="K78" s="75" t="n">
        <v>61460000</v>
      </c>
      <c r="L78" s="79"/>
      <c r="M78" s="79"/>
      <c r="N78" s="81"/>
    </row>
    <row r="79" customFormat="false" ht="40.5" hidden="false" customHeight="false" outlineLevel="0" collapsed="false">
      <c r="A79" s="70"/>
      <c r="B79" s="70"/>
      <c r="C79" s="70"/>
      <c r="D79" s="46"/>
      <c r="E79" s="70" t="s">
        <v>204</v>
      </c>
      <c r="F79" s="70"/>
      <c r="G79" s="46" t="s">
        <v>205</v>
      </c>
      <c r="H79" s="57" t="s">
        <v>206</v>
      </c>
      <c r="I79" s="73" t="n">
        <v>44</v>
      </c>
      <c r="J79" s="74" t="n">
        <v>0.15</v>
      </c>
      <c r="K79" s="75" t="n">
        <v>59900000</v>
      </c>
      <c r="L79" s="79"/>
      <c r="M79" s="79"/>
      <c r="N79" s="81"/>
    </row>
    <row r="80" customFormat="false" ht="16.5" hidden="false" customHeight="false" outlineLevel="0" collapsed="false">
      <c r="A80" s="66"/>
      <c r="B80" s="66" t="n">
        <v>41040010003</v>
      </c>
      <c r="C80" s="66" t="s">
        <v>26</v>
      </c>
      <c r="D80" s="54" t="s">
        <v>207</v>
      </c>
      <c r="E80" s="66"/>
      <c r="F80" s="55"/>
      <c r="G80" s="54"/>
      <c r="H80" s="36"/>
      <c r="I80" s="55"/>
      <c r="J80" s="56"/>
      <c r="K80" s="67"/>
      <c r="L80" s="68"/>
      <c r="M80" s="68"/>
      <c r="N80" s="69"/>
    </row>
    <row r="81" customFormat="false" ht="16.5" hidden="false" customHeight="true" outlineLevel="0" collapsed="false">
      <c r="A81" s="70" t="n">
        <v>4143</v>
      </c>
      <c r="B81" s="70"/>
      <c r="C81" s="70" t="s">
        <v>28</v>
      </c>
      <c r="D81" s="46" t="s">
        <v>208</v>
      </c>
      <c r="E81" s="70" t="s">
        <v>209</v>
      </c>
      <c r="F81" s="70"/>
      <c r="G81" s="46"/>
      <c r="H81" s="57"/>
      <c r="I81" s="73" t="n">
        <f aca="false">SUM(I82:I85)</f>
        <v>2138</v>
      </c>
      <c r="J81" s="74" t="n">
        <f aca="false">+SUM(J82:J85)</f>
        <v>1</v>
      </c>
      <c r="K81" s="75" t="n">
        <f aca="false">SUM(K82:K85)</f>
        <v>375847981</v>
      </c>
      <c r="L81" s="76" t="n">
        <v>43860</v>
      </c>
      <c r="M81" s="76" t="n">
        <v>44196</v>
      </c>
      <c r="N81" s="77" t="s">
        <v>80</v>
      </c>
    </row>
    <row r="82" customFormat="false" ht="27" hidden="false" customHeight="false" outlineLevel="0" collapsed="false">
      <c r="A82" s="70"/>
      <c r="B82" s="70"/>
      <c r="C82" s="70"/>
      <c r="D82" s="46"/>
      <c r="E82" s="70" t="s">
        <v>210</v>
      </c>
      <c r="F82" s="70"/>
      <c r="G82" s="46" t="s">
        <v>211</v>
      </c>
      <c r="H82" s="57" t="s">
        <v>212</v>
      </c>
      <c r="I82" s="73" t="n">
        <v>1770</v>
      </c>
      <c r="J82" s="74" t="n">
        <v>0.4</v>
      </c>
      <c r="K82" s="75" t="n">
        <v>179950000</v>
      </c>
      <c r="L82" s="79"/>
      <c r="M82" s="79"/>
      <c r="N82" s="77"/>
    </row>
    <row r="83" customFormat="false" ht="81" hidden="false" customHeight="false" outlineLevel="0" collapsed="false">
      <c r="A83" s="70"/>
      <c r="B83" s="70"/>
      <c r="C83" s="70"/>
      <c r="D83" s="46"/>
      <c r="E83" s="70" t="s">
        <v>213</v>
      </c>
      <c r="F83" s="70"/>
      <c r="G83" s="46" t="s">
        <v>214</v>
      </c>
      <c r="H83" s="57" t="s">
        <v>215</v>
      </c>
      <c r="I83" s="73" t="n">
        <v>150</v>
      </c>
      <c r="J83" s="74" t="n">
        <v>0.15</v>
      </c>
      <c r="K83" s="75" t="n">
        <v>111860000</v>
      </c>
      <c r="L83" s="79"/>
      <c r="M83" s="79"/>
      <c r="N83" s="77"/>
    </row>
    <row r="84" customFormat="false" ht="67.5" hidden="false" customHeight="false" outlineLevel="0" collapsed="false">
      <c r="A84" s="70"/>
      <c r="B84" s="70"/>
      <c r="C84" s="70"/>
      <c r="D84" s="46"/>
      <c r="E84" s="70" t="s">
        <v>216</v>
      </c>
      <c r="F84" s="70"/>
      <c r="G84" s="46" t="s">
        <v>217</v>
      </c>
      <c r="H84" s="57" t="s">
        <v>218</v>
      </c>
      <c r="I84" s="73" t="n">
        <v>150</v>
      </c>
      <c r="J84" s="74" t="n">
        <v>0.35</v>
      </c>
      <c r="K84" s="75" t="n">
        <v>76020000</v>
      </c>
      <c r="L84" s="79"/>
      <c r="M84" s="79"/>
      <c r="N84" s="77"/>
    </row>
    <row r="85" customFormat="false" ht="40.5" hidden="false" customHeight="false" outlineLevel="0" collapsed="false">
      <c r="A85" s="70"/>
      <c r="B85" s="70"/>
      <c r="C85" s="70"/>
      <c r="D85" s="46"/>
      <c r="E85" s="70" t="s">
        <v>219</v>
      </c>
      <c r="F85" s="70"/>
      <c r="G85" s="46" t="s">
        <v>220</v>
      </c>
      <c r="H85" s="57" t="s">
        <v>221</v>
      </c>
      <c r="I85" s="70" t="n">
        <v>68</v>
      </c>
      <c r="J85" s="85" t="n">
        <v>0.1</v>
      </c>
      <c r="K85" s="75" t="n">
        <v>8017981</v>
      </c>
      <c r="L85" s="79"/>
      <c r="M85" s="79"/>
      <c r="N85" s="77"/>
    </row>
    <row r="86" customFormat="false" ht="16.5" hidden="false" customHeight="false" outlineLevel="0" collapsed="false">
      <c r="A86" s="66"/>
      <c r="B86" s="66" t="n">
        <v>41040010004</v>
      </c>
      <c r="C86" s="66" t="s">
        <v>26</v>
      </c>
      <c r="D86" s="54" t="s">
        <v>222</v>
      </c>
      <c r="E86" s="66"/>
      <c r="F86" s="55"/>
      <c r="G86" s="54"/>
      <c r="H86" s="36"/>
      <c r="I86" s="55"/>
      <c r="J86" s="56"/>
      <c r="K86" s="67"/>
      <c r="L86" s="68"/>
      <c r="M86" s="68"/>
      <c r="N86" s="69"/>
    </row>
    <row r="87" customFormat="false" ht="16.5" hidden="false" customHeight="true" outlineLevel="0" collapsed="false">
      <c r="A87" s="70" t="n">
        <v>4143</v>
      </c>
      <c r="B87" s="70"/>
      <c r="C87" s="70" t="s">
        <v>28</v>
      </c>
      <c r="D87" s="46" t="s">
        <v>223</v>
      </c>
      <c r="E87" s="70" t="s">
        <v>224</v>
      </c>
      <c r="F87" s="88"/>
      <c r="G87" s="46"/>
      <c r="H87" s="57"/>
      <c r="I87" s="73" t="n">
        <f aca="false">I88</f>
        <v>19153</v>
      </c>
      <c r="J87" s="74" t="n">
        <f aca="false">SUM(J88:J89)</f>
        <v>1</v>
      </c>
      <c r="K87" s="75" t="n">
        <f aca="false">SUM(K88:K89)</f>
        <v>12550581968</v>
      </c>
      <c r="L87" s="76" t="n">
        <v>43861</v>
      </c>
      <c r="M87" s="76" t="n">
        <v>44196</v>
      </c>
      <c r="N87" s="77" t="s">
        <v>80</v>
      </c>
    </row>
    <row r="88" customFormat="false" ht="40.5" hidden="false" customHeight="false" outlineLevel="0" collapsed="false">
      <c r="A88" s="70"/>
      <c r="B88" s="77"/>
      <c r="C88" s="70"/>
      <c r="D88" s="46"/>
      <c r="E88" s="70" t="s">
        <v>225</v>
      </c>
      <c r="F88" s="88"/>
      <c r="G88" s="46" t="s">
        <v>226</v>
      </c>
      <c r="H88" s="57" t="s">
        <v>227</v>
      </c>
      <c r="I88" s="77" t="n">
        <v>19153</v>
      </c>
      <c r="J88" s="83" t="n">
        <v>0.98</v>
      </c>
      <c r="K88" s="79" t="n">
        <v>12514581968</v>
      </c>
      <c r="L88" s="84"/>
      <c r="M88" s="79"/>
      <c r="N88" s="77"/>
    </row>
    <row r="89" customFormat="false" ht="40.5" hidden="false" customHeight="false" outlineLevel="0" collapsed="false">
      <c r="A89" s="70"/>
      <c r="B89" s="77"/>
      <c r="C89" s="70"/>
      <c r="D89" s="46"/>
      <c r="E89" s="70" t="s">
        <v>228</v>
      </c>
      <c r="F89" s="57"/>
      <c r="G89" s="46" t="s">
        <v>229</v>
      </c>
      <c r="H89" s="57" t="s">
        <v>230</v>
      </c>
      <c r="I89" s="77" t="n">
        <v>1</v>
      </c>
      <c r="J89" s="83" t="n">
        <v>0.02</v>
      </c>
      <c r="K89" s="84" t="n">
        <v>36000000</v>
      </c>
      <c r="L89" s="84"/>
      <c r="M89" s="84"/>
      <c r="N89" s="77"/>
    </row>
    <row r="90" customFormat="false" ht="25.5" hidden="false" customHeight="false" outlineLevel="0" collapsed="false">
      <c r="A90" s="66"/>
      <c r="B90" s="66" t="n">
        <v>41040010005</v>
      </c>
      <c r="C90" s="66" t="s">
        <v>26</v>
      </c>
      <c r="D90" s="54" t="s">
        <v>231</v>
      </c>
      <c r="E90" s="66"/>
      <c r="F90" s="55"/>
      <c r="G90" s="54"/>
      <c r="H90" s="36"/>
      <c r="I90" s="55"/>
      <c r="J90" s="56"/>
      <c r="K90" s="67"/>
      <c r="L90" s="68"/>
      <c r="M90" s="68"/>
      <c r="N90" s="69"/>
    </row>
    <row r="91" customFormat="false" ht="16.5" hidden="false" customHeight="true" outlineLevel="0" collapsed="false">
      <c r="A91" s="70" t="n">
        <v>4143</v>
      </c>
      <c r="B91" s="70"/>
      <c r="C91" s="70" t="s">
        <v>28</v>
      </c>
      <c r="D91" s="89" t="s">
        <v>232</v>
      </c>
      <c r="E91" s="70" t="s">
        <v>233</v>
      </c>
      <c r="F91" s="88"/>
      <c r="G91" s="46"/>
      <c r="H91" s="57"/>
      <c r="I91" s="73" t="n">
        <f aca="false">SUM(I92:I94)</f>
        <v>11195</v>
      </c>
      <c r="J91" s="74" t="n">
        <f aca="false">SUM(J92:J94)</f>
        <v>1</v>
      </c>
      <c r="K91" s="75" t="n">
        <f aca="false">SUM(K92:K94)</f>
        <v>425242000</v>
      </c>
      <c r="L91" s="76" t="n">
        <v>43860</v>
      </c>
      <c r="M91" s="76" t="n">
        <v>44196</v>
      </c>
      <c r="N91" s="77" t="s">
        <v>80</v>
      </c>
    </row>
    <row r="92" customFormat="false" ht="40.5" hidden="false" customHeight="false" outlineLevel="0" collapsed="false">
      <c r="A92" s="70"/>
      <c r="B92" s="70"/>
      <c r="C92" s="70"/>
      <c r="D92" s="89"/>
      <c r="E92" s="70" t="s">
        <v>234</v>
      </c>
      <c r="F92" s="57"/>
      <c r="G92" s="46" t="s">
        <v>235</v>
      </c>
      <c r="H92" s="57" t="s">
        <v>236</v>
      </c>
      <c r="I92" s="73" t="n">
        <v>7000</v>
      </c>
      <c r="J92" s="74" t="n">
        <v>0.6</v>
      </c>
      <c r="K92" s="75" t="n">
        <v>350672000</v>
      </c>
      <c r="L92" s="79"/>
      <c r="M92" s="79"/>
      <c r="N92" s="77"/>
    </row>
    <row r="93" customFormat="false" ht="67.5" hidden="false" customHeight="false" outlineLevel="0" collapsed="false">
      <c r="A93" s="70"/>
      <c r="B93" s="70"/>
      <c r="C93" s="70"/>
      <c r="D93" s="89"/>
      <c r="E93" s="70" t="s">
        <v>237</v>
      </c>
      <c r="F93" s="88"/>
      <c r="G93" s="46" t="s">
        <v>238</v>
      </c>
      <c r="H93" s="57" t="s">
        <v>239</v>
      </c>
      <c r="I93" s="73" t="n">
        <v>4000</v>
      </c>
      <c r="J93" s="74" t="n">
        <v>0.3</v>
      </c>
      <c r="K93" s="75" t="n">
        <v>56184000</v>
      </c>
      <c r="L93" s="79"/>
      <c r="M93" s="79"/>
      <c r="N93" s="77"/>
    </row>
    <row r="94" customFormat="false" ht="54" hidden="false" customHeight="false" outlineLevel="0" collapsed="false">
      <c r="A94" s="70"/>
      <c r="B94" s="70"/>
      <c r="C94" s="70"/>
      <c r="D94" s="89"/>
      <c r="E94" s="70" t="s">
        <v>240</v>
      </c>
      <c r="F94" s="88"/>
      <c r="G94" s="46" t="s">
        <v>241</v>
      </c>
      <c r="H94" s="57" t="s">
        <v>242</v>
      </c>
      <c r="I94" s="73" t="n">
        <v>195</v>
      </c>
      <c r="J94" s="74" t="n">
        <v>0.1</v>
      </c>
      <c r="K94" s="75" t="n">
        <v>18386000</v>
      </c>
      <c r="L94" s="79"/>
      <c r="M94" s="79"/>
      <c r="N94" s="77"/>
    </row>
    <row r="95" customFormat="false" ht="16.5" hidden="false" customHeight="false" outlineLevel="0" collapsed="false">
      <c r="A95" s="24"/>
      <c r="B95" s="24" t="s">
        <v>243</v>
      </c>
      <c r="C95" s="24" t="s">
        <v>24</v>
      </c>
      <c r="D95" s="65" t="s">
        <v>244</v>
      </c>
      <c r="E95" s="24"/>
      <c r="F95" s="24"/>
      <c r="G95" s="60"/>
      <c r="H95" s="33"/>
      <c r="I95" s="61"/>
      <c r="J95" s="62"/>
      <c r="K95" s="63"/>
      <c r="L95" s="64"/>
      <c r="M95" s="64"/>
      <c r="N95" s="65"/>
    </row>
    <row r="96" customFormat="false" ht="25.5" hidden="false" customHeight="false" outlineLevel="0" collapsed="false">
      <c r="A96" s="66"/>
      <c r="B96" s="66" t="n">
        <v>41040020002</v>
      </c>
      <c r="C96" s="66" t="s">
        <v>26</v>
      </c>
      <c r="D96" s="54" t="s">
        <v>245</v>
      </c>
      <c r="E96" s="66"/>
      <c r="F96" s="66"/>
      <c r="G96" s="54"/>
      <c r="H96" s="36"/>
      <c r="I96" s="55"/>
      <c r="J96" s="56"/>
      <c r="K96" s="67"/>
      <c r="L96" s="68"/>
      <c r="M96" s="68"/>
      <c r="N96" s="69"/>
    </row>
    <row r="97" customFormat="false" ht="16.5" hidden="false" customHeight="true" outlineLevel="0" collapsed="false">
      <c r="A97" s="70" t="n">
        <v>4143</v>
      </c>
      <c r="B97" s="70"/>
      <c r="C97" s="70" t="s">
        <v>28</v>
      </c>
      <c r="D97" s="57" t="s">
        <v>246</v>
      </c>
      <c r="E97" s="70" t="s">
        <v>247</v>
      </c>
      <c r="F97" s="70"/>
      <c r="G97" s="46"/>
      <c r="H97" s="57"/>
      <c r="I97" s="73" t="n">
        <f aca="false">SUM(I98:I99)</f>
        <v>68</v>
      </c>
      <c r="J97" s="74" t="n">
        <f aca="false">SUM(J98:J99)</f>
        <v>1</v>
      </c>
      <c r="K97" s="75" t="n">
        <f aca="false">SUM(K98:K99)</f>
        <v>1632104385</v>
      </c>
      <c r="L97" s="76" t="n">
        <v>43860</v>
      </c>
      <c r="M97" s="76" t="n">
        <v>44196</v>
      </c>
      <c r="N97" s="77" t="s">
        <v>44</v>
      </c>
    </row>
    <row r="98" customFormat="false" ht="54" hidden="false" customHeight="false" outlineLevel="0" collapsed="false">
      <c r="A98" s="70"/>
      <c r="B98" s="70"/>
      <c r="C98" s="70"/>
      <c r="D98" s="57"/>
      <c r="E98" s="70" t="s">
        <v>248</v>
      </c>
      <c r="F98" s="77"/>
      <c r="G98" s="46" t="s">
        <v>249</v>
      </c>
      <c r="H98" s="57" t="s">
        <v>250</v>
      </c>
      <c r="I98" s="73" t="n">
        <v>20</v>
      </c>
      <c r="J98" s="74" t="n">
        <v>0.55</v>
      </c>
      <c r="K98" s="75" t="n">
        <v>1224290520</v>
      </c>
      <c r="L98" s="79"/>
      <c r="M98" s="79"/>
      <c r="N98" s="77"/>
    </row>
    <row r="99" customFormat="false" ht="54" hidden="false" customHeight="false" outlineLevel="0" collapsed="false">
      <c r="A99" s="70"/>
      <c r="B99" s="70"/>
      <c r="C99" s="70"/>
      <c r="D99" s="57"/>
      <c r="E99" s="70" t="s">
        <v>251</v>
      </c>
      <c r="F99" s="77"/>
      <c r="G99" s="46" t="s">
        <v>252</v>
      </c>
      <c r="H99" s="57" t="s">
        <v>253</v>
      </c>
      <c r="I99" s="73" t="n">
        <v>48</v>
      </c>
      <c r="J99" s="74" t="n">
        <v>0.45</v>
      </c>
      <c r="K99" s="75" t="n">
        <v>407813865</v>
      </c>
      <c r="L99" s="79"/>
      <c r="M99" s="79"/>
      <c r="N99" s="77"/>
    </row>
    <row r="100" customFormat="false" ht="25.5" hidden="false" customHeight="false" outlineLevel="0" collapsed="false">
      <c r="A100" s="66"/>
      <c r="B100" s="66" t="n">
        <v>41040020004</v>
      </c>
      <c r="C100" s="66" t="s">
        <v>26</v>
      </c>
      <c r="D100" s="54" t="s">
        <v>254</v>
      </c>
      <c r="E100" s="66"/>
      <c r="F100" s="66"/>
      <c r="G100" s="54"/>
      <c r="H100" s="36"/>
      <c r="I100" s="55"/>
      <c r="J100" s="56"/>
      <c r="K100" s="67"/>
      <c r="L100" s="68"/>
      <c r="M100" s="68"/>
      <c r="N100" s="69"/>
    </row>
    <row r="101" customFormat="false" ht="16.5" hidden="false" customHeight="true" outlineLevel="0" collapsed="false">
      <c r="A101" s="66" t="n">
        <v>4143</v>
      </c>
      <c r="B101" s="66"/>
      <c r="C101" s="66" t="s">
        <v>28</v>
      </c>
      <c r="D101" s="57" t="s">
        <v>255</v>
      </c>
      <c r="E101" s="70" t="s">
        <v>256</v>
      </c>
      <c r="F101" s="70"/>
      <c r="G101" s="46"/>
      <c r="H101" s="57"/>
      <c r="I101" s="73" t="n">
        <v>91</v>
      </c>
      <c r="J101" s="74" t="n">
        <f aca="false">SUM(J102:J103)</f>
        <v>1</v>
      </c>
      <c r="K101" s="75" t="n">
        <f aca="false">SUM(K102:K103)</f>
        <v>1256048500</v>
      </c>
      <c r="L101" s="76" t="n">
        <v>43860</v>
      </c>
      <c r="M101" s="76" t="n">
        <v>44196</v>
      </c>
      <c r="N101" s="77" t="s">
        <v>44</v>
      </c>
    </row>
    <row r="102" customFormat="false" ht="40.5" hidden="false" customHeight="false" outlineLevel="0" collapsed="false">
      <c r="A102" s="66"/>
      <c r="B102" s="66"/>
      <c r="C102" s="66"/>
      <c r="D102" s="57"/>
      <c r="E102" s="70" t="s">
        <v>257</v>
      </c>
      <c r="F102" s="77"/>
      <c r="G102" s="46" t="s">
        <v>258</v>
      </c>
      <c r="H102" s="57" t="s">
        <v>259</v>
      </c>
      <c r="I102" s="73" t="n">
        <v>91</v>
      </c>
      <c r="J102" s="74" t="n">
        <v>0.6</v>
      </c>
      <c r="K102" s="75" t="n">
        <v>760765000</v>
      </c>
      <c r="L102" s="79"/>
      <c r="M102" s="64"/>
      <c r="N102" s="77"/>
    </row>
    <row r="103" customFormat="false" ht="40.5" hidden="false" customHeight="false" outlineLevel="0" collapsed="false">
      <c r="A103" s="66"/>
      <c r="B103" s="66"/>
      <c r="C103" s="66"/>
      <c r="D103" s="57"/>
      <c r="E103" s="70" t="s">
        <v>260</v>
      </c>
      <c r="F103" s="77"/>
      <c r="G103" s="46" t="s">
        <v>261</v>
      </c>
      <c r="H103" s="57" t="s">
        <v>262</v>
      </c>
      <c r="I103" s="73" t="n">
        <v>91</v>
      </c>
      <c r="J103" s="74" t="n">
        <v>0.4</v>
      </c>
      <c r="K103" s="75" t="n">
        <v>495283500</v>
      </c>
      <c r="L103" s="76" t="n">
        <v>43860</v>
      </c>
      <c r="M103" s="64"/>
      <c r="N103" s="77"/>
    </row>
    <row r="104" customFormat="false" ht="25.5" hidden="false" customHeight="false" outlineLevel="0" collapsed="false">
      <c r="A104" s="66"/>
      <c r="B104" s="66" t="n">
        <v>41040020006</v>
      </c>
      <c r="C104" s="66" t="s">
        <v>26</v>
      </c>
      <c r="D104" s="54" t="s">
        <v>263</v>
      </c>
      <c r="E104" s="66"/>
      <c r="F104" s="66"/>
      <c r="G104" s="54"/>
      <c r="H104" s="36"/>
      <c r="I104" s="55"/>
      <c r="J104" s="56"/>
      <c r="K104" s="67"/>
      <c r="L104" s="68"/>
      <c r="M104" s="68"/>
      <c r="N104" s="69"/>
    </row>
    <row r="105" customFormat="false" ht="16.5" hidden="false" customHeight="true" outlineLevel="0" collapsed="false">
      <c r="A105" s="66"/>
      <c r="B105" s="66"/>
      <c r="C105" s="66" t="s">
        <v>28</v>
      </c>
      <c r="D105" s="77" t="s">
        <v>264</v>
      </c>
      <c r="E105" s="70" t="s">
        <v>265</v>
      </c>
      <c r="F105" s="77"/>
      <c r="G105" s="46"/>
      <c r="H105" s="57"/>
      <c r="I105" s="73" t="n">
        <f aca="false">SUM(I106:I109)</f>
        <v>278</v>
      </c>
      <c r="J105" s="74" t="n">
        <f aca="false">SUM(J106:J109)</f>
        <v>1</v>
      </c>
      <c r="K105" s="75" t="n">
        <f aca="false">SUM(K106:K109)</f>
        <v>400000000</v>
      </c>
      <c r="L105" s="76" t="n">
        <v>43860</v>
      </c>
      <c r="M105" s="76" t="n">
        <v>44196</v>
      </c>
      <c r="N105" s="77" t="s">
        <v>44</v>
      </c>
    </row>
    <row r="106" customFormat="false" ht="61.5" hidden="false" customHeight="true" outlineLevel="0" collapsed="false">
      <c r="A106" s="66" t="n">
        <v>4143</v>
      </c>
      <c r="B106" s="66"/>
      <c r="C106" s="66"/>
      <c r="D106" s="77"/>
      <c r="E106" s="70" t="s">
        <v>266</v>
      </c>
      <c r="F106" s="77"/>
      <c r="G106" s="46" t="s">
        <v>267</v>
      </c>
      <c r="H106" s="57" t="s">
        <v>268</v>
      </c>
      <c r="I106" s="73" t="n">
        <v>1</v>
      </c>
      <c r="J106" s="74" t="n">
        <v>0.15</v>
      </c>
      <c r="K106" s="75" t="n">
        <v>15412500</v>
      </c>
      <c r="L106" s="79"/>
      <c r="M106" s="79"/>
      <c r="N106" s="77"/>
    </row>
    <row r="107" customFormat="false" ht="63" hidden="false" customHeight="true" outlineLevel="0" collapsed="false">
      <c r="A107" s="66"/>
      <c r="B107" s="66"/>
      <c r="C107" s="66"/>
      <c r="D107" s="77"/>
      <c r="E107" s="70" t="s">
        <v>269</v>
      </c>
      <c r="F107" s="77"/>
      <c r="G107" s="46" t="s">
        <v>270</v>
      </c>
      <c r="H107" s="57" t="s">
        <v>271</v>
      </c>
      <c r="I107" s="73" t="n">
        <v>244</v>
      </c>
      <c r="J107" s="74" t="n">
        <v>0.4</v>
      </c>
      <c r="K107" s="75" t="n">
        <v>158600000</v>
      </c>
      <c r="L107" s="79"/>
      <c r="M107" s="79"/>
      <c r="N107" s="77"/>
    </row>
    <row r="108" customFormat="false" ht="54" hidden="false" customHeight="false" outlineLevel="0" collapsed="false">
      <c r="A108" s="66"/>
      <c r="B108" s="66"/>
      <c r="C108" s="66"/>
      <c r="D108" s="77"/>
      <c r="E108" s="70" t="s">
        <v>272</v>
      </c>
      <c r="F108" s="77"/>
      <c r="G108" s="46" t="s">
        <v>273</v>
      </c>
      <c r="H108" s="57" t="s">
        <v>274</v>
      </c>
      <c r="I108" s="73" t="n">
        <v>30</v>
      </c>
      <c r="J108" s="74" t="n">
        <v>0.2</v>
      </c>
      <c r="K108" s="75" t="n">
        <v>161678750</v>
      </c>
      <c r="L108" s="79"/>
      <c r="M108" s="79"/>
      <c r="N108" s="77"/>
    </row>
    <row r="109" customFormat="false" ht="81" hidden="false" customHeight="false" outlineLevel="0" collapsed="false">
      <c r="A109" s="66"/>
      <c r="B109" s="66"/>
      <c r="C109" s="66"/>
      <c r="D109" s="77"/>
      <c r="E109" s="70" t="s">
        <v>275</v>
      </c>
      <c r="F109" s="77"/>
      <c r="G109" s="46" t="s">
        <v>276</v>
      </c>
      <c r="H109" s="57" t="s">
        <v>277</v>
      </c>
      <c r="I109" s="73" t="n">
        <v>3</v>
      </c>
      <c r="J109" s="74" t="n">
        <v>0.25</v>
      </c>
      <c r="K109" s="75" t="n">
        <v>64308750</v>
      </c>
      <c r="L109" s="79"/>
      <c r="M109" s="79"/>
      <c r="N109" s="77"/>
    </row>
    <row r="110" customFormat="false" ht="16.5" hidden="false" customHeight="false" outlineLevel="0" collapsed="false">
      <c r="A110" s="24"/>
      <c r="B110" s="24" t="s">
        <v>278</v>
      </c>
      <c r="C110" s="24" t="s">
        <v>24</v>
      </c>
      <c r="D110" s="65" t="s">
        <v>279</v>
      </c>
      <c r="E110" s="24"/>
      <c r="F110" s="24"/>
      <c r="G110" s="60"/>
      <c r="H110" s="33"/>
      <c r="I110" s="61"/>
      <c r="J110" s="62"/>
      <c r="K110" s="63"/>
      <c r="L110" s="64"/>
      <c r="M110" s="64"/>
      <c r="N110" s="65"/>
    </row>
    <row r="111" customFormat="false" ht="25.5" hidden="false" customHeight="false" outlineLevel="0" collapsed="false">
      <c r="A111" s="66"/>
      <c r="B111" s="66" t="n">
        <v>41040030001</v>
      </c>
      <c r="C111" s="66" t="s">
        <v>26</v>
      </c>
      <c r="D111" s="54" t="s">
        <v>280</v>
      </c>
      <c r="E111" s="66"/>
      <c r="F111" s="66"/>
      <c r="G111" s="54"/>
      <c r="H111" s="36"/>
      <c r="I111" s="55"/>
      <c r="J111" s="56"/>
      <c r="K111" s="67"/>
      <c r="L111" s="68"/>
      <c r="M111" s="68"/>
      <c r="N111" s="69"/>
    </row>
    <row r="112" customFormat="false" ht="16.5" hidden="false" customHeight="true" outlineLevel="0" collapsed="false">
      <c r="A112" s="70" t="n">
        <v>4143</v>
      </c>
      <c r="B112" s="46"/>
      <c r="C112" s="70" t="s">
        <v>28</v>
      </c>
      <c r="D112" s="57" t="s">
        <v>281</v>
      </c>
      <c r="E112" s="70" t="s">
        <v>282</v>
      </c>
      <c r="F112" s="70"/>
      <c r="G112" s="46"/>
      <c r="H112" s="57"/>
      <c r="I112" s="73" t="n">
        <f aca="false">SUM(I113:I115)</f>
        <v>84</v>
      </c>
      <c r="J112" s="74" t="n">
        <f aca="false">SUM(J113:J115)</f>
        <v>1</v>
      </c>
      <c r="K112" s="75" t="n">
        <f aca="false">SUM(K113:K115)</f>
        <v>587241594</v>
      </c>
      <c r="L112" s="76" t="n">
        <v>43860</v>
      </c>
      <c r="M112" s="76" t="n">
        <v>44196</v>
      </c>
      <c r="N112" s="77" t="s">
        <v>44</v>
      </c>
    </row>
    <row r="113" customFormat="false" ht="27" hidden="false" customHeight="false" outlineLevel="0" collapsed="false">
      <c r="A113" s="70"/>
      <c r="B113" s="46"/>
      <c r="C113" s="70"/>
      <c r="D113" s="57"/>
      <c r="E113" s="70" t="s">
        <v>283</v>
      </c>
      <c r="F113" s="77"/>
      <c r="G113" s="46" t="s">
        <v>284</v>
      </c>
      <c r="H113" s="57" t="s">
        <v>285</v>
      </c>
      <c r="I113" s="73" t="n">
        <v>1</v>
      </c>
      <c r="J113" s="74" t="n">
        <v>0.2</v>
      </c>
      <c r="K113" s="75" t="n">
        <v>150263672</v>
      </c>
      <c r="L113" s="79"/>
      <c r="M113" s="79"/>
      <c r="N113" s="77"/>
    </row>
    <row r="114" customFormat="false" ht="54" hidden="false" customHeight="false" outlineLevel="0" collapsed="false">
      <c r="A114" s="70"/>
      <c r="B114" s="75"/>
      <c r="C114" s="70"/>
      <c r="D114" s="57"/>
      <c r="E114" s="70" t="s">
        <v>286</v>
      </c>
      <c r="F114" s="77"/>
      <c r="G114" s="46" t="s">
        <v>287</v>
      </c>
      <c r="H114" s="57" t="s">
        <v>288</v>
      </c>
      <c r="I114" s="73" t="n">
        <v>20</v>
      </c>
      <c r="J114" s="74" t="n">
        <v>0.35</v>
      </c>
      <c r="K114" s="75" t="n">
        <v>270000000</v>
      </c>
      <c r="L114" s="79"/>
      <c r="M114" s="79"/>
      <c r="N114" s="77"/>
    </row>
    <row r="115" customFormat="false" ht="54" hidden="false" customHeight="false" outlineLevel="0" collapsed="false">
      <c r="A115" s="70"/>
      <c r="B115" s="74"/>
      <c r="C115" s="70"/>
      <c r="D115" s="57"/>
      <c r="E115" s="70" t="s">
        <v>289</v>
      </c>
      <c r="F115" s="77"/>
      <c r="G115" s="46" t="s">
        <v>290</v>
      </c>
      <c r="H115" s="57" t="s">
        <v>291</v>
      </c>
      <c r="I115" s="73" t="n">
        <v>63</v>
      </c>
      <c r="J115" s="74" t="n">
        <v>0.45</v>
      </c>
      <c r="K115" s="75" t="n">
        <v>166977922</v>
      </c>
      <c r="L115" s="79"/>
      <c r="M115" s="79"/>
      <c r="N115" s="77"/>
    </row>
    <row r="116" customFormat="false" ht="25.5" hidden="false" customHeight="false" outlineLevel="0" collapsed="false">
      <c r="A116" s="66"/>
      <c r="B116" s="66" t="n">
        <v>41040030002</v>
      </c>
      <c r="C116" s="66" t="s">
        <v>26</v>
      </c>
      <c r="D116" s="54" t="s">
        <v>292</v>
      </c>
      <c r="E116" s="66"/>
      <c r="F116" s="66"/>
      <c r="G116" s="54"/>
      <c r="H116" s="36"/>
      <c r="I116" s="55"/>
      <c r="J116" s="56"/>
      <c r="K116" s="67"/>
      <c r="L116" s="68"/>
      <c r="M116" s="68"/>
      <c r="N116" s="69"/>
    </row>
    <row r="117" customFormat="false" ht="16.5" hidden="false" customHeight="true" outlineLevel="0" collapsed="false">
      <c r="A117" s="70" t="n">
        <v>4143</v>
      </c>
      <c r="B117" s="70"/>
      <c r="C117" s="70" t="s">
        <v>28</v>
      </c>
      <c r="D117" s="57" t="s">
        <v>293</v>
      </c>
      <c r="E117" s="70" t="s">
        <v>294</v>
      </c>
      <c r="F117" s="70"/>
      <c r="G117" s="46"/>
      <c r="H117" s="57"/>
      <c r="I117" s="73" t="n">
        <f aca="false">SUM(I118:I120)</f>
        <v>134</v>
      </c>
      <c r="J117" s="74" t="n">
        <f aca="false">SUM(J118:J120)</f>
        <v>1</v>
      </c>
      <c r="K117" s="75" t="n">
        <f aca="false">SUM(K118:K120)</f>
        <v>482181600</v>
      </c>
      <c r="L117" s="76" t="n">
        <v>43860</v>
      </c>
      <c r="M117" s="76" t="n">
        <v>44196</v>
      </c>
      <c r="N117" s="77" t="s">
        <v>44</v>
      </c>
    </row>
    <row r="118" customFormat="false" ht="54" hidden="false" customHeight="false" outlineLevel="0" collapsed="false">
      <c r="A118" s="70"/>
      <c r="B118" s="70"/>
      <c r="C118" s="70"/>
      <c r="D118" s="57"/>
      <c r="E118" s="70" t="s">
        <v>295</v>
      </c>
      <c r="F118" s="77"/>
      <c r="G118" s="46" t="s">
        <v>296</v>
      </c>
      <c r="H118" s="57" t="s">
        <v>297</v>
      </c>
      <c r="I118" s="73" t="n">
        <v>70</v>
      </c>
      <c r="J118" s="74" t="n">
        <v>0.4</v>
      </c>
      <c r="K118" s="75" t="n">
        <v>99153600</v>
      </c>
      <c r="L118" s="79"/>
      <c r="M118" s="79"/>
      <c r="N118" s="77"/>
    </row>
    <row r="119" customFormat="false" ht="67.5" hidden="false" customHeight="false" outlineLevel="0" collapsed="false">
      <c r="A119" s="70"/>
      <c r="B119" s="70"/>
      <c r="C119" s="70"/>
      <c r="D119" s="57"/>
      <c r="E119" s="70" t="s">
        <v>298</v>
      </c>
      <c r="F119" s="77"/>
      <c r="G119" s="46" t="s">
        <v>299</v>
      </c>
      <c r="H119" s="57" t="s">
        <v>300</v>
      </c>
      <c r="I119" s="73" t="n">
        <v>50</v>
      </c>
      <c r="J119" s="74" t="n">
        <v>0.35</v>
      </c>
      <c r="K119" s="75" t="n">
        <v>198060000</v>
      </c>
      <c r="L119" s="79"/>
      <c r="M119" s="79"/>
      <c r="N119" s="77"/>
    </row>
    <row r="120" customFormat="false" ht="54" hidden="false" customHeight="false" outlineLevel="0" collapsed="false">
      <c r="A120" s="70"/>
      <c r="B120" s="70"/>
      <c r="C120" s="70"/>
      <c r="D120" s="57"/>
      <c r="E120" s="70" t="s">
        <v>301</v>
      </c>
      <c r="F120" s="77"/>
      <c r="G120" s="46" t="s">
        <v>302</v>
      </c>
      <c r="H120" s="57" t="s">
        <v>303</v>
      </c>
      <c r="I120" s="73" t="n">
        <v>14</v>
      </c>
      <c r="J120" s="74" t="n">
        <v>0.25</v>
      </c>
      <c r="K120" s="75" t="n">
        <v>184968000</v>
      </c>
      <c r="L120" s="79"/>
      <c r="M120" s="79"/>
      <c r="N120" s="77"/>
    </row>
    <row r="121" customFormat="false" ht="25.5" hidden="false" customHeight="false" outlineLevel="0" collapsed="false">
      <c r="A121" s="66"/>
      <c r="B121" s="66" t="n">
        <v>41040030003</v>
      </c>
      <c r="C121" s="66" t="s">
        <v>26</v>
      </c>
      <c r="D121" s="54" t="s">
        <v>304</v>
      </c>
      <c r="E121" s="66"/>
      <c r="F121" s="66"/>
      <c r="G121" s="54"/>
      <c r="H121" s="36"/>
      <c r="I121" s="55"/>
      <c r="J121" s="56"/>
      <c r="K121" s="67"/>
      <c r="L121" s="68"/>
      <c r="M121" s="68"/>
      <c r="N121" s="69"/>
    </row>
    <row r="122" customFormat="false" ht="16.5" hidden="false" customHeight="true" outlineLevel="0" collapsed="false">
      <c r="A122" s="70" t="n">
        <v>4143</v>
      </c>
      <c r="B122" s="70"/>
      <c r="C122" s="70" t="s">
        <v>28</v>
      </c>
      <c r="D122" s="77" t="s">
        <v>305</v>
      </c>
      <c r="E122" s="70" t="s">
        <v>306</v>
      </c>
      <c r="F122" s="88"/>
      <c r="G122" s="46"/>
      <c r="H122" s="57"/>
      <c r="I122" s="73" t="n">
        <f aca="false">SUM(I123:I125)</f>
        <v>88</v>
      </c>
      <c r="J122" s="74" t="n">
        <f aca="false">SUM(J123:J125)</f>
        <v>1</v>
      </c>
      <c r="K122" s="75" t="n">
        <f aca="false">SUM(K123:K125)</f>
        <v>249722969</v>
      </c>
      <c r="L122" s="76" t="n">
        <v>43860</v>
      </c>
      <c r="M122" s="76" t="n">
        <v>44196</v>
      </c>
      <c r="N122" s="77" t="s">
        <v>307</v>
      </c>
    </row>
    <row r="123" customFormat="false" ht="54" hidden="false" customHeight="false" outlineLevel="0" collapsed="false">
      <c r="A123" s="70"/>
      <c r="B123" s="70"/>
      <c r="C123" s="70"/>
      <c r="D123" s="77"/>
      <c r="E123" s="70" t="s">
        <v>308</v>
      </c>
      <c r="F123" s="88"/>
      <c r="G123" s="46" t="s">
        <v>309</v>
      </c>
      <c r="H123" s="57" t="s">
        <v>310</v>
      </c>
      <c r="I123" s="73" t="n">
        <v>85</v>
      </c>
      <c r="J123" s="74" t="n">
        <v>0.5</v>
      </c>
      <c r="K123" s="75" t="n">
        <v>50604301</v>
      </c>
      <c r="L123" s="79"/>
      <c r="M123" s="79"/>
      <c r="N123" s="77"/>
    </row>
    <row r="124" customFormat="false" ht="63" hidden="false" customHeight="true" outlineLevel="0" collapsed="false">
      <c r="A124" s="70"/>
      <c r="B124" s="70"/>
      <c r="C124" s="70"/>
      <c r="D124" s="77"/>
      <c r="E124" s="70" t="s">
        <v>311</v>
      </c>
      <c r="F124" s="88"/>
      <c r="G124" s="46" t="s">
        <v>312</v>
      </c>
      <c r="H124" s="57" t="s">
        <v>313</v>
      </c>
      <c r="I124" s="73" t="n">
        <v>2</v>
      </c>
      <c r="J124" s="74" t="n">
        <v>0.4</v>
      </c>
      <c r="K124" s="75" t="n">
        <v>187674636</v>
      </c>
      <c r="L124" s="79"/>
      <c r="M124" s="79"/>
      <c r="N124" s="77"/>
    </row>
    <row r="125" customFormat="false" ht="40.5" hidden="false" customHeight="false" outlineLevel="0" collapsed="false">
      <c r="A125" s="70"/>
      <c r="B125" s="70"/>
      <c r="C125" s="70"/>
      <c r="D125" s="77"/>
      <c r="E125" s="70" t="s">
        <v>314</v>
      </c>
      <c r="F125" s="88"/>
      <c r="G125" s="46" t="s">
        <v>315</v>
      </c>
      <c r="H125" s="57" t="s">
        <v>316</v>
      </c>
      <c r="I125" s="73" t="n">
        <v>1</v>
      </c>
      <c r="J125" s="74" t="n">
        <v>0.1</v>
      </c>
      <c r="K125" s="75" t="n">
        <v>11444032</v>
      </c>
      <c r="L125" s="79"/>
      <c r="M125" s="79"/>
      <c r="N125" s="77"/>
    </row>
    <row r="126" customFormat="false" ht="25.5" hidden="false" customHeight="false" outlineLevel="0" collapsed="false">
      <c r="A126" s="66"/>
      <c r="B126" s="66" t="n">
        <v>41040030004</v>
      </c>
      <c r="C126" s="66" t="s">
        <v>26</v>
      </c>
      <c r="D126" s="54" t="s">
        <v>317</v>
      </c>
      <c r="E126" s="66"/>
      <c r="F126" s="66"/>
      <c r="G126" s="54"/>
      <c r="H126" s="36"/>
      <c r="I126" s="55"/>
      <c r="J126" s="56"/>
      <c r="K126" s="67"/>
      <c r="L126" s="68"/>
      <c r="M126" s="68"/>
      <c r="N126" s="69"/>
    </row>
    <row r="127" customFormat="false" ht="16.5" hidden="false" customHeight="true" outlineLevel="0" collapsed="false">
      <c r="A127" s="70" t="n">
        <v>4143</v>
      </c>
      <c r="B127" s="70"/>
      <c r="C127" s="70" t="s">
        <v>28</v>
      </c>
      <c r="D127" s="89" t="s">
        <v>318</v>
      </c>
      <c r="E127" s="70" t="s">
        <v>319</v>
      </c>
      <c r="F127" s="88"/>
      <c r="G127" s="46"/>
      <c r="H127" s="57"/>
      <c r="I127" s="73" t="n">
        <f aca="false">SUM(I128:I129)</f>
        <v>28</v>
      </c>
      <c r="J127" s="74" t="n">
        <f aca="false">SUM(J128:J129)</f>
        <v>1</v>
      </c>
      <c r="K127" s="75" t="n">
        <f aca="false">SUM(K128:K129)</f>
        <v>7336879813</v>
      </c>
      <c r="L127" s="76" t="n">
        <v>43860</v>
      </c>
      <c r="M127" s="76" t="n">
        <v>44196</v>
      </c>
      <c r="N127" s="77" t="s">
        <v>320</v>
      </c>
    </row>
    <row r="128" customFormat="false" ht="89.25" hidden="false" customHeight="true" outlineLevel="0" collapsed="false">
      <c r="A128" s="70"/>
      <c r="B128" s="70"/>
      <c r="C128" s="70"/>
      <c r="D128" s="89"/>
      <c r="E128" s="70" t="s">
        <v>321</v>
      </c>
      <c r="F128" s="88"/>
      <c r="G128" s="46" t="s">
        <v>322</v>
      </c>
      <c r="H128" s="57" t="s">
        <v>323</v>
      </c>
      <c r="I128" s="73" t="n">
        <v>27</v>
      </c>
      <c r="J128" s="74" t="n">
        <v>0.75</v>
      </c>
      <c r="K128" s="75" t="n">
        <v>6594539701</v>
      </c>
      <c r="L128" s="79"/>
      <c r="M128" s="79"/>
      <c r="N128" s="77"/>
    </row>
    <row r="129" customFormat="false" ht="54" hidden="false" customHeight="false" outlineLevel="0" collapsed="false">
      <c r="A129" s="70"/>
      <c r="B129" s="70"/>
      <c r="C129" s="70"/>
      <c r="D129" s="89"/>
      <c r="E129" s="70" t="s">
        <v>324</v>
      </c>
      <c r="F129" s="88"/>
      <c r="G129" s="46" t="s">
        <v>325</v>
      </c>
      <c r="H129" s="57" t="s">
        <v>326</v>
      </c>
      <c r="I129" s="73" t="n">
        <v>1</v>
      </c>
      <c r="J129" s="74" t="n">
        <v>0.25</v>
      </c>
      <c r="K129" s="75" t="n">
        <v>742340112</v>
      </c>
      <c r="L129" s="79"/>
      <c r="M129" s="79"/>
      <c r="N129" s="77"/>
    </row>
    <row r="130" customFormat="false" ht="16.5" hidden="false" customHeight="true" outlineLevel="0" collapsed="false">
      <c r="A130" s="70" t="n">
        <v>4143</v>
      </c>
      <c r="B130" s="70"/>
      <c r="C130" s="70" t="s">
        <v>28</v>
      </c>
      <c r="D130" s="90" t="s">
        <v>327</v>
      </c>
      <c r="E130" s="70" t="s">
        <v>328</v>
      </c>
      <c r="F130" s="88"/>
      <c r="G130" s="46"/>
      <c r="H130" s="57"/>
      <c r="I130" s="73" t="n">
        <f aca="false">SUM(I131:I132)</f>
        <v>2</v>
      </c>
      <c r="J130" s="74" t="n">
        <f aca="false">+SUM(J131:J132)</f>
        <v>1</v>
      </c>
      <c r="K130" s="75" t="n">
        <f aca="false">+SUM(K131:K132)</f>
        <v>245802485</v>
      </c>
      <c r="L130" s="76" t="n">
        <v>43860</v>
      </c>
      <c r="M130" s="76" t="n">
        <v>44196</v>
      </c>
      <c r="N130" s="90" t="s">
        <v>320</v>
      </c>
    </row>
    <row r="131" customFormat="false" ht="54" hidden="false" customHeight="false" outlineLevel="0" collapsed="false">
      <c r="A131" s="70"/>
      <c r="B131" s="70"/>
      <c r="C131" s="70"/>
      <c r="D131" s="90"/>
      <c r="E131" s="70" t="s">
        <v>329</v>
      </c>
      <c r="F131" s="88"/>
      <c r="G131" s="46" t="s">
        <v>330</v>
      </c>
      <c r="H131" s="57" t="s">
        <v>331</v>
      </c>
      <c r="I131" s="73" t="n">
        <v>1</v>
      </c>
      <c r="J131" s="74" t="n">
        <v>0.67</v>
      </c>
      <c r="K131" s="75" t="n">
        <v>165802485</v>
      </c>
      <c r="L131" s="79"/>
      <c r="M131" s="79"/>
      <c r="N131" s="90"/>
    </row>
    <row r="132" customFormat="false" ht="54" hidden="false" customHeight="false" outlineLevel="0" collapsed="false">
      <c r="A132" s="70"/>
      <c r="B132" s="70"/>
      <c r="C132" s="70"/>
      <c r="D132" s="90"/>
      <c r="E132" s="70" t="s">
        <v>332</v>
      </c>
      <c r="F132" s="88"/>
      <c r="G132" s="46" t="s">
        <v>333</v>
      </c>
      <c r="H132" s="57" t="s">
        <v>334</v>
      </c>
      <c r="I132" s="73" t="n">
        <v>1</v>
      </c>
      <c r="J132" s="74" t="n">
        <v>0.33</v>
      </c>
      <c r="K132" s="75" t="n">
        <v>80000000</v>
      </c>
      <c r="L132" s="64"/>
      <c r="M132" s="64"/>
      <c r="N132" s="90"/>
    </row>
    <row r="133" customFormat="false" ht="16.5" hidden="false" customHeight="true" outlineLevel="0" collapsed="false">
      <c r="A133" s="70" t="n">
        <v>4143</v>
      </c>
      <c r="B133" s="70"/>
      <c r="C133" s="70" t="s">
        <v>28</v>
      </c>
      <c r="D133" s="90"/>
      <c r="E133" s="70" t="s">
        <v>335</v>
      </c>
      <c r="F133" s="88"/>
      <c r="G133" s="46"/>
      <c r="H133" s="57"/>
      <c r="I133" s="73" t="n">
        <f aca="false">SUM(I134)</f>
        <v>1</v>
      </c>
      <c r="J133" s="74"/>
      <c r="K133" s="75" t="n">
        <f aca="false">SUM(K134)</f>
        <v>475209715</v>
      </c>
      <c r="L133" s="76" t="n">
        <v>43860</v>
      </c>
      <c r="M133" s="76" t="n">
        <v>44196</v>
      </c>
      <c r="N133" s="90" t="s">
        <v>320</v>
      </c>
    </row>
    <row r="134" customFormat="false" ht="67.5" hidden="false" customHeight="false" outlineLevel="0" collapsed="false">
      <c r="A134" s="70"/>
      <c r="B134" s="70"/>
      <c r="C134" s="70"/>
      <c r="D134" s="89" t="s">
        <v>336</v>
      </c>
      <c r="E134" s="70" t="s">
        <v>337</v>
      </c>
      <c r="F134" s="88"/>
      <c r="G134" s="46" t="s">
        <v>338</v>
      </c>
      <c r="H134" s="57" t="s">
        <v>339</v>
      </c>
      <c r="I134" s="73" t="n">
        <v>1</v>
      </c>
      <c r="J134" s="74" t="n">
        <v>1</v>
      </c>
      <c r="K134" s="75" t="n">
        <v>475209715</v>
      </c>
      <c r="L134" s="79"/>
      <c r="M134" s="79"/>
      <c r="N134" s="90"/>
    </row>
    <row r="135" customFormat="false" ht="16.5" hidden="false" customHeight="true" outlineLevel="0" collapsed="false">
      <c r="A135" s="70" t="n">
        <v>4143</v>
      </c>
      <c r="B135" s="70"/>
      <c r="C135" s="70" t="s">
        <v>28</v>
      </c>
      <c r="D135" s="90" t="s">
        <v>340</v>
      </c>
      <c r="E135" s="70" t="s">
        <v>341</v>
      </c>
      <c r="F135" s="71"/>
      <c r="G135" s="46"/>
      <c r="H135" s="57"/>
      <c r="I135" s="73" t="n">
        <v>1</v>
      </c>
      <c r="J135" s="74" t="n">
        <f aca="false">SUM(J136)</f>
        <v>1</v>
      </c>
      <c r="K135" s="75" t="n">
        <f aca="false">SUM(K136)</f>
        <v>180000000</v>
      </c>
      <c r="L135" s="76" t="n">
        <v>43860</v>
      </c>
      <c r="M135" s="76" t="n">
        <v>44196</v>
      </c>
      <c r="N135" s="90" t="s">
        <v>320</v>
      </c>
    </row>
    <row r="136" customFormat="false" ht="40.5" hidden="false" customHeight="false" outlineLevel="0" collapsed="false">
      <c r="A136" s="70"/>
      <c r="B136" s="70"/>
      <c r="C136" s="70"/>
      <c r="D136" s="90"/>
      <c r="E136" s="70" t="s">
        <v>342</v>
      </c>
      <c r="F136" s="71"/>
      <c r="G136" s="46" t="s">
        <v>343</v>
      </c>
      <c r="H136" s="57" t="s">
        <v>344</v>
      </c>
      <c r="I136" s="73" t="n">
        <v>1</v>
      </c>
      <c r="J136" s="74" t="n">
        <v>1</v>
      </c>
      <c r="K136" s="75" t="n">
        <v>180000000</v>
      </c>
      <c r="L136" s="79"/>
      <c r="M136" s="79"/>
      <c r="N136" s="90"/>
    </row>
    <row r="137" customFormat="false" ht="16.5" hidden="false" customHeight="true" outlineLevel="0" collapsed="false">
      <c r="A137" s="70" t="n">
        <v>4143</v>
      </c>
      <c r="B137" s="70"/>
      <c r="C137" s="70" t="s">
        <v>28</v>
      </c>
      <c r="D137" s="89" t="s">
        <v>345</v>
      </c>
      <c r="E137" s="70" t="s">
        <v>346</v>
      </c>
      <c r="F137" s="88"/>
      <c r="G137" s="46"/>
      <c r="H137" s="57"/>
      <c r="I137" s="73" t="n">
        <f aca="false">I138</f>
        <v>1</v>
      </c>
      <c r="J137" s="74" t="n">
        <f aca="false">+SUM(J138)</f>
        <v>1</v>
      </c>
      <c r="K137" s="75" t="n">
        <f aca="false">+SUM(K138)</f>
        <v>130920057</v>
      </c>
      <c r="L137" s="76" t="n">
        <v>43860</v>
      </c>
      <c r="M137" s="76" t="n">
        <v>44196</v>
      </c>
      <c r="N137" s="90" t="s">
        <v>320</v>
      </c>
    </row>
    <row r="138" customFormat="false" ht="67.5" hidden="false" customHeight="false" outlineLevel="0" collapsed="false">
      <c r="A138" s="70"/>
      <c r="B138" s="70"/>
      <c r="C138" s="70"/>
      <c r="D138" s="89"/>
      <c r="E138" s="70" t="s">
        <v>347</v>
      </c>
      <c r="F138" s="88"/>
      <c r="G138" s="46" t="s">
        <v>348</v>
      </c>
      <c r="H138" s="57" t="s">
        <v>349</v>
      </c>
      <c r="I138" s="73" t="n">
        <v>1</v>
      </c>
      <c r="J138" s="74" t="n">
        <v>1</v>
      </c>
      <c r="K138" s="75" t="n">
        <v>130920057</v>
      </c>
      <c r="L138" s="79"/>
      <c r="M138" s="79"/>
      <c r="N138" s="90"/>
    </row>
    <row r="139" customFormat="false" ht="16.5" hidden="false" customHeight="true" outlineLevel="0" collapsed="false">
      <c r="A139" s="70" t="n">
        <v>4143</v>
      </c>
      <c r="B139" s="70"/>
      <c r="C139" s="70" t="s">
        <v>28</v>
      </c>
      <c r="D139" s="89" t="s">
        <v>350</v>
      </c>
      <c r="E139" s="70" t="s">
        <v>351</v>
      </c>
      <c r="F139" s="88"/>
      <c r="G139" s="46"/>
      <c r="H139" s="57"/>
      <c r="I139" s="73" t="n">
        <f aca="false">I140</f>
        <v>1</v>
      </c>
      <c r="J139" s="74" t="n">
        <f aca="false">+SUM(J140)</f>
        <v>1</v>
      </c>
      <c r="K139" s="75" t="n">
        <f aca="false">+SUM(K140)</f>
        <v>400000000</v>
      </c>
      <c r="L139" s="76" t="n">
        <v>43860</v>
      </c>
      <c r="M139" s="76" t="n">
        <v>44196</v>
      </c>
      <c r="N139" s="90" t="s">
        <v>320</v>
      </c>
    </row>
    <row r="140" customFormat="false" ht="67.5" hidden="false" customHeight="false" outlineLevel="0" collapsed="false">
      <c r="A140" s="70"/>
      <c r="B140" s="70"/>
      <c r="C140" s="70"/>
      <c r="D140" s="89"/>
      <c r="E140" s="70" t="s">
        <v>351</v>
      </c>
      <c r="F140" s="88"/>
      <c r="G140" s="46" t="s">
        <v>352</v>
      </c>
      <c r="H140" s="57" t="s">
        <v>353</v>
      </c>
      <c r="I140" s="73" t="n">
        <v>1</v>
      </c>
      <c r="J140" s="85" t="n">
        <v>1</v>
      </c>
      <c r="K140" s="75" t="n">
        <v>400000000</v>
      </c>
      <c r="L140" s="79"/>
      <c r="M140" s="79"/>
      <c r="N140" s="90"/>
    </row>
    <row r="141" customFormat="false" ht="16.5" hidden="false" customHeight="true" outlineLevel="0" collapsed="false">
      <c r="A141" s="70" t="n">
        <v>4143</v>
      </c>
      <c r="B141" s="70"/>
      <c r="C141" s="70" t="s">
        <v>28</v>
      </c>
      <c r="D141" s="90" t="s">
        <v>354</v>
      </c>
      <c r="E141" s="70" t="s">
        <v>355</v>
      </c>
      <c r="F141" s="88"/>
      <c r="G141" s="46"/>
      <c r="H141" s="57"/>
      <c r="I141" s="73" t="n">
        <f aca="false">SUM(I142:I143)</f>
        <v>6</v>
      </c>
      <c r="J141" s="74" t="n">
        <f aca="false">SUM(J142:J143)</f>
        <v>1</v>
      </c>
      <c r="K141" s="75" t="n">
        <f aca="false">SUM(K142:K143)</f>
        <v>555000000</v>
      </c>
      <c r="L141" s="76" t="n">
        <v>43860</v>
      </c>
      <c r="M141" s="76" t="n">
        <v>44196</v>
      </c>
      <c r="N141" s="90" t="s">
        <v>320</v>
      </c>
    </row>
    <row r="142" customFormat="false" ht="61.5" hidden="false" customHeight="true" outlineLevel="0" collapsed="false">
      <c r="A142" s="70"/>
      <c r="B142" s="70"/>
      <c r="C142" s="70"/>
      <c r="D142" s="90"/>
      <c r="E142" s="70" t="s">
        <v>356</v>
      </c>
      <c r="F142" s="88"/>
      <c r="G142" s="46" t="s">
        <v>357</v>
      </c>
      <c r="H142" s="57" t="s">
        <v>358</v>
      </c>
      <c r="I142" s="73" t="n">
        <v>3</v>
      </c>
      <c r="J142" s="74" t="n">
        <v>0.62</v>
      </c>
      <c r="K142" s="75" t="n">
        <v>345000000</v>
      </c>
      <c r="L142" s="79"/>
      <c r="M142" s="79"/>
      <c r="N142" s="90"/>
    </row>
    <row r="143" customFormat="false" ht="54" hidden="false" customHeight="false" outlineLevel="0" collapsed="false">
      <c r="A143" s="65"/>
      <c r="B143" s="70"/>
      <c r="C143" s="70"/>
      <c r="D143" s="90"/>
      <c r="E143" s="70" t="s">
        <v>359</v>
      </c>
      <c r="F143" s="88"/>
      <c r="G143" s="46" t="s">
        <v>360</v>
      </c>
      <c r="H143" s="57" t="s">
        <v>361</v>
      </c>
      <c r="I143" s="73" t="n">
        <v>3</v>
      </c>
      <c r="J143" s="74" t="n">
        <v>0.38</v>
      </c>
      <c r="K143" s="75" t="n">
        <v>210000000</v>
      </c>
      <c r="L143" s="64"/>
      <c r="M143" s="64"/>
      <c r="N143" s="90"/>
    </row>
    <row r="144" customFormat="false" ht="16.5" hidden="false" customHeight="true" outlineLevel="0" collapsed="false">
      <c r="A144" s="70" t="n">
        <v>4143</v>
      </c>
      <c r="B144" s="70"/>
      <c r="C144" s="70" t="s">
        <v>28</v>
      </c>
      <c r="D144" s="90" t="s">
        <v>362</v>
      </c>
      <c r="E144" s="70" t="s">
        <v>363</v>
      </c>
      <c r="F144" s="88"/>
      <c r="G144" s="46"/>
      <c r="H144" s="57"/>
      <c r="I144" s="73" t="n">
        <f aca="false">SUM(I145:I146)</f>
        <v>4</v>
      </c>
      <c r="J144" s="74" t="n">
        <f aca="false">SUM(J145:J146)</f>
        <v>1</v>
      </c>
      <c r="K144" s="75" t="n">
        <f aca="false">SUM(K145:K146)</f>
        <v>715000000</v>
      </c>
      <c r="L144" s="76" t="n">
        <v>43860</v>
      </c>
      <c r="M144" s="76" t="n">
        <v>44196</v>
      </c>
      <c r="N144" s="89"/>
    </row>
    <row r="145" customFormat="false" ht="67.5" hidden="false" customHeight="false" outlineLevel="0" collapsed="false">
      <c r="A145" s="70"/>
      <c r="B145" s="70"/>
      <c r="C145" s="70"/>
      <c r="D145" s="90"/>
      <c r="E145" s="70" t="s">
        <v>364</v>
      </c>
      <c r="F145" s="88"/>
      <c r="G145" s="46" t="s">
        <v>365</v>
      </c>
      <c r="H145" s="57" t="s">
        <v>366</v>
      </c>
      <c r="I145" s="73" t="n">
        <v>2</v>
      </c>
      <c r="J145" s="74" t="n">
        <v>0.31</v>
      </c>
      <c r="K145" s="75" t="n">
        <v>220000000</v>
      </c>
      <c r="L145" s="79"/>
      <c r="M145" s="79"/>
      <c r="N145" s="89" t="s">
        <v>320</v>
      </c>
    </row>
    <row r="146" customFormat="false" ht="67.5" hidden="false" customHeight="false" outlineLevel="0" collapsed="false">
      <c r="A146" s="70"/>
      <c r="B146" s="70"/>
      <c r="C146" s="70"/>
      <c r="D146" s="90"/>
      <c r="E146" s="70" t="s">
        <v>367</v>
      </c>
      <c r="F146" s="88"/>
      <c r="G146" s="46" t="s">
        <v>368</v>
      </c>
      <c r="H146" s="57" t="s">
        <v>366</v>
      </c>
      <c r="I146" s="82" t="n">
        <v>2</v>
      </c>
      <c r="J146" s="74" t="n">
        <v>0.69</v>
      </c>
      <c r="K146" s="75" t="n">
        <v>495000000</v>
      </c>
      <c r="L146" s="79"/>
      <c r="M146" s="79"/>
      <c r="N146" s="89"/>
    </row>
    <row r="147" customFormat="false" ht="16.5" hidden="false" customHeight="true" outlineLevel="0" collapsed="false">
      <c r="A147" s="70" t="n">
        <v>4143</v>
      </c>
      <c r="B147" s="70"/>
      <c r="C147" s="70" t="s">
        <v>28</v>
      </c>
      <c r="D147" s="90" t="s">
        <v>369</v>
      </c>
      <c r="E147" s="70" t="s">
        <v>370</v>
      </c>
      <c r="F147" s="70"/>
      <c r="G147" s="71"/>
      <c r="H147" s="88"/>
      <c r="I147" s="73" t="n">
        <f aca="false">SUM(I148:I149)</f>
        <v>5</v>
      </c>
      <c r="J147" s="74" t="n">
        <f aca="false">SUM(J148:J149)</f>
        <v>1</v>
      </c>
      <c r="K147" s="75" t="n">
        <f aca="false">SUM(K148:K149)</f>
        <v>320000000</v>
      </c>
      <c r="L147" s="76" t="n">
        <v>43860</v>
      </c>
      <c r="M147" s="76" t="n">
        <v>44196</v>
      </c>
      <c r="N147" s="90" t="s">
        <v>320</v>
      </c>
    </row>
    <row r="148" customFormat="false" ht="79.5" hidden="false" customHeight="true" outlineLevel="0" collapsed="false">
      <c r="A148" s="70"/>
      <c r="B148" s="70"/>
      <c r="C148" s="70"/>
      <c r="D148" s="90"/>
      <c r="E148" s="70" t="s">
        <v>371</v>
      </c>
      <c r="F148" s="70"/>
      <c r="G148" s="46" t="s">
        <v>372</v>
      </c>
      <c r="H148" s="57" t="s">
        <v>373</v>
      </c>
      <c r="I148" s="73" t="n">
        <v>3</v>
      </c>
      <c r="J148" s="74" t="n">
        <v>0.88</v>
      </c>
      <c r="K148" s="75" t="n">
        <v>280000000</v>
      </c>
      <c r="L148" s="79"/>
      <c r="M148" s="79"/>
      <c r="N148" s="90"/>
    </row>
    <row r="149" customFormat="false" ht="67.5" hidden="false" customHeight="false" outlineLevel="0" collapsed="false">
      <c r="A149" s="65"/>
      <c r="B149" s="70"/>
      <c r="C149" s="70"/>
      <c r="D149" s="90"/>
      <c r="E149" s="70" t="s">
        <v>374</v>
      </c>
      <c r="F149" s="88"/>
      <c r="G149" s="46" t="s">
        <v>375</v>
      </c>
      <c r="H149" s="57" t="s">
        <v>376</v>
      </c>
      <c r="I149" s="73" t="n">
        <v>2</v>
      </c>
      <c r="J149" s="74" t="n">
        <v>0.12</v>
      </c>
      <c r="K149" s="75" t="n">
        <v>40000000</v>
      </c>
      <c r="L149" s="79"/>
      <c r="M149" s="79"/>
      <c r="N149" s="90"/>
    </row>
    <row r="150" customFormat="false" ht="16.5" hidden="false" customHeight="false" outlineLevel="0" collapsed="false">
      <c r="A150" s="24" t="n">
        <v>4143</v>
      </c>
      <c r="B150" s="70"/>
      <c r="C150" s="70" t="s">
        <v>28</v>
      </c>
      <c r="D150" s="90"/>
      <c r="E150" s="70" t="s">
        <v>377</v>
      </c>
      <c r="F150" s="88"/>
      <c r="G150" s="46"/>
      <c r="H150" s="57"/>
      <c r="I150" s="73"/>
      <c r="J150" s="74" t="n">
        <f aca="false">SUM(J151)</f>
        <v>1</v>
      </c>
      <c r="K150" s="75" t="n">
        <f aca="false">SUM(K151)</f>
        <v>280000000</v>
      </c>
      <c r="L150" s="76" t="n">
        <v>43860</v>
      </c>
      <c r="M150" s="76" t="n">
        <v>44196</v>
      </c>
      <c r="N150" s="90"/>
    </row>
    <row r="151" customFormat="false" ht="54" hidden="false" customHeight="false" outlineLevel="0" collapsed="false">
      <c r="A151" s="24"/>
      <c r="B151" s="70"/>
      <c r="C151" s="70"/>
      <c r="D151" s="89" t="s">
        <v>378</v>
      </c>
      <c r="E151" s="70" t="s">
        <v>377</v>
      </c>
      <c r="F151" s="88"/>
      <c r="G151" s="46" t="s">
        <v>379</v>
      </c>
      <c r="H151" s="57" t="s">
        <v>380</v>
      </c>
      <c r="I151" s="73" t="n">
        <v>1</v>
      </c>
      <c r="J151" s="74" t="n">
        <v>1</v>
      </c>
      <c r="K151" s="75" t="n">
        <v>280000000</v>
      </c>
      <c r="L151" s="64"/>
      <c r="M151" s="64"/>
      <c r="N151" s="89" t="s">
        <v>320</v>
      </c>
    </row>
    <row r="152" customFormat="false" ht="16.5" hidden="false" customHeight="true" outlineLevel="0" collapsed="false">
      <c r="A152" s="70" t="n">
        <v>4143</v>
      </c>
      <c r="B152" s="70"/>
      <c r="C152" s="70" t="s">
        <v>28</v>
      </c>
      <c r="D152" s="90" t="s">
        <v>381</v>
      </c>
      <c r="E152" s="70" t="s">
        <v>382</v>
      </c>
      <c r="F152" s="88"/>
      <c r="G152" s="46"/>
      <c r="H152" s="57"/>
      <c r="I152" s="73" t="n">
        <f aca="false">SUM(I153)</f>
        <v>1</v>
      </c>
      <c r="J152" s="74" t="n">
        <f aca="false">SUM(J153:J154)</f>
        <v>1</v>
      </c>
      <c r="K152" s="75" t="n">
        <f aca="false">SUM(K153:K154)</f>
        <v>520000000</v>
      </c>
      <c r="L152" s="76" t="n">
        <v>43860</v>
      </c>
      <c r="M152" s="76" t="n">
        <v>44196</v>
      </c>
      <c r="N152" s="90" t="s">
        <v>320</v>
      </c>
    </row>
    <row r="153" customFormat="false" ht="67.5" hidden="false" customHeight="false" outlineLevel="0" collapsed="false">
      <c r="A153" s="70"/>
      <c r="B153" s="70"/>
      <c r="C153" s="70"/>
      <c r="D153" s="90"/>
      <c r="E153" s="70" t="s">
        <v>383</v>
      </c>
      <c r="F153" s="88"/>
      <c r="G153" s="46" t="s">
        <v>384</v>
      </c>
      <c r="H153" s="57" t="s">
        <v>385</v>
      </c>
      <c r="I153" s="73" t="n">
        <v>1</v>
      </c>
      <c r="J153" s="74" t="n">
        <v>0.19</v>
      </c>
      <c r="K153" s="75" t="n">
        <v>100000000</v>
      </c>
      <c r="L153" s="79"/>
      <c r="M153" s="79"/>
      <c r="N153" s="90"/>
    </row>
    <row r="154" customFormat="false" ht="54" hidden="false" customHeight="false" outlineLevel="0" collapsed="false">
      <c r="A154" s="70"/>
      <c r="B154" s="70"/>
      <c r="C154" s="70"/>
      <c r="D154" s="90"/>
      <c r="E154" s="70" t="s">
        <v>386</v>
      </c>
      <c r="F154" s="88"/>
      <c r="G154" s="46" t="s">
        <v>387</v>
      </c>
      <c r="H154" s="57" t="s">
        <v>388</v>
      </c>
      <c r="I154" s="73" t="n">
        <v>1</v>
      </c>
      <c r="J154" s="74" t="n">
        <v>0.81</v>
      </c>
      <c r="K154" s="75" t="n">
        <v>420000000</v>
      </c>
      <c r="L154" s="79"/>
      <c r="M154" s="79"/>
      <c r="N154" s="90"/>
    </row>
    <row r="155" customFormat="false" ht="16.5" hidden="false" customHeight="true" outlineLevel="0" collapsed="false">
      <c r="A155" s="70" t="n">
        <v>4143</v>
      </c>
      <c r="B155" s="70"/>
      <c r="C155" s="70" t="s">
        <v>28</v>
      </c>
      <c r="D155" s="89" t="s">
        <v>389</v>
      </c>
      <c r="E155" s="70" t="s">
        <v>390</v>
      </c>
      <c r="F155" s="88"/>
      <c r="G155" s="46"/>
      <c r="H155" s="57"/>
      <c r="I155" s="73" t="n">
        <f aca="false">SUM(I156:I158)</f>
        <v>9</v>
      </c>
      <c r="J155" s="74" t="n">
        <f aca="false">SUM(J156:J158)</f>
        <v>1</v>
      </c>
      <c r="K155" s="75" t="n">
        <f aca="false">SUM(K156:K158)</f>
        <v>1200000000</v>
      </c>
      <c r="L155" s="76" t="n">
        <v>43860</v>
      </c>
      <c r="M155" s="76" t="n">
        <v>44196</v>
      </c>
      <c r="N155" s="90" t="s">
        <v>320</v>
      </c>
    </row>
    <row r="156" customFormat="false" ht="54" hidden="false" customHeight="false" outlineLevel="0" collapsed="false">
      <c r="A156" s="70"/>
      <c r="B156" s="70"/>
      <c r="C156" s="70"/>
      <c r="D156" s="89"/>
      <c r="E156" s="70" t="s">
        <v>391</v>
      </c>
      <c r="F156" s="88"/>
      <c r="G156" s="46" t="s">
        <v>392</v>
      </c>
      <c r="H156" s="57" t="s">
        <v>393</v>
      </c>
      <c r="I156" s="73" t="n">
        <v>4</v>
      </c>
      <c r="J156" s="74" t="n">
        <v>0.29</v>
      </c>
      <c r="K156" s="75" t="n">
        <v>352000000</v>
      </c>
      <c r="L156" s="76"/>
      <c r="M156" s="76"/>
      <c r="N156" s="90"/>
    </row>
    <row r="157" customFormat="false" ht="67.5" hidden="false" customHeight="false" outlineLevel="0" collapsed="false">
      <c r="A157" s="70"/>
      <c r="B157" s="70"/>
      <c r="C157" s="70"/>
      <c r="D157" s="89"/>
      <c r="E157" s="70" t="s">
        <v>394</v>
      </c>
      <c r="F157" s="88"/>
      <c r="G157" s="46" t="s">
        <v>395</v>
      </c>
      <c r="H157" s="57" t="s">
        <v>396</v>
      </c>
      <c r="I157" s="73" t="n">
        <v>2</v>
      </c>
      <c r="J157" s="74" t="n">
        <v>0.21</v>
      </c>
      <c r="K157" s="75" t="n">
        <v>250000000</v>
      </c>
      <c r="L157" s="76"/>
      <c r="M157" s="76"/>
      <c r="N157" s="90"/>
    </row>
    <row r="158" customFormat="false" ht="54" hidden="false" customHeight="false" outlineLevel="0" collapsed="false">
      <c r="A158" s="70"/>
      <c r="B158" s="70"/>
      <c r="C158" s="70"/>
      <c r="D158" s="89"/>
      <c r="E158" s="70" t="s">
        <v>397</v>
      </c>
      <c r="F158" s="88"/>
      <c r="G158" s="46" t="s">
        <v>398</v>
      </c>
      <c r="H158" s="57" t="s">
        <v>399</v>
      </c>
      <c r="I158" s="73" t="n">
        <v>3</v>
      </c>
      <c r="J158" s="74" t="n">
        <v>0.5</v>
      </c>
      <c r="K158" s="75" t="n">
        <v>598000000</v>
      </c>
      <c r="L158" s="79"/>
      <c r="M158" s="79"/>
      <c r="N158" s="90"/>
    </row>
    <row r="159" customFormat="false" ht="16.5" hidden="false" customHeight="true" outlineLevel="0" collapsed="false">
      <c r="A159" s="70" t="n">
        <v>4143</v>
      </c>
      <c r="B159" s="70"/>
      <c r="C159" s="70" t="s">
        <v>28</v>
      </c>
      <c r="D159" s="90" t="s">
        <v>400</v>
      </c>
      <c r="E159" s="70" t="s">
        <v>401</v>
      </c>
      <c r="F159" s="88"/>
      <c r="G159" s="65"/>
      <c r="H159" s="24"/>
      <c r="I159" s="73" t="n">
        <f aca="false">SUM(I160:I162)</f>
        <v>6</v>
      </c>
      <c r="J159" s="74" t="n">
        <f aca="false">SUM(J160:J162)</f>
        <v>1</v>
      </c>
      <c r="K159" s="75" t="n">
        <f aca="false">SUM(K160:K162)</f>
        <v>488131351</v>
      </c>
      <c r="L159" s="76" t="n">
        <v>43860</v>
      </c>
      <c r="M159" s="76" t="n">
        <v>44196</v>
      </c>
      <c r="N159" s="90" t="s">
        <v>320</v>
      </c>
    </row>
    <row r="160" customFormat="false" ht="54" hidden="false" customHeight="false" outlineLevel="0" collapsed="false">
      <c r="A160" s="70"/>
      <c r="B160" s="70"/>
      <c r="C160" s="70"/>
      <c r="D160" s="90"/>
      <c r="E160" s="70" t="s">
        <v>402</v>
      </c>
      <c r="F160" s="88"/>
      <c r="G160" s="46" t="s">
        <v>403</v>
      </c>
      <c r="H160" s="57" t="s">
        <v>404</v>
      </c>
      <c r="I160" s="73" t="n">
        <v>2</v>
      </c>
      <c r="J160" s="74" t="n">
        <v>0.3</v>
      </c>
      <c r="K160" s="75" t="n">
        <v>146977187</v>
      </c>
      <c r="L160" s="79"/>
      <c r="M160" s="79"/>
      <c r="N160" s="90"/>
    </row>
    <row r="161" customFormat="false" ht="54" hidden="false" customHeight="false" outlineLevel="0" collapsed="false">
      <c r="A161" s="70"/>
      <c r="B161" s="70"/>
      <c r="C161" s="70"/>
      <c r="D161" s="90"/>
      <c r="E161" s="70" t="s">
        <v>405</v>
      </c>
      <c r="F161" s="88"/>
      <c r="G161" s="46" t="s">
        <v>406</v>
      </c>
      <c r="H161" s="57" t="s">
        <v>407</v>
      </c>
      <c r="I161" s="73" t="n">
        <v>1</v>
      </c>
      <c r="J161" s="74" t="n">
        <v>0.33</v>
      </c>
      <c r="K161" s="75" t="n">
        <v>161633879</v>
      </c>
      <c r="L161" s="79"/>
      <c r="M161" s="79"/>
      <c r="N161" s="90"/>
    </row>
    <row r="162" customFormat="false" ht="54" hidden="false" customHeight="false" outlineLevel="0" collapsed="false">
      <c r="A162" s="70"/>
      <c r="B162" s="70"/>
      <c r="C162" s="70"/>
      <c r="D162" s="90"/>
      <c r="E162" s="70" t="s">
        <v>408</v>
      </c>
      <c r="F162" s="88"/>
      <c r="G162" s="46" t="s">
        <v>409</v>
      </c>
      <c r="H162" s="57" t="s">
        <v>410</v>
      </c>
      <c r="I162" s="73" t="n">
        <v>3</v>
      </c>
      <c r="J162" s="74" t="n">
        <v>0.37</v>
      </c>
      <c r="K162" s="75" t="n">
        <v>179520285</v>
      </c>
      <c r="L162" s="79"/>
      <c r="M162" s="79"/>
      <c r="N162" s="90"/>
    </row>
    <row r="163" customFormat="false" ht="16.5" hidden="false" customHeight="true" outlineLevel="0" collapsed="false">
      <c r="A163" s="70" t="n">
        <v>4143</v>
      </c>
      <c r="B163" s="70"/>
      <c r="C163" s="70" t="s">
        <v>28</v>
      </c>
      <c r="D163" s="90" t="s">
        <v>411</v>
      </c>
      <c r="E163" s="70" t="s">
        <v>412</v>
      </c>
      <c r="F163" s="88"/>
      <c r="G163" s="46"/>
      <c r="H163" s="57"/>
      <c r="I163" s="73" t="n">
        <f aca="false">SUM(I164)</f>
        <v>1</v>
      </c>
      <c r="J163" s="74" t="n">
        <f aca="false">SUM(J164)</f>
        <v>1</v>
      </c>
      <c r="K163" s="75" t="n">
        <f aca="false">SUM(K164)</f>
        <v>144791866</v>
      </c>
      <c r="L163" s="76" t="n">
        <v>43860</v>
      </c>
      <c r="M163" s="76" t="n">
        <v>44196</v>
      </c>
      <c r="N163" s="90" t="s">
        <v>320</v>
      </c>
    </row>
    <row r="164" customFormat="false" ht="67.5" hidden="false" customHeight="false" outlineLevel="0" collapsed="false">
      <c r="A164" s="70"/>
      <c r="B164" s="70"/>
      <c r="C164" s="70"/>
      <c r="D164" s="90"/>
      <c r="E164" s="70" t="s">
        <v>413</v>
      </c>
      <c r="F164" s="88"/>
      <c r="G164" s="46" t="s">
        <v>414</v>
      </c>
      <c r="H164" s="57" t="s">
        <v>415</v>
      </c>
      <c r="I164" s="73" t="n">
        <v>1</v>
      </c>
      <c r="J164" s="74" t="n">
        <v>1</v>
      </c>
      <c r="K164" s="75" t="n">
        <v>144791866</v>
      </c>
      <c r="L164" s="79"/>
      <c r="M164" s="79"/>
      <c r="N164" s="90"/>
    </row>
    <row r="165" customFormat="false" ht="16.5" hidden="false" customHeight="true" outlineLevel="0" collapsed="false">
      <c r="A165" s="70" t="n">
        <v>4143</v>
      </c>
      <c r="B165" s="70"/>
      <c r="C165" s="70" t="s">
        <v>28</v>
      </c>
      <c r="D165" s="90" t="s">
        <v>416</v>
      </c>
      <c r="E165" s="70" t="s">
        <v>417</v>
      </c>
      <c r="F165" s="88"/>
      <c r="G165" s="46"/>
      <c r="H165" s="57"/>
      <c r="I165" s="73" t="n">
        <f aca="false">SUM(I166)</f>
        <v>1</v>
      </c>
      <c r="J165" s="74" t="n">
        <f aca="false">SUM(J166)</f>
        <v>1</v>
      </c>
      <c r="K165" s="75" t="n">
        <f aca="false">SUM(K166)</f>
        <v>179496964</v>
      </c>
      <c r="L165" s="76" t="n">
        <v>43860</v>
      </c>
      <c r="M165" s="76" t="n">
        <v>44196</v>
      </c>
      <c r="N165" s="90" t="s">
        <v>320</v>
      </c>
    </row>
    <row r="166" customFormat="false" ht="54" hidden="false" customHeight="false" outlineLevel="0" collapsed="false">
      <c r="A166" s="70"/>
      <c r="B166" s="70"/>
      <c r="C166" s="70"/>
      <c r="D166" s="90"/>
      <c r="E166" s="70" t="s">
        <v>418</v>
      </c>
      <c r="F166" s="88"/>
      <c r="G166" s="46" t="s">
        <v>419</v>
      </c>
      <c r="H166" s="57" t="s">
        <v>420</v>
      </c>
      <c r="I166" s="73" t="n">
        <v>1</v>
      </c>
      <c r="J166" s="74" t="n">
        <v>1</v>
      </c>
      <c r="K166" s="75" t="n">
        <v>179496964</v>
      </c>
      <c r="L166" s="76"/>
      <c r="M166" s="76"/>
      <c r="N166" s="90"/>
    </row>
    <row r="167" customFormat="false" ht="16.5" hidden="false" customHeight="true" outlineLevel="0" collapsed="false">
      <c r="A167" s="70" t="n">
        <v>4143</v>
      </c>
      <c r="B167" s="70"/>
      <c r="C167" s="70" t="s">
        <v>28</v>
      </c>
      <c r="D167" s="90" t="s">
        <v>421</v>
      </c>
      <c r="E167" s="70" t="s">
        <v>422</v>
      </c>
      <c r="F167" s="88"/>
      <c r="G167" s="46"/>
      <c r="H167" s="57"/>
      <c r="I167" s="73" t="n">
        <f aca="false">SUM(I168)</f>
        <v>1</v>
      </c>
      <c r="J167" s="74" t="n">
        <f aca="false">SUM(J168)</f>
        <v>1</v>
      </c>
      <c r="K167" s="75" t="n">
        <f aca="false">SUM(K168)</f>
        <v>277645770</v>
      </c>
      <c r="L167" s="76" t="n">
        <v>43860</v>
      </c>
      <c r="M167" s="76" t="n">
        <v>44196</v>
      </c>
      <c r="N167" s="90" t="s">
        <v>320</v>
      </c>
    </row>
    <row r="168" customFormat="false" ht="54" hidden="false" customHeight="false" outlineLevel="0" collapsed="false">
      <c r="A168" s="70"/>
      <c r="B168" s="70"/>
      <c r="C168" s="70"/>
      <c r="D168" s="90"/>
      <c r="E168" s="70" t="s">
        <v>423</v>
      </c>
      <c r="F168" s="88"/>
      <c r="G168" s="46" t="s">
        <v>424</v>
      </c>
      <c r="H168" s="57" t="s">
        <v>425</v>
      </c>
      <c r="I168" s="73" t="n">
        <v>1</v>
      </c>
      <c r="J168" s="74" t="n">
        <v>1</v>
      </c>
      <c r="K168" s="75" t="n">
        <v>277645770</v>
      </c>
      <c r="L168" s="76"/>
      <c r="M168" s="76"/>
      <c r="N168" s="90"/>
    </row>
    <row r="169" customFormat="false" ht="16.5" hidden="false" customHeight="true" outlineLevel="0" collapsed="false">
      <c r="A169" s="70" t="n">
        <v>4143</v>
      </c>
      <c r="B169" s="70"/>
      <c r="C169" s="70" t="s">
        <v>28</v>
      </c>
      <c r="D169" s="90" t="s">
        <v>426</v>
      </c>
      <c r="E169" s="70" t="s">
        <v>427</v>
      </c>
      <c r="F169" s="88"/>
      <c r="G169" s="46"/>
      <c r="H169" s="57"/>
      <c r="I169" s="73" t="n">
        <f aca="false">SUM(I170)</f>
        <v>1</v>
      </c>
      <c r="J169" s="74" t="n">
        <f aca="false">SUM(J170)</f>
        <v>1</v>
      </c>
      <c r="K169" s="75" t="n">
        <f aca="false">SUM(K170)</f>
        <v>182000000</v>
      </c>
      <c r="L169" s="76" t="n">
        <v>43860</v>
      </c>
      <c r="M169" s="76" t="n">
        <v>44196</v>
      </c>
      <c r="N169" s="90" t="s">
        <v>320</v>
      </c>
    </row>
    <row r="170" customFormat="false" ht="54" hidden="false" customHeight="false" outlineLevel="0" collapsed="false">
      <c r="A170" s="70"/>
      <c r="B170" s="70"/>
      <c r="C170" s="70"/>
      <c r="D170" s="90"/>
      <c r="E170" s="70" t="s">
        <v>428</v>
      </c>
      <c r="F170" s="88"/>
      <c r="G170" s="46" t="s">
        <v>429</v>
      </c>
      <c r="H170" s="57" t="s">
        <v>430</v>
      </c>
      <c r="I170" s="73" t="n">
        <v>1</v>
      </c>
      <c r="J170" s="74" t="n">
        <v>1</v>
      </c>
      <c r="K170" s="75" t="n">
        <v>182000000</v>
      </c>
      <c r="L170" s="79"/>
      <c r="M170" s="79"/>
      <c r="N170" s="90"/>
    </row>
    <row r="171" customFormat="false" ht="16.5" hidden="false" customHeight="true" outlineLevel="0" collapsed="false">
      <c r="A171" s="70" t="n">
        <v>4143</v>
      </c>
      <c r="B171" s="70"/>
      <c r="C171" s="70" t="s">
        <v>28</v>
      </c>
      <c r="D171" s="90" t="s">
        <v>431</v>
      </c>
      <c r="E171" s="70" t="s">
        <v>432</v>
      </c>
      <c r="F171" s="88"/>
      <c r="G171" s="46"/>
      <c r="H171" s="57"/>
      <c r="I171" s="73" t="n">
        <f aca="false">SUM(I172:I173)</f>
        <v>3</v>
      </c>
      <c r="J171" s="74" t="n">
        <f aca="false">SUM(J172:J173)</f>
        <v>1</v>
      </c>
      <c r="K171" s="75" t="n">
        <f aca="false">SUM(K172:K173)</f>
        <v>242035813</v>
      </c>
      <c r="L171" s="76" t="n">
        <v>43860</v>
      </c>
      <c r="M171" s="76" t="n">
        <v>44196</v>
      </c>
      <c r="N171" s="90" t="s">
        <v>320</v>
      </c>
    </row>
    <row r="172" customFormat="false" ht="54" hidden="false" customHeight="false" outlineLevel="0" collapsed="false">
      <c r="A172" s="70"/>
      <c r="B172" s="70"/>
      <c r="C172" s="70"/>
      <c r="D172" s="90"/>
      <c r="E172" s="70" t="s">
        <v>433</v>
      </c>
      <c r="F172" s="88"/>
      <c r="G172" s="46" t="s">
        <v>434</v>
      </c>
      <c r="H172" s="57" t="s">
        <v>435</v>
      </c>
      <c r="I172" s="73" t="n">
        <v>2</v>
      </c>
      <c r="J172" s="74" t="n">
        <v>0.29</v>
      </c>
      <c r="K172" s="75" t="n">
        <v>70020766</v>
      </c>
      <c r="L172" s="79"/>
      <c r="M172" s="79"/>
      <c r="N172" s="90"/>
    </row>
    <row r="173" customFormat="false" ht="40.5" hidden="false" customHeight="false" outlineLevel="0" collapsed="false">
      <c r="A173" s="70"/>
      <c r="B173" s="70"/>
      <c r="C173" s="70"/>
      <c r="D173" s="90"/>
      <c r="E173" s="70" t="s">
        <v>436</v>
      </c>
      <c r="F173" s="88"/>
      <c r="G173" s="46" t="s">
        <v>437</v>
      </c>
      <c r="H173" s="57" t="s">
        <v>438</v>
      </c>
      <c r="I173" s="73" t="n">
        <v>1</v>
      </c>
      <c r="J173" s="74" t="n">
        <v>0.71</v>
      </c>
      <c r="K173" s="75" t="n">
        <v>172015047</v>
      </c>
      <c r="L173" s="76"/>
      <c r="M173" s="76"/>
      <c r="N173" s="90"/>
    </row>
    <row r="174" customFormat="false" ht="16.5" hidden="false" customHeight="true" outlineLevel="0" collapsed="false">
      <c r="A174" s="70" t="n">
        <v>4143</v>
      </c>
      <c r="B174" s="70"/>
      <c r="C174" s="70" t="s">
        <v>28</v>
      </c>
      <c r="D174" s="90" t="s">
        <v>439</v>
      </c>
      <c r="E174" s="70" t="s">
        <v>440</v>
      </c>
      <c r="F174" s="88"/>
      <c r="G174" s="46"/>
      <c r="H174" s="57"/>
      <c r="I174" s="73" t="n">
        <f aca="false">SUM(I175)</f>
        <v>1</v>
      </c>
      <c r="J174" s="74" t="n">
        <f aca="false">SUM(J175)</f>
        <v>1</v>
      </c>
      <c r="K174" s="75" t="n">
        <f aca="false">SUM(K175)</f>
        <v>100000000</v>
      </c>
      <c r="L174" s="76" t="n">
        <v>43860</v>
      </c>
      <c r="M174" s="76" t="n">
        <v>44196</v>
      </c>
      <c r="N174" s="90" t="s">
        <v>320</v>
      </c>
    </row>
    <row r="175" customFormat="false" ht="54" hidden="false" customHeight="false" outlineLevel="0" collapsed="false">
      <c r="A175" s="70"/>
      <c r="B175" s="70"/>
      <c r="C175" s="70"/>
      <c r="D175" s="90"/>
      <c r="E175" s="70" t="s">
        <v>441</v>
      </c>
      <c r="F175" s="88"/>
      <c r="G175" s="46" t="s">
        <v>442</v>
      </c>
      <c r="H175" s="57" t="s">
        <v>443</v>
      </c>
      <c r="I175" s="73" t="n">
        <v>1</v>
      </c>
      <c r="J175" s="74" t="n">
        <v>1</v>
      </c>
      <c r="K175" s="75" t="n">
        <v>100000000</v>
      </c>
      <c r="L175" s="79"/>
      <c r="M175" s="79"/>
      <c r="N175" s="90"/>
    </row>
    <row r="176" customFormat="false" ht="16.5" hidden="false" customHeight="true" outlineLevel="0" collapsed="false">
      <c r="A176" s="70" t="n">
        <v>4143</v>
      </c>
      <c r="B176" s="70"/>
      <c r="C176" s="70" t="s">
        <v>28</v>
      </c>
      <c r="D176" s="90" t="s">
        <v>444</v>
      </c>
      <c r="E176" s="70" t="s">
        <v>445</v>
      </c>
      <c r="F176" s="88"/>
      <c r="G176" s="46"/>
      <c r="H176" s="57"/>
      <c r="I176" s="73" t="n">
        <f aca="false">SUM(I177:I178)</f>
        <v>2</v>
      </c>
      <c r="J176" s="74" t="n">
        <f aca="false">SUM(J177:J178)</f>
        <v>1</v>
      </c>
      <c r="K176" s="75" t="n">
        <f aca="false">SUM(K177:K178)</f>
        <v>278033814</v>
      </c>
      <c r="L176" s="76" t="n">
        <v>43860</v>
      </c>
      <c r="M176" s="76" t="n">
        <v>44196</v>
      </c>
      <c r="N176" s="90" t="s">
        <v>320</v>
      </c>
    </row>
    <row r="177" customFormat="false" ht="40.5" hidden="false" customHeight="false" outlineLevel="0" collapsed="false">
      <c r="A177" s="70"/>
      <c r="B177" s="70"/>
      <c r="C177" s="70"/>
      <c r="D177" s="90"/>
      <c r="E177" s="70" t="s">
        <v>446</v>
      </c>
      <c r="F177" s="88"/>
      <c r="G177" s="46" t="s">
        <v>447</v>
      </c>
      <c r="H177" s="57" t="s">
        <v>448</v>
      </c>
      <c r="I177" s="73" t="n">
        <v>1</v>
      </c>
      <c r="J177" s="74" t="n">
        <v>0.63</v>
      </c>
      <c r="K177" s="75" t="n">
        <v>203914406</v>
      </c>
      <c r="L177" s="79"/>
      <c r="M177" s="79"/>
      <c r="N177" s="90"/>
    </row>
    <row r="178" customFormat="false" ht="54" hidden="false" customHeight="false" outlineLevel="0" collapsed="false">
      <c r="A178" s="70"/>
      <c r="B178" s="70"/>
      <c r="C178" s="70"/>
      <c r="D178" s="90"/>
      <c r="E178" s="70" t="s">
        <v>449</v>
      </c>
      <c r="F178" s="88"/>
      <c r="G178" s="46" t="s">
        <v>450</v>
      </c>
      <c r="H178" s="57" t="s">
        <v>451</v>
      </c>
      <c r="I178" s="73" t="n">
        <v>1</v>
      </c>
      <c r="J178" s="74" t="n">
        <v>0.37</v>
      </c>
      <c r="K178" s="75" t="n">
        <v>74119408</v>
      </c>
      <c r="L178" s="79"/>
      <c r="M178" s="79"/>
      <c r="N178" s="90"/>
    </row>
    <row r="179" customFormat="false" ht="16.5" hidden="false" customHeight="false" outlineLevel="0" collapsed="false">
      <c r="A179" s="66"/>
      <c r="B179" s="66" t="n">
        <v>41040030005</v>
      </c>
      <c r="C179" s="66" t="s">
        <v>26</v>
      </c>
      <c r="D179" s="54" t="s">
        <v>452</v>
      </c>
      <c r="E179" s="66"/>
      <c r="F179" s="66"/>
      <c r="G179" s="54"/>
      <c r="H179" s="36"/>
      <c r="I179" s="55"/>
      <c r="J179" s="56"/>
      <c r="K179" s="67"/>
      <c r="L179" s="68"/>
      <c r="M179" s="68"/>
      <c r="N179" s="66"/>
    </row>
    <row r="180" customFormat="false" ht="16.5" hidden="false" customHeight="true" outlineLevel="0" collapsed="false">
      <c r="A180" s="70" t="n">
        <v>4143</v>
      </c>
      <c r="B180" s="70"/>
      <c r="C180" s="70" t="s">
        <v>28</v>
      </c>
      <c r="D180" s="46" t="s">
        <v>453</v>
      </c>
      <c r="E180" s="70" t="s">
        <v>454</v>
      </c>
      <c r="F180" s="88"/>
      <c r="G180" s="46"/>
      <c r="H180" s="57"/>
      <c r="I180" s="73" t="n">
        <f aca="false">I181</f>
        <v>4</v>
      </c>
      <c r="J180" s="74" t="n">
        <f aca="false">+SUM(J181:J181)</f>
        <v>0.98</v>
      </c>
      <c r="K180" s="75" t="n">
        <f aca="false">+SUM(K181:K181+K182)</f>
        <v>17178169604</v>
      </c>
      <c r="L180" s="76" t="n">
        <v>43495</v>
      </c>
      <c r="M180" s="76" t="n">
        <v>43830</v>
      </c>
      <c r="N180" s="77" t="s">
        <v>320</v>
      </c>
    </row>
    <row r="181" customFormat="false" ht="40.5" hidden="false" customHeight="false" outlineLevel="0" collapsed="false">
      <c r="A181" s="70"/>
      <c r="B181" s="70"/>
      <c r="C181" s="70"/>
      <c r="D181" s="46"/>
      <c r="E181" s="70" t="s">
        <v>455</v>
      </c>
      <c r="F181" s="88"/>
      <c r="G181" s="46" t="s">
        <v>456</v>
      </c>
      <c r="H181" s="57" t="s">
        <v>457</v>
      </c>
      <c r="I181" s="91" t="n">
        <v>4</v>
      </c>
      <c r="J181" s="74" t="n">
        <v>0.98</v>
      </c>
      <c r="K181" s="75" t="n">
        <v>16861629470</v>
      </c>
      <c r="L181" s="79"/>
      <c r="M181" s="79"/>
      <c r="N181" s="77"/>
    </row>
    <row r="182" customFormat="false" ht="40.5" hidden="false" customHeight="false" outlineLevel="0" collapsed="false">
      <c r="A182" s="70"/>
      <c r="B182" s="70"/>
      <c r="C182" s="70"/>
      <c r="D182" s="46"/>
      <c r="E182" s="70" t="s">
        <v>458</v>
      </c>
      <c r="F182" s="88"/>
      <c r="G182" s="46" t="s">
        <v>459</v>
      </c>
      <c r="H182" s="57" t="s">
        <v>460</v>
      </c>
      <c r="I182" s="91" t="n">
        <v>2</v>
      </c>
      <c r="J182" s="74" t="n">
        <v>0.02</v>
      </c>
      <c r="K182" s="75" t="n">
        <v>316540134</v>
      </c>
      <c r="L182" s="79"/>
      <c r="M182" s="79"/>
      <c r="N182" s="77"/>
    </row>
    <row r="183" customFormat="false" ht="16.5" hidden="false" customHeight="false" outlineLevel="0" collapsed="false">
      <c r="A183" s="66"/>
      <c r="B183" s="66" t="n">
        <v>41040030006</v>
      </c>
      <c r="C183" s="66" t="s">
        <v>26</v>
      </c>
      <c r="D183" s="54" t="s">
        <v>461</v>
      </c>
      <c r="E183" s="66"/>
      <c r="F183" s="66"/>
      <c r="G183" s="54"/>
      <c r="H183" s="36"/>
      <c r="I183" s="55"/>
      <c r="J183" s="56"/>
      <c r="K183" s="67"/>
      <c r="L183" s="68"/>
      <c r="M183" s="68"/>
      <c r="N183" s="66"/>
    </row>
    <row r="184" customFormat="false" ht="16.5" hidden="false" customHeight="true" outlineLevel="0" collapsed="false">
      <c r="A184" s="70" t="n">
        <v>4143</v>
      </c>
      <c r="B184" s="70"/>
      <c r="C184" s="70" t="s">
        <v>28</v>
      </c>
      <c r="D184" s="46" t="s">
        <v>462</v>
      </c>
      <c r="E184" s="70" t="s">
        <v>463</v>
      </c>
      <c r="F184" s="88"/>
      <c r="G184" s="46"/>
      <c r="H184" s="57"/>
      <c r="I184" s="73" t="n">
        <f aca="false">I185</f>
        <v>1</v>
      </c>
      <c r="J184" s="74" t="n">
        <f aca="false">SUM(J185:J185)</f>
        <v>1</v>
      </c>
      <c r="K184" s="75" t="n">
        <f aca="false">SUM(K185:K185)</f>
        <v>700000000</v>
      </c>
      <c r="L184" s="76" t="n">
        <v>43860</v>
      </c>
      <c r="M184" s="76" t="n">
        <v>44196</v>
      </c>
      <c r="N184" s="77" t="s">
        <v>320</v>
      </c>
    </row>
    <row r="185" customFormat="false" ht="27" hidden="false" customHeight="false" outlineLevel="0" collapsed="false">
      <c r="A185" s="70"/>
      <c r="B185" s="70"/>
      <c r="C185" s="70"/>
      <c r="D185" s="46"/>
      <c r="E185" s="70" t="s">
        <v>463</v>
      </c>
      <c r="F185" s="88"/>
      <c r="G185" s="46" t="s">
        <v>464</v>
      </c>
      <c r="H185" s="57" t="s">
        <v>465</v>
      </c>
      <c r="I185" s="73" t="n">
        <v>1</v>
      </c>
      <c r="J185" s="74" t="n">
        <v>1</v>
      </c>
      <c r="K185" s="75" t="n">
        <v>700000000</v>
      </c>
      <c r="L185" s="79"/>
      <c r="M185" s="79"/>
      <c r="N185" s="77"/>
    </row>
    <row r="186" customFormat="false" ht="25.5" hidden="false" customHeight="false" outlineLevel="0" collapsed="false">
      <c r="A186" s="66"/>
      <c r="B186" s="66" t="n">
        <v>41040030007</v>
      </c>
      <c r="C186" s="66" t="s">
        <v>26</v>
      </c>
      <c r="D186" s="54" t="s">
        <v>466</v>
      </c>
      <c r="E186" s="66"/>
      <c r="F186" s="66"/>
      <c r="G186" s="54"/>
      <c r="H186" s="36"/>
      <c r="I186" s="55"/>
      <c r="J186" s="56"/>
      <c r="K186" s="67"/>
      <c r="L186" s="68"/>
      <c r="M186" s="68"/>
      <c r="N186" s="66"/>
    </row>
    <row r="187" customFormat="false" ht="16.5" hidden="false" customHeight="true" outlineLevel="0" collapsed="false">
      <c r="A187" s="70" t="n">
        <v>4143</v>
      </c>
      <c r="B187" s="70"/>
      <c r="C187" s="70" t="s">
        <v>28</v>
      </c>
      <c r="D187" s="92" t="s">
        <v>467</v>
      </c>
      <c r="E187" s="70" t="s">
        <v>468</v>
      </c>
      <c r="F187" s="88"/>
      <c r="G187" s="46"/>
      <c r="H187" s="57"/>
      <c r="I187" s="73" t="n">
        <f aca="false">SUM(I188)</f>
        <v>91</v>
      </c>
      <c r="J187" s="74" t="n">
        <f aca="false">SUM(J188)</f>
        <v>1</v>
      </c>
      <c r="K187" s="75" t="n">
        <f aca="false">SUM(K188)</f>
        <v>1397324000</v>
      </c>
      <c r="L187" s="76" t="n">
        <v>43860</v>
      </c>
      <c r="M187" s="76" t="n">
        <v>44196</v>
      </c>
      <c r="N187" s="90" t="s">
        <v>145</v>
      </c>
    </row>
    <row r="188" customFormat="false" ht="54" hidden="false" customHeight="false" outlineLevel="0" collapsed="false">
      <c r="A188" s="70"/>
      <c r="B188" s="70"/>
      <c r="C188" s="70"/>
      <c r="D188" s="92"/>
      <c r="E188" s="70" t="s">
        <v>469</v>
      </c>
      <c r="F188" s="88"/>
      <c r="G188" s="46" t="s">
        <v>470</v>
      </c>
      <c r="H188" s="57" t="s">
        <v>471</v>
      </c>
      <c r="I188" s="73" t="n">
        <v>91</v>
      </c>
      <c r="J188" s="74" t="n">
        <v>1</v>
      </c>
      <c r="K188" s="75" t="n">
        <v>1397324000</v>
      </c>
      <c r="L188" s="79"/>
      <c r="M188" s="79"/>
      <c r="N188" s="90"/>
    </row>
    <row r="189" customFormat="false" ht="16.5" hidden="false" customHeight="true" outlineLevel="0" collapsed="false">
      <c r="A189" s="70" t="n">
        <v>4143</v>
      </c>
      <c r="B189" s="70"/>
      <c r="C189" s="70" t="s">
        <v>28</v>
      </c>
      <c r="D189" s="77" t="s">
        <v>472</v>
      </c>
      <c r="E189" s="70" t="s">
        <v>473</v>
      </c>
      <c r="F189" s="88"/>
      <c r="G189" s="46"/>
      <c r="H189" s="57"/>
      <c r="I189" s="82" t="n">
        <f aca="false">SUM(I190:I191)</f>
        <v>8</v>
      </c>
      <c r="J189" s="87" t="n">
        <f aca="false">SUM(J190:J191)</f>
        <v>1</v>
      </c>
      <c r="K189" s="75" t="n">
        <f aca="false">SUM(K190:K191)</f>
        <v>497838400</v>
      </c>
      <c r="L189" s="76" t="n">
        <v>43860</v>
      </c>
      <c r="M189" s="76" t="n">
        <v>44196</v>
      </c>
      <c r="N189" s="90" t="s">
        <v>145</v>
      </c>
    </row>
    <row r="190" customFormat="false" ht="40.5" hidden="false" customHeight="false" outlineLevel="0" collapsed="false">
      <c r="A190" s="70"/>
      <c r="B190" s="70"/>
      <c r="C190" s="70"/>
      <c r="D190" s="77"/>
      <c r="E190" s="70" t="s">
        <v>474</v>
      </c>
      <c r="F190" s="88"/>
      <c r="G190" s="46" t="s">
        <v>475</v>
      </c>
      <c r="H190" s="57" t="s">
        <v>476</v>
      </c>
      <c r="I190" s="73" t="n">
        <v>6</v>
      </c>
      <c r="J190" s="74" t="n">
        <v>0.88</v>
      </c>
      <c r="K190" s="75" t="n">
        <v>436800000</v>
      </c>
      <c r="L190" s="79"/>
      <c r="M190" s="79"/>
      <c r="N190" s="90"/>
    </row>
    <row r="191" customFormat="false" ht="54" hidden="false" customHeight="false" outlineLevel="0" collapsed="false">
      <c r="A191" s="70"/>
      <c r="B191" s="70"/>
      <c r="C191" s="70"/>
      <c r="D191" s="77"/>
      <c r="E191" s="70" t="s">
        <v>477</v>
      </c>
      <c r="F191" s="88"/>
      <c r="G191" s="46" t="s">
        <v>478</v>
      </c>
      <c r="H191" s="57" t="s">
        <v>479</v>
      </c>
      <c r="I191" s="73" t="n">
        <v>2</v>
      </c>
      <c r="J191" s="74" t="n">
        <v>0.12</v>
      </c>
      <c r="K191" s="75" t="n">
        <v>61038400</v>
      </c>
      <c r="L191" s="76"/>
      <c r="M191" s="76"/>
      <c r="N191" s="90"/>
    </row>
    <row r="192" customFormat="false" ht="16.5" hidden="false" customHeight="true" outlineLevel="0" collapsed="false">
      <c r="A192" s="70" t="n">
        <v>4143</v>
      </c>
      <c r="B192" s="70"/>
      <c r="C192" s="70" t="s">
        <v>28</v>
      </c>
      <c r="D192" s="77" t="s">
        <v>480</v>
      </c>
      <c r="E192" s="70" t="s">
        <v>481</v>
      </c>
      <c r="F192" s="88"/>
      <c r="G192" s="46"/>
      <c r="H192" s="57"/>
      <c r="I192" s="73" t="n">
        <f aca="false">SUM(I193:I195)</f>
        <v>24</v>
      </c>
      <c r="J192" s="74" t="n">
        <f aca="false">SUM(J193:J195)</f>
        <v>1</v>
      </c>
      <c r="K192" s="75" t="n">
        <f aca="false">SUM(K193:K195)</f>
        <v>411589577</v>
      </c>
      <c r="L192" s="76" t="n">
        <v>43860</v>
      </c>
      <c r="M192" s="76" t="n">
        <v>44196</v>
      </c>
      <c r="N192" s="90" t="s">
        <v>145</v>
      </c>
    </row>
    <row r="193" customFormat="false" ht="66" hidden="false" customHeight="true" outlineLevel="0" collapsed="false">
      <c r="A193" s="70"/>
      <c r="B193" s="70"/>
      <c r="C193" s="70"/>
      <c r="D193" s="77"/>
      <c r="E193" s="70" t="s">
        <v>482</v>
      </c>
      <c r="F193" s="88"/>
      <c r="G193" s="46" t="s">
        <v>483</v>
      </c>
      <c r="H193" s="57" t="s">
        <v>484</v>
      </c>
      <c r="I193" s="73" t="n">
        <v>11</v>
      </c>
      <c r="J193" s="74" t="n">
        <v>0.65</v>
      </c>
      <c r="K193" s="75" t="n">
        <v>269136399</v>
      </c>
      <c r="L193" s="79"/>
      <c r="M193" s="79"/>
      <c r="N193" s="90"/>
    </row>
    <row r="194" customFormat="false" ht="51.75" hidden="false" customHeight="true" outlineLevel="0" collapsed="false">
      <c r="A194" s="70"/>
      <c r="B194" s="70"/>
      <c r="C194" s="70"/>
      <c r="D194" s="77"/>
      <c r="E194" s="70" t="s">
        <v>485</v>
      </c>
      <c r="F194" s="88"/>
      <c r="G194" s="46" t="s">
        <v>486</v>
      </c>
      <c r="H194" s="57" t="s">
        <v>487</v>
      </c>
      <c r="I194" s="73" t="n">
        <v>5</v>
      </c>
      <c r="J194" s="74" t="n">
        <v>0.23</v>
      </c>
      <c r="K194" s="75" t="n">
        <v>94338210</v>
      </c>
      <c r="L194" s="76"/>
      <c r="M194" s="76"/>
      <c r="N194" s="90"/>
    </row>
    <row r="195" customFormat="false" ht="54" hidden="false" customHeight="false" outlineLevel="0" collapsed="false">
      <c r="A195" s="70"/>
      <c r="B195" s="70"/>
      <c r="C195" s="70"/>
      <c r="D195" s="77"/>
      <c r="E195" s="70" t="s">
        <v>488</v>
      </c>
      <c r="F195" s="88"/>
      <c r="G195" s="46" t="s">
        <v>489</v>
      </c>
      <c r="H195" s="57" t="s">
        <v>490</v>
      </c>
      <c r="I195" s="73" t="n">
        <v>8</v>
      </c>
      <c r="J195" s="74" t="n">
        <v>0.12</v>
      </c>
      <c r="K195" s="75" t="n">
        <v>48114968</v>
      </c>
      <c r="L195" s="79"/>
      <c r="M195" s="79"/>
      <c r="N195" s="90"/>
    </row>
    <row r="196" customFormat="false" ht="16.5" hidden="false" customHeight="true" outlineLevel="0" collapsed="false">
      <c r="A196" s="70" t="n">
        <v>4143</v>
      </c>
      <c r="B196" s="70"/>
      <c r="C196" s="70" t="s">
        <v>28</v>
      </c>
      <c r="D196" s="77" t="s">
        <v>491</v>
      </c>
      <c r="E196" s="70" t="s">
        <v>492</v>
      </c>
      <c r="F196" s="88"/>
      <c r="G196" s="46"/>
      <c r="H196" s="57"/>
      <c r="I196" s="73" t="n">
        <f aca="false">SUM(I197:I199)</f>
        <v>28</v>
      </c>
      <c r="J196" s="74" t="n">
        <f aca="false">SUM(J197:J199)</f>
        <v>1</v>
      </c>
      <c r="K196" s="75" t="n">
        <f aca="false">SUM(K197:K199)</f>
        <v>233161060</v>
      </c>
      <c r="L196" s="76" t="n">
        <v>43860</v>
      </c>
      <c r="M196" s="76" t="n">
        <v>44196</v>
      </c>
      <c r="N196" s="77" t="s">
        <v>145</v>
      </c>
    </row>
    <row r="197" customFormat="false" ht="68.25" hidden="false" customHeight="true" outlineLevel="0" collapsed="false">
      <c r="A197" s="70"/>
      <c r="B197" s="70"/>
      <c r="C197" s="70"/>
      <c r="D197" s="77"/>
      <c r="E197" s="70" t="s">
        <v>493</v>
      </c>
      <c r="F197" s="88"/>
      <c r="G197" s="93" t="s">
        <v>494</v>
      </c>
      <c r="H197" s="94" t="s">
        <v>495</v>
      </c>
      <c r="I197" s="73" t="n">
        <v>11</v>
      </c>
      <c r="J197" s="74" t="n">
        <v>0.8</v>
      </c>
      <c r="K197" s="75" t="n">
        <v>186631256</v>
      </c>
      <c r="L197" s="79"/>
      <c r="M197" s="79"/>
      <c r="N197" s="77"/>
    </row>
    <row r="198" customFormat="false" ht="68.25" hidden="false" customHeight="true" outlineLevel="0" collapsed="false">
      <c r="A198" s="70"/>
      <c r="B198" s="70"/>
      <c r="C198" s="70"/>
      <c r="D198" s="77"/>
      <c r="E198" s="70" t="s">
        <v>496</v>
      </c>
      <c r="F198" s="88"/>
      <c r="G198" s="93" t="s">
        <v>497</v>
      </c>
      <c r="H198" s="94" t="s">
        <v>490</v>
      </c>
      <c r="I198" s="73" t="n">
        <v>16</v>
      </c>
      <c r="J198" s="74" t="n">
        <v>0.15</v>
      </c>
      <c r="K198" s="75" t="n">
        <v>35363456</v>
      </c>
      <c r="L198" s="79"/>
      <c r="M198" s="79"/>
      <c r="N198" s="77"/>
    </row>
    <row r="199" customFormat="false" ht="54" hidden="false" customHeight="false" outlineLevel="0" collapsed="false">
      <c r="A199" s="70"/>
      <c r="B199" s="70"/>
      <c r="C199" s="70"/>
      <c r="D199" s="77"/>
      <c r="E199" s="70" t="s">
        <v>498</v>
      </c>
      <c r="F199" s="88"/>
      <c r="G199" s="93" t="s">
        <v>499</v>
      </c>
      <c r="H199" s="94" t="s">
        <v>500</v>
      </c>
      <c r="I199" s="73" t="n">
        <v>1</v>
      </c>
      <c r="J199" s="74" t="n">
        <v>0.05</v>
      </c>
      <c r="K199" s="75" t="n">
        <v>11166348</v>
      </c>
      <c r="L199" s="79"/>
      <c r="M199" s="79"/>
      <c r="N199" s="77"/>
    </row>
    <row r="200" customFormat="false" ht="16.5" hidden="false" customHeight="true" outlineLevel="0" collapsed="false">
      <c r="A200" s="70" t="n">
        <v>4143</v>
      </c>
      <c r="B200" s="70"/>
      <c r="C200" s="70" t="s">
        <v>28</v>
      </c>
      <c r="D200" s="77" t="s">
        <v>501</v>
      </c>
      <c r="E200" s="70" t="s">
        <v>502</v>
      </c>
      <c r="F200" s="88"/>
      <c r="G200" s="93"/>
      <c r="H200" s="94"/>
      <c r="I200" s="73" t="n">
        <f aca="false">SUM(I201:I202)</f>
        <v>4</v>
      </c>
      <c r="J200" s="74" t="n">
        <f aca="false">SUM(J201:J202)</f>
        <v>1</v>
      </c>
      <c r="K200" s="75" t="n">
        <f aca="false">SUM(K201:K202)</f>
        <v>418510200</v>
      </c>
      <c r="L200" s="76" t="n">
        <v>43860</v>
      </c>
      <c r="M200" s="76" t="n">
        <v>44196</v>
      </c>
      <c r="N200" s="77" t="s">
        <v>145</v>
      </c>
    </row>
    <row r="201" customFormat="false" ht="63" hidden="false" customHeight="true" outlineLevel="0" collapsed="false">
      <c r="A201" s="70"/>
      <c r="B201" s="70"/>
      <c r="C201" s="70"/>
      <c r="D201" s="77"/>
      <c r="E201" s="70" t="s">
        <v>503</v>
      </c>
      <c r="F201" s="88"/>
      <c r="G201" s="93" t="s">
        <v>504</v>
      </c>
      <c r="H201" s="94" t="s">
        <v>505</v>
      </c>
      <c r="I201" s="73" t="n">
        <v>3</v>
      </c>
      <c r="J201" s="74" t="n">
        <v>0.92</v>
      </c>
      <c r="K201" s="75" t="n">
        <v>387020400</v>
      </c>
      <c r="L201" s="79"/>
      <c r="M201" s="79"/>
      <c r="N201" s="77"/>
    </row>
    <row r="202" customFormat="false" ht="54" hidden="false" customHeight="false" outlineLevel="0" collapsed="false">
      <c r="A202" s="70"/>
      <c r="B202" s="70"/>
      <c r="C202" s="70"/>
      <c r="D202" s="77"/>
      <c r="E202" s="70" t="s">
        <v>506</v>
      </c>
      <c r="F202" s="88"/>
      <c r="G202" s="93" t="s">
        <v>507</v>
      </c>
      <c r="H202" s="94" t="s">
        <v>508</v>
      </c>
      <c r="I202" s="73" t="n">
        <v>1</v>
      </c>
      <c r="J202" s="74" t="n">
        <v>0.08</v>
      </c>
      <c r="K202" s="75" t="n">
        <v>31489800</v>
      </c>
      <c r="L202" s="79"/>
      <c r="M202" s="79"/>
      <c r="N202" s="77"/>
    </row>
    <row r="203" customFormat="false" ht="16.5" hidden="false" customHeight="true" outlineLevel="0" collapsed="false">
      <c r="A203" s="70" t="n">
        <v>4143</v>
      </c>
      <c r="B203" s="70"/>
      <c r="C203" s="70" t="s">
        <v>28</v>
      </c>
      <c r="D203" s="77" t="s">
        <v>509</v>
      </c>
      <c r="E203" s="70" t="s">
        <v>510</v>
      </c>
      <c r="F203" s="88"/>
      <c r="G203" s="93"/>
      <c r="H203" s="94"/>
      <c r="I203" s="73" t="n">
        <f aca="false">SUM(I204)</f>
        <v>1</v>
      </c>
      <c r="J203" s="74" t="n">
        <f aca="false">SUM(J204)</f>
        <v>1</v>
      </c>
      <c r="K203" s="75" t="n">
        <f aca="false">SUM(K204)</f>
        <v>124800000</v>
      </c>
      <c r="L203" s="76" t="n">
        <v>43860</v>
      </c>
      <c r="M203" s="76" t="n">
        <v>44196</v>
      </c>
      <c r="N203" s="77" t="s">
        <v>145</v>
      </c>
    </row>
    <row r="204" customFormat="false" ht="54" hidden="false" customHeight="false" outlineLevel="0" collapsed="false">
      <c r="A204" s="70"/>
      <c r="B204" s="70"/>
      <c r="C204" s="70"/>
      <c r="D204" s="77"/>
      <c r="E204" s="70" t="s">
        <v>511</v>
      </c>
      <c r="F204" s="88"/>
      <c r="G204" s="93" t="s">
        <v>512</v>
      </c>
      <c r="H204" s="94" t="s">
        <v>513</v>
      </c>
      <c r="I204" s="73" t="n">
        <v>1</v>
      </c>
      <c r="J204" s="74" t="n">
        <v>1</v>
      </c>
      <c r="K204" s="75" t="n">
        <v>124800000</v>
      </c>
      <c r="L204" s="79"/>
      <c r="M204" s="79"/>
      <c r="N204" s="77"/>
    </row>
    <row r="205" customFormat="false" ht="16.5" hidden="false" customHeight="true" outlineLevel="0" collapsed="false">
      <c r="A205" s="70" t="n">
        <v>4143</v>
      </c>
      <c r="B205" s="70"/>
      <c r="C205" s="70" t="s">
        <v>28</v>
      </c>
      <c r="D205" s="77" t="s">
        <v>514</v>
      </c>
      <c r="E205" s="70" t="s">
        <v>515</v>
      </c>
      <c r="F205" s="88"/>
      <c r="G205" s="93"/>
      <c r="H205" s="94"/>
      <c r="I205" s="73"/>
      <c r="J205" s="74"/>
      <c r="K205" s="75" t="n">
        <f aca="false">SUM(K206)</f>
        <v>126575000</v>
      </c>
      <c r="L205" s="76" t="n">
        <v>43860</v>
      </c>
      <c r="M205" s="76" t="n">
        <v>44196</v>
      </c>
      <c r="N205" s="77" t="s">
        <v>145</v>
      </c>
    </row>
    <row r="206" customFormat="false" ht="40.5" hidden="false" customHeight="false" outlineLevel="0" collapsed="false">
      <c r="A206" s="70"/>
      <c r="B206" s="70"/>
      <c r="C206" s="70"/>
      <c r="D206" s="77"/>
      <c r="E206" s="70" t="s">
        <v>516</v>
      </c>
      <c r="F206" s="88"/>
      <c r="G206" s="93" t="s">
        <v>517</v>
      </c>
      <c r="H206" s="94" t="s">
        <v>518</v>
      </c>
      <c r="I206" s="73" t="n">
        <v>1</v>
      </c>
      <c r="J206" s="74" t="n">
        <v>1</v>
      </c>
      <c r="K206" s="75" t="n">
        <v>126575000</v>
      </c>
      <c r="L206" s="79"/>
      <c r="M206" s="79"/>
      <c r="N206" s="77"/>
    </row>
    <row r="207" customFormat="false" ht="16.5" hidden="false" customHeight="true" outlineLevel="0" collapsed="false">
      <c r="A207" s="70" t="n">
        <v>4143</v>
      </c>
      <c r="B207" s="70"/>
      <c r="C207" s="70" t="s">
        <v>28</v>
      </c>
      <c r="D207" s="77"/>
      <c r="E207" s="70" t="s">
        <v>519</v>
      </c>
      <c r="F207" s="88"/>
      <c r="G207" s="93"/>
      <c r="H207" s="94"/>
      <c r="I207" s="73" t="n">
        <f aca="false">SUM(I208:I210)</f>
        <v>3</v>
      </c>
      <c r="J207" s="74" t="n">
        <f aca="false">SUM(J208:J210)</f>
        <v>1</v>
      </c>
      <c r="K207" s="75" t="n">
        <f aca="false">SUM(K208:K210)</f>
        <v>187980000</v>
      </c>
      <c r="L207" s="76" t="n">
        <v>43860</v>
      </c>
      <c r="M207" s="76" t="n">
        <v>44196</v>
      </c>
      <c r="N207" s="77" t="s">
        <v>145</v>
      </c>
    </row>
    <row r="208" customFormat="false" ht="36.75" hidden="false" customHeight="true" outlineLevel="0" collapsed="false">
      <c r="A208" s="70"/>
      <c r="B208" s="70"/>
      <c r="C208" s="70"/>
      <c r="D208" s="77" t="s">
        <v>520</v>
      </c>
      <c r="E208" s="70" t="s">
        <v>521</v>
      </c>
      <c r="F208" s="88"/>
      <c r="G208" s="93" t="s">
        <v>522</v>
      </c>
      <c r="H208" s="94" t="s">
        <v>523</v>
      </c>
      <c r="I208" s="73" t="n">
        <v>1</v>
      </c>
      <c r="J208" s="74" t="n">
        <v>0.88</v>
      </c>
      <c r="K208" s="75" t="n">
        <v>166210425</v>
      </c>
      <c r="L208" s="79"/>
      <c r="M208" s="79"/>
      <c r="N208" s="77"/>
    </row>
    <row r="209" customFormat="false" ht="45.75" hidden="false" customHeight="true" outlineLevel="0" collapsed="false">
      <c r="A209" s="70"/>
      <c r="B209" s="70"/>
      <c r="C209" s="70"/>
      <c r="D209" s="77"/>
      <c r="E209" s="70" t="s">
        <v>524</v>
      </c>
      <c r="F209" s="88"/>
      <c r="G209" s="93" t="s">
        <v>525</v>
      </c>
      <c r="H209" s="94" t="s">
        <v>526</v>
      </c>
      <c r="I209" s="73" t="n">
        <v>1</v>
      </c>
      <c r="J209" s="74" t="n">
        <v>0.01</v>
      </c>
      <c r="K209" s="75" t="n">
        <v>1980000</v>
      </c>
      <c r="L209" s="79"/>
      <c r="M209" s="79"/>
      <c r="N209" s="77"/>
    </row>
    <row r="210" customFormat="false" ht="27" hidden="false" customHeight="false" outlineLevel="0" collapsed="false">
      <c r="A210" s="70"/>
      <c r="B210" s="70"/>
      <c r="C210" s="70"/>
      <c r="D210" s="77"/>
      <c r="E210" s="70" t="s">
        <v>527</v>
      </c>
      <c r="F210" s="88"/>
      <c r="G210" s="93" t="s">
        <v>528</v>
      </c>
      <c r="H210" s="94" t="s">
        <v>529</v>
      </c>
      <c r="I210" s="73" t="n">
        <v>1</v>
      </c>
      <c r="J210" s="74" t="n">
        <v>0.11</v>
      </c>
      <c r="K210" s="75" t="n">
        <v>19789575</v>
      </c>
      <c r="L210" s="79"/>
      <c r="M210" s="79"/>
      <c r="N210" s="77"/>
    </row>
    <row r="211" customFormat="false" ht="16.5" hidden="false" customHeight="false" outlineLevel="0" collapsed="false">
      <c r="A211" s="66"/>
      <c r="B211" s="66" t="n">
        <v>41040030009</v>
      </c>
      <c r="C211" s="66" t="s">
        <v>26</v>
      </c>
      <c r="D211" s="54" t="s">
        <v>530</v>
      </c>
      <c r="E211" s="66"/>
      <c r="F211" s="66"/>
      <c r="G211" s="54"/>
      <c r="H211" s="36"/>
      <c r="I211" s="55" t="n">
        <v>91</v>
      </c>
      <c r="J211" s="56"/>
      <c r="K211" s="67"/>
      <c r="L211" s="68"/>
      <c r="M211" s="68"/>
      <c r="N211" s="69"/>
    </row>
    <row r="212" customFormat="false" ht="16.5" hidden="false" customHeight="true" outlineLevel="0" collapsed="false">
      <c r="A212" s="70" t="n">
        <v>4143</v>
      </c>
      <c r="B212" s="70"/>
      <c r="C212" s="70" t="s">
        <v>28</v>
      </c>
      <c r="D212" s="46" t="s">
        <v>531</v>
      </c>
      <c r="E212" s="70" t="s">
        <v>532</v>
      </c>
      <c r="F212" s="88"/>
      <c r="G212" s="46"/>
      <c r="H212" s="57"/>
      <c r="I212" s="73" t="n">
        <v>91</v>
      </c>
      <c r="J212" s="74" t="n">
        <f aca="false">+SUM(J213:J214)</f>
        <v>1</v>
      </c>
      <c r="K212" s="75" t="n">
        <f aca="false">+SUM(K213:K214)</f>
        <v>2646204223</v>
      </c>
      <c r="L212" s="76" t="n">
        <v>43495</v>
      </c>
      <c r="M212" s="76" t="n">
        <v>43830</v>
      </c>
      <c r="N212" s="77" t="s">
        <v>320</v>
      </c>
    </row>
    <row r="213" customFormat="false" ht="57.75" hidden="false" customHeight="true" outlineLevel="0" collapsed="false">
      <c r="A213" s="70"/>
      <c r="B213" s="70"/>
      <c r="C213" s="70"/>
      <c r="D213" s="46"/>
      <c r="E213" s="70" t="s">
        <v>533</v>
      </c>
      <c r="F213" s="88"/>
      <c r="G213" s="46" t="s">
        <v>534</v>
      </c>
      <c r="H213" s="57" t="s">
        <v>535</v>
      </c>
      <c r="I213" s="73" t="n">
        <v>91</v>
      </c>
      <c r="J213" s="74" t="n">
        <v>0.45</v>
      </c>
      <c r="K213" s="75" t="n">
        <v>681484223</v>
      </c>
      <c r="L213" s="79"/>
      <c r="M213" s="79"/>
      <c r="N213" s="77"/>
    </row>
    <row r="214" customFormat="false" ht="40.5" hidden="false" customHeight="false" outlineLevel="0" collapsed="false">
      <c r="A214" s="70"/>
      <c r="B214" s="70"/>
      <c r="C214" s="70"/>
      <c r="D214" s="46"/>
      <c r="E214" s="70" t="s">
        <v>536</v>
      </c>
      <c r="F214" s="88"/>
      <c r="G214" s="46" t="s">
        <v>537</v>
      </c>
      <c r="H214" s="57" t="s">
        <v>538</v>
      </c>
      <c r="I214" s="73" t="n">
        <v>91</v>
      </c>
      <c r="J214" s="74" t="n">
        <v>0.55</v>
      </c>
      <c r="K214" s="75" t="n">
        <v>1964720000</v>
      </c>
      <c r="L214" s="79"/>
      <c r="M214" s="79"/>
      <c r="N214" s="77"/>
    </row>
    <row r="215" customFormat="false" ht="16.5" hidden="false" customHeight="false" outlineLevel="0" collapsed="false">
      <c r="A215" s="24"/>
      <c r="B215" s="24" t="s">
        <v>539</v>
      </c>
      <c r="C215" s="24" t="s">
        <v>24</v>
      </c>
      <c r="D215" s="65" t="s">
        <v>540</v>
      </c>
      <c r="E215" s="24"/>
      <c r="F215" s="24"/>
      <c r="G215" s="60"/>
      <c r="H215" s="33"/>
      <c r="I215" s="61"/>
      <c r="J215" s="62"/>
      <c r="K215" s="63"/>
      <c r="L215" s="64"/>
      <c r="M215" s="64"/>
      <c r="N215" s="65"/>
    </row>
    <row r="216" customFormat="false" ht="25.5" hidden="false" customHeight="false" outlineLevel="0" collapsed="false">
      <c r="A216" s="66"/>
      <c r="B216" s="66" t="n">
        <v>41040040002</v>
      </c>
      <c r="C216" s="66" t="s">
        <v>26</v>
      </c>
      <c r="D216" s="54" t="s">
        <v>541</v>
      </c>
      <c r="E216" s="66"/>
      <c r="F216" s="66"/>
      <c r="G216" s="54"/>
      <c r="H216" s="36"/>
      <c r="I216" s="55"/>
      <c r="J216" s="56"/>
      <c r="K216" s="67"/>
      <c r="L216" s="68"/>
      <c r="M216" s="68"/>
      <c r="N216" s="69"/>
    </row>
    <row r="217" customFormat="false" ht="16.5" hidden="false" customHeight="true" outlineLevel="0" collapsed="false">
      <c r="A217" s="70" t="n">
        <v>4143</v>
      </c>
      <c r="B217" s="70"/>
      <c r="C217" s="70" t="s">
        <v>28</v>
      </c>
      <c r="D217" s="77" t="s">
        <v>542</v>
      </c>
      <c r="E217" s="70" t="s">
        <v>543</v>
      </c>
      <c r="F217" s="70"/>
      <c r="G217" s="46"/>
      <c r="H217" s="57"/>
      <c r="I217" s="73" t="n">
        <f aca="false">SUM(I218:I221)</f>
        <v>168</v>
      </c>
      <c r="J217" s="74" t="n">
        <v>1</v>
      </c>
      <c r="K217" s="75" t="n">
        <f aca="false">SUM(K218:K221)</f>
        <v>1457662521</v>
      </c>
      <c r="L217" s="76" t="n">
        <v>43860</v>
      </c>
      <c r="M217" s="76" t="n">
        <v>44196</v>
      </c>
      <c r="N217" s="77" t="s">
        <v>44</v>
      </c>
    </row>
    <row r="218" customFormat="false" ht="67.5" hidden="false" customHeight="false" outlineLevel="0" collapsed="false">
      <c r="A218" s="70"/>
      <c r="B218" s="70"/>
      <c r="C218" s="70"/>
      <c r="D218" s="77"/>
      <c r="E218" s="70" t="s">
        <v>544</v>
      </c>
      <c r="F218" s="77"/>
      <c r="G218" s="46" t="s">
        <v>545</v>
      </c>
      <c r="H218" s="57" t="s">
        <v>546</v>
      </c>
      <c r="I218" s="73" t="n">
        <v>18</v>
      </c>
      <c r="J218" s="74" t="n">
        <v>0.2</v>
      </c>
      <c r="K218" s="75" t="n">
        <v>200000000</v>
      </c>
      <c r="L218" s="79"/>
      <c r="M218" s="79"/>
      <c r="N218" s="77"/>
    </row>
    <row r="219" customFormat="false" ht="76.5" hidden="false" customHeight="true" outlineLevel="0" collapsed="false">
      <c r="A219" s="70"/>
      <c r="B219" s="70"/>
      <c r="C219" s="70"/>
      <c r="D219" s="77"/>
      <c r="E219" s="70" t="s">
        <v>547</v>
      </c>
      <c r="F219" s="77"/>
      <c r="G219" s="46" t="s">
        <v>548</v>
      </c>
      <c r="H219" s="57" t="s">
        <v>549</v>
      </c>
      <c r="I219" s="73" t="n">
        <v>100</v>
      </c>
      <c r="J219" s="74" t="n">
        <v>0.2</v>
      </c>
      <c r="K219" s="75" t="n">
        <v>200000000</v>
      </c>
      <c r="L219" s="79"/>
      <c r="M219" s="79"/>
      <c r="N219" s="77"/>
    </row>
    <row r="220" customFormat="false" ht="75.75" hidden="false" customHeight="true" outlineLevel="0" collapsed="false">
      <c r="A220" s="70"/>
      <c r="B220" s="70"/>
      <c r="C220" s="70"/>
      <c r="D220" s="77"/>
      <c r="E220" s="70" t="s">
        <v>550</v>
      </c>
      <c r="F220" s="77"/>
      <c r="G220" s="46" t="s">
        <v>551</v>
      </c>
      <c r="H220" s="57" t="s">
        <v>552</v>
      </c>
      <c r="I220" s="73" t="n">
        <v>32</v>
      </c>
      <c r="J220" s="74" t="n">
        <v>0.25</v>
      </c>
      <c r="K220" s="75" t="n">
        <v>800000000</v>
      </c>
      <c r="L220" s="79"/>
      <c r="M220" s="79"/>
      <c r="N220" s="77"/>
    </row>
    <row r="221" customFormat="false" ht="40.5" hidden="false" customHeight="false" outlineLevel="0" collapsed="false">
      <c r="A221" s="70"/>
      <c r="B221" s="70"/>
      <c r="C221" s="70"/>
      <c r="D221" s="77"/>
      <c r="E221" s="70" t="s">
        <v>553</v>
      </c>
      <c r="F221" s="77"/>
      <c r="G221" s="46" t="s">
        <v>554</v>
      </c>
      <c r="H221" s="57" t="s">
        <v>555</v>
      </c>
      <c r="I221" s="73" t="n">
        <v>18</v>
      </c>
      <c r="J221" s="74" t="n">
        <v>0.35</v>
      </c>
      <c r="K221" s="75" t="n">
        <v>257662521</v>
      </c>
      <c r="L221" s="79"/>
      <c r="M221" s="79"/>
      <c r="N221" s="77"/>
    </row>
    <row r="222" customFormat="false" ht="16.5" hidden="false" customHeight="false" outlineLevel="0" collapsed="false">
      <c r="A222" s="24"/>
      <c r="B222" s="24" t="s">
        <v>556</v>
      </c>
      <c r="C222" s="24" t="s">
        <v>21</v>
      </c>
      <c r="D222" s="65" t="s">
        <v>557</v>
      </c>
      <c r="E222" s="24"/>
      <c r="F222" s="24"/>
      <c r="G222" s="60"/>
      <c r="H222" s="33"/>
      <c r="I222" s="61"/>
      <c r="J222" s="62"/>
      <c r="K222" s="63"/>
      <c r="L222" s="64"/>
      <c r="M222" s="64"/>
      <c r="N222" s="65"/>
    </row>
    <row r="223" customFormat="false" ht="16.5" hidden="false" customHeight="false" outlineLevel="0" collapsed="false">
      <c r="A223" s="24"/>
      <c r="B223" s="24" t="s">
        <v>558</v>
      </c>
      <c r="C223" s="24" t="s">
        <v>24</v>
      </c>
      <c r="D223" s="65" t="s">
        <v>559</v>
      </c>
      <c r="E223" s="24"/>
      <c r="F223" s="24"/>
      <c r="G223" s="60"/>
      <c r="H223" s="33"/>
      <c r="I223" s="61"/>
      <c r="J223" s="62"/>
      <c r="K223" s="63"/>
      <c r="L223" s="64"/>
      <c r="M223" s="64"/>
      <c r="N223" s="65"/>
    </row>
    <row r="224" customFormat="false" ht="25.5" hidden="false" customHeight="false" outlineLevel="0" collapsed="false">
      <c r="A224" s="66"/>
      <c r="B224" s="66" t="n">
        <v>41060020006</v>
      </c>
      <c r="C224" s="66" t="s">
        <v>26</v>
      </c>
      <c r="D224" s="54" t="s">
        <v>560</v>
      </c>
      <c r="E224" s="66"/>
      <c r="F224" s="55"/>
      <c r="G224" s="54"/>
      <c r="H224" s="36"/>
      <c r="I224" s="55"/>
      <c r="J224" s="56"/>
      <c r="K224" s="67"/>
      <c r="L224" s="68"/>
      <c r="M224" s="68"/>
      <c r="N224" s="69"/>
    </row>
    <row r="225" customFormat="false" ht="16.5" hidden="false" customHeight="true" outlineLevel="0" collapsed="false">
      <c r="A225" s="70" t="n">
        <v>4143</v>
      </c>
      <c r="B225" s="70"/>
      <c r="C225" s="70" t="s">
        <v>28</v>
      </c>
      <c r="D225" s="46" t="s">
        <v>561</v>
      </c>
      <c r="E225" s="70" t="s">
        <v>562</v>
      </c>
      <c r="F225" s="88"/>
      <c r="G225" s="46"/>
      <c r="H225" s="57"/>
      <c r="I225" s="73" t="n">
        <f aca="false">SUM(I226:I228)</f>
        <v>206790</v>
      </c>
      <c r="J225" s="74" t="n">
        <f aca="false">SUM(J226:J228)</f>
        <v>1</v>
      </c>
      <c r="K225" s="75" t="n">
        <f aca="false">SUM(K226:K228)</f>
        <v>36801570000</v>
      </c>
      <c r="L225" s="76" t="n">
        <v>43860</v>
      </c>
      <c r="M225" s="76" t="n">
        <v>44196</v>
      </c>
      <c r="N225" s="77" t="s">
        <v>44</v>
      </c>
    </row>
    <row r="226" customFormat="false" ht="53.25" hidden="false" customHeight="true" outlineLevel="0" collapsed="false">
      <c r="A226" s="70"/>
      <c r="B226" s="70"/>
      <c r="C226" s="70"/>
      <c r="D226" s="46"/>
      <c r="E226" s="70" t="s">
        <v>563</v>
      </c>
      <c r="F226" s="88"/>
      <c r="G226" s="46" t="s">
        <v>564</v>
      </c>
      <c r="H226" s="57" t="s">
        <v>565</v>
      </c>
      <c r="I226" s="73" t="n">
        <v>166789</v>
      </c>
      <c r="J226" s="74" t="n">
        <v>0.7</v>
      </c>
      <c r="K226" s="75" t="n">
        <v>26810654000</v>
      </c>
      <c r="L226" s="79"/>
      <c r="M226" s="79"/>
      <c r="N226" s="77"/>
    </row>
    <row r="227" customFormat="false" ht="66" hidden="false" customHeight="true" outlineLevel="0" collapsed="false">
      <c r="A227" s="70"/>
      <c r="B227" s="70"/>
      <c r="C227" s="70"/>
      <c r="D227" s="46"/>
      <c r="E227" s="70" t="s">
        <v>566</v>
      </c>
      <c r="F227" s="88"/>
      <c r="G227" s="46" t="s">
        <v>567</v>
      </c>
      <c r="H227" s="57" t="s">
        <v>568</v>
      </c>
      <c r="I227" s="73" t="n">
        <v>40000</v>
      </c>
      <c r="J227" s="74" t="n">
        <v>0.2</v>
      </c>
      <c r="K227" s="75" t="n">
        <v>9694916000</v>
      </c>
      <c r="L227" s="79"/>
      <c r="M227" s="79"/>
      <c r="N227" s="77"/>
    </row>
    <row r="228" customFormat="false" ht="40.5" hidden="false" customHeight="false" outlineLevel="0" collapsed="false">
      <c r="A228" s="70"/>
      <c r="B228" s="70"/>
      <c r="C228" s="70"/>
      <c r="D228" s="46"/>
      <c r="E228" s="70" t="s">
        <v>569</v>
      </c>
      <c r="F228" s="88"/>
      <c r="G228" s="46" t="s">
        <v>570</v>
      </c>
      <c r="H228" s="57" t="s">
        <v>571</v>
      </c>
      <c r="I228" s="95" t="n">
        <v>1</v>
      </c>
      <c r="J228" s="74" t="n">
        <v>0.1</v>
      </c>
      <c r="K228" s="75" t="n">
        <v>296000000</v>
      </c>
      <c r="L228" s="79"/>
      <c r="M228" s="79"/>
      <c r="N228" s="77"/>
    </row>
    <row r="229" customFormat="false" ht="16.5" hidden="false" customHeight="false" outlineLevel="0" collapsed="false">
      <c r="A229" s="14"/>
      <c r="B229" s="14" t="n">
        <v>42</v>
      </c>
      <c r="C229" s="14" t="s">
        <v>18</v>
      </c>
      <c r="D229" s="96" t="s">
        <v>572</v>
      </c>
      <c r="E229" s="14"/>
      <c r="F229" s="14"/>
      <c r="G229" s="97"/>
      <c r="H229" s="98"/>
      <c r="I229" s="99"/>
      <c r="J229" s="100"/>
      <c r="K229" s="101"/>
      <c r="L229" s="102"/>
      <c r="M229" s="102"/>
      <c r="N229" s="103"/>
    </row>
    <row r="230" customFormat="false" ht="16.5" hidden="false" customHeight="false" outlineLevel="0" collapsed="false">
      <c r="A230" s="24"/>
      <c r="B230" s="24" t="n">
        <v>4201</v>
      </c>
      <c r="C230" s="24" t="s">
        <v>21</v>
      </c>
      <c r="D230" s="60" t="s">
        <v>573</v>
      </c>
      <c r="E230" s="24"/>
      <c r="F230" s="24"/>
      <c r="G230" s="60"/>
      <c r="H230" s="33"/>
      <c r="I230" s="61"/>
      <c r="J230" s="62"/>
      <c r="K230" s="63"/>
      <c r="L230" s="64"/>
      <c r="M230" s="64"/>
      <c r="N230" s="104"/>
    </row>
    <row r="231" customFormat="false" ht="16.5" hidden="false" customHeight="false" outlineLevel="0" collapsed="false">
      <c r="A231" s="24"/>
      <c r="B231" s="24" t="n">
        <v>4201002</v>
      </c>
      <c r="C231" s="24" t="s">
        <v>24</v>
      </c>
      <c r="D231" s="65" t="s">
        <v>574</v>
      </c>
      <c r="E231" s="24"/>
      <c r="F231" s="24"/>
      <c r="G231" s="60"/>
      <c r="H231" s="33"/>
      <c r="I231" s="61"/>
      <c r="J231" s="62"/>
      <c r="K231" s="63"/>
      <c r="L231" s="64"/>
      <c r="M231" s="64"/>
      <c r="N231" s="104"/>
    </row>
    <row r="232" customFormat="false" ht="16.5" hidden="false" customHeight="false" outlineLevel="0" collapsed="false">
      <c r="A232" s="66"/>
      <c r="B232" s="66" t="n">
        <v>42010020007</v>
      </c>
      <c r="C232" s="66" t="s">
        <v>26</v>
      </c>
      <c r="D232" s="54" t="s">
        <v>575</v>
      </c>
      <c r="E232" s="66"/>
      <c r="F232" s="66"/>
      <c r="G232" s="54"/>
      <c r="H232" s="36"/>
      <c r="I232" s="55"/>
      <c r="J232" s="56"/>
      <c r="K232" s="67"/>
      <c r="L232" s="68"/>
      <c r="M232" s="68"/>
      <c r="N232" s="81"/>
    </row>
    <row r="233" customFormat="false" ht="16.5" hidden="false" customHeight="true" outlineLevel="0" collapsed="false">
      <c r="A233" s="70" t="n">
        <v>4143</v>
      </c>
      <c r="B233" s="70"/>
      <c r="C233" s="70" t="s">
        <v>28</v>
      </c>
      <c r="D233" s="46" t="s">
        <v>576</v>
      </c>
      <c r="E233" s="70" t="s">
        <v>577</v>
      </c>
      <c r="F233" s="88"/>
      <c r="G233" s="46"/>
      <c r="H233" s="57"/>
      <c r="I233" s="73" t="n">
        <f aca="false">SUM(I234:I236)</f>
        <v>1051</v>
      </c>
      <c r="J233" s="74" t="n">
        <f aca="false">+SUM(J234:J236)</f>
        <v>1</v>
      </c>
      <c r="K233" s="75" t="n">
        <f aca="false">+SUM(K234:K236)</f>
        <v>485740876</v>
      </c>
      <c r="L233" s="76" t="n">
        <v>43860</v>
      </c>
      <c r="M233" s="76" t="n">
        <v>44196</v>
      </c>
      <c r="N233" s="90" t="s">
        <v>145</v>
      </c>
    </row>
    <row r="234" customFormat="false" ht="40.5" hidden="false" customHeight="false" outlineLevel="0" collapsed="false">
      <c r="A234" s="70"/>
      <c r="B234" s="70"/>
      <c r="C234" s="70"/>
      <c r="D234" s="46"/>
      <c r="E234" s="70" t="s">
        <v>578</v>
      </c>
      <c r="F234" s="88"/>
      <c r="G234" s="46" t="s">
        <v>579</v>
      </c>
      <c r="H234" s="57" t="s">
        <v>580</v>
      </c>
      <c r="I234" s="73" t="n">
        <v>1000</v>
      </c>
      <c r="J234" s="74" t="n">
        <v>0.2</v>
      </c>
      <c r="K234" s="75" t="n">
        <v>53928000</v>
      </c>
      <c r="L234" s="79"/>
      <c r="M234" s="79"/>
      <c r="N234" s="90"/>
    </row>
    <row r="235" customFormat="false" ht="35.25" hidden="false" customHeight="true" outlineLevel="0" collapsed="false">
      <c r="A235" s="70"/>
      <c r="B235" s="70"/>
      <c r="C235" s="70"/>
      <c r="D235" s="46"/>
      <c r="E235" s="70" t="s">
        <v>581</v>
      </c>
      <c r="F235" s="57"/>
      <c r="G235" s="46" t="s">
        <v>582</v>
      </c>
      <c r="H235" s="57" t="s">
        <v>583</v>
      </c>
      <c r="I235" s="73" t="n">
        <v>1</v>
      </c>
      <c r="J235" s="74" t="n">
        <v>0.4</v>
      </c>
      <c r="K235" s="75" t="n">
        <v>278200000</v>
      </c>
      <c r="L235" s="79"/>
      <c r="M235" s="79"/>
      <c r="N235" s="90"/>
    </row>
    <row r="236" customFormat="false" ht="27" hidden="false" customHeight="false" outlineLevel="0" collapsed="false">
      <c r="A236" s="70"/>
      <c r="B236" s="70"/>
      <c r="C236" s="70"/>
      <c r="D236" s="46"/>
      <c r="E236" s="70" t="s">
        <v>584</v>
      </c>
      <c r="F236" s="88"/>
      <c r="G236" s="46" t="s">
        <v>585</v>
      </c>
      <c r="H236" s="57" t="s">
        <v>586</v>
      </c>
      <c r="I236" s="73" t="n">
        <v>50</v>
      </c>
      <c r="J236" s="74" t="n">
        <v>0.4</v>
      </c>
      <c r="K236" s="75" t="n">
        <v>153612876</v>
      </c>
      <c r="L236" s="79"/>
      <c r="M236" s="79"/>
      <c r="N236" s="90"/>
    </row>
    <row r="237" customFormat="false" ht="16.5" hidden="false" customHeight="false" outlineLevel="0" collapsed="false">
      <c r="A237" s="14"/>
      <c r="B237" s="14" t="n">
        <v>43</v>
      </c>
      <c r="C237" s="14" t="s">
        <v>18</v>
      </c>
      <c r="D237" s="96" t="s">
        <v>587</v>
      </c>
      <c r="E237" s="14"/>
      <c r="F237" s="14"/>
      <c r="G237" s="97"/>
      <c r="H237" s="98"/>
      <c r="I237" s="99"/>
      <c r="J237" s="100"/>
      <c r="K237" s="101"/>
      <c r="L237" s="102"/>
      <c r="M237" s="102"/>
      <c r="N237" s="105"/>
    </row>
    <row r="238" customFormat="false" ht="16.5" hidden="false" customHeight="false" outlineLevel="0" collapsed="false">
      <c r="A238" s="24"/>
      <c r="B238" s="24" t="s">
        <v>588</v>
      </c>
      <c r="C238" s="24" t="s">
        <v>21</v>
      </c>
      <c r="D238" s="65" t="s">
        <v>589</v>
      </c>
      <c r="E238" s="24"/>
      <c r="F238" s="24"/>
      <c r="G238" s="60"/>
      <c r="H238" s="33"/>
      <c r="I238" s="61"/>
      <c r="J238" s="62"/>
      <c r="K238" s="63"/>
      <c r="L238" s="64"/>
      <c r="M238" s="64"/>
      <c r="N238" s="65"/>
    </row>
    <row r="239" customFormat="false" ht="16.5" hidden="false" customHeight="false" outlineLevel="0" collapsed="false">
      <c r="A239" s="24"/>
      <c r="B239" s="24" t="s">
        <v>590</v>
      </c>
      <c r="C239" s="24" t="s">
        <v>24</v>
      </c>
      <c r="D239" s="65" t="s">
        <v>591</v>
      </c>
      <c r="E239" s="24"/>
      <c r="F239" s="24"/>
      <c r="G239" s="60"/>
      <c r="H239" s="33"/>
      <c r="I239" s="61"/>
      <c r="J239" s="62"/>
      <c r="K239" s="63"/>
      <c r="L239" s="64"/>
      <c r="M239" s="64"/>
      <c r="N239" s="65"/>
    </row>
    <row r="240" customFormat="false" ht="25.5" hidden="false" customHeight="false" outlineLevel="0" collapsed="false">
      <c r="A240" s="66"/>
      <c r="B240" s="66" t="n">
        <v>43020010003</v>
      </c>
      <c r="C240" s="66" t="s">
        <v>26</v>
      </c>
      <c r="D240" s="54" t="s">
        <v>592</v>
      </c>
      <c r="E240" s="66"/>
      <c r="F240" s="106"/>
      <c r="G240" s="54"/>
      <c r="H240" s="36"/>
      <c r="I240" s="106"/>
      <c r="J240" s="56"/>
      <c r="K240" s="67"/>
      <c r="L240" s="68"/>
      <c r="M240" s="68"/>
      <c r="N240" s="69"/>
    </row>
    <row r="241" customFormat="false" ht="16.5" hidden="false" customHeight="true" outlineLevel="0" collapsed="false">
      <c r="A241" s="70" t="n">
        <v>4143</v>
      </c>
      <c r="B241" s="70"/>
      <c r="C241" s="70" t="s">
        <v>28</v>
      </c>
      <c r="D241" s="46" t="s">
        <v>593</v>
      </c>
      <c r="E241" s="70" t="s">
        <v>594</v>
      </c>
      <c r="F241" s="88"/>
      <c r="G241" s="46"/>
      <c r="H241" s="57"/>
      <c r="I241" s="73" t="n">
        <f aca="false">SUM(I242:I243)</f>
        <v>28</v>
      </c>
      <c r="J241" s="74" t="n">
        <f aca="false">SUM(J242:J243)</f>
        <v>1</v>
      </c>
      <c r="K241" s="75" t="n">
        <f aca="false">SUM(K242:K243)</f>
        <v>236925700</v>
      </c>
      <c r="L241" s="76" t="n">
        <v>43860</v>
      </c>
      <c r="M241" s="76" t="n">
        <v>44196</v>
      </c>
      <c r="N241" s="77" t="s">
        <v>44</v>
      </c>
    </row>
    <row r="242" customFormat="false" ht="90" hidden="false" customHeight="true" outlineLevel="0" collapsed="false">
      <c r="A242" s="70"/>
      <c r="B242" s="70"/>
      <c r="C242" s="70"/>
      <c r="D242" s="46"/>
      <c r="E242" s="70" t="s">
        <v>595</v>
      </c>
      <c r="F242" s="88"/>
      <c r="G242" s="46" t="s">
        <v>596</v>
      </c>
      <c r="H242" s="57" t="s">
        <v>597</v>
      </c>
      <c r="I242" s="73" t="n">
        <v>25</v>
      </c>
      <c r="J242" s="74" t="n">
        <v>0.4</v>
      </c>
      <c r="K242" s="75" t="n">
        <v>74428000</v>
      </c>
      <c r="L242" s="79"/>
      <c r="M242" s="79"/>
      <c r="N242" s="77"/>
    </row>
    <row r="243" customFormat="false" ht="67.5" hidden="false" customHeight="false" outlineLevel="0" collapsed="false">
      <c r="A243" s="70"/>
      <c r="B243" s="70"/>
      <c r="C243" s="70"/>
      <c r="D243" s="46"/>
      <c r="E243" s="70" t="s">
        <v>598</v>
      </c>
      <c r="F243" s="88"/>
      <c r="G243" s="46" t="s">
        <v>599</v>
      </c>
      <c r="H243" s="57" t="s">
        <v>600</v>
      </c>
      <c r="I243" s="73" t="n">
        <v>3</v>
      </c>
      <c r="J243" s="74" t="n">
        <v>0.6</v>
      </c>
      <c r="K243" s="75" t="n">
        <v>162497700</v>
      </c>
      <c r="L243" s="79"/>
      <c r="M243" s="79"/>
      <c r="N243" s="77"/>
    </row>
    <row r="244" customFormat="false" ht="16.5" hidden="false" customHeight="true" outlineLevel="0" collapsed="false">
      <c r="A244" s="70" t="n">
        <v>4143</v>
      </c>
      <c r="B244" s="70"/>
      <c r="C244" s="70" t="s">
        <v>28</v>
      </c>
      <c r="D244" s="89" t="s">
        <v>318</v>
      </c>
      <c r="E244" s="70" t="s">
        <v>319</v>
      </c>
      <c r="F244" s="88"/>
      <c r="G244" s="46"/>
      <c r="H244" s="57"/>
      <c r="I244" s="73" t="n">
        <f aca="false">SUM(I245:I245)</f>
        <v>27</v>
      </c>
      <c r="J244" s="74" t="n">
        <f aca="false">SUM(J245:J245)</f>
        <v>1</v>
      </c>
      <c r="K244" s="75" t="n">
        <f aca="false">SUM(K245:K245)</f>
        <v>4851000000</v>
      </c>
      <c r="L244" s="76" t="n">
        <v>43860</v>
      </c>
      <c r="M244" s="76" t="n">
        <v>44196</v>
      </c>
      <c r="N244" s="77" t="s">
        <v>320</v>
      </c>
    </row>
    <row r="245" customFormat="false" ht="81" hidden="false" customHeight="false" outlineLevel="0" collapsed="false">
      <c r="A245" s="70"/>
      <c r="B245" s="70"/>
      <c r="C245" s="70"/>
      <c r="D245" s="89"/>
      <c r="E245" s="70" t="s">
        <v>321</v>
      </c>
      <c r="F245" s="88"/>
      <c r="G245" s="46" t="s">
        <v>322</v>
      </c>
      <c r="H245" s="57" t="s">
        <v>323</v>
      </c>
      <c r="I245" s="73" t="n">
        <v>27</v>
      </c>
      <c r="J245" s="74" t="n">
        <v>1</v>
      </c>
      <c r="K245" s="75" t="n">
        <v>4851000000</v>
      </c>
      <c r="L245" s="79"/>
      <c r="M245" s="79"/>
      <c r="N245" s="77"/>
    </row>
    <row r="246" customFormat="false" ht="16.5" hidden="false" customHeight="false" outlineLevel="0" collapsed="false">
      <c r="A246" s="24"/>
      <c r="B246" s="24" t="s">
        <v>601</v>
      </c>
      <c r="C246" s="24" t="s">
        <v>24</v>
      </c>
      <c r="D246" s="65" t="s">
        <v>602</v>
      </c>
      <c r="E246" s="24"/>
      <c r="F246" s="24"/>
      <c r="G246" s="60"/>
      <c r="H246" s="33"/>
      <c r="I246" s="61"/>
      <c r="J246" s="62"/>
      <c r="K246" s="63"/>
      <c r="L246" s="64"/>
      <c r="M246" s="64"/>
      <c r="N246" s="65"/>
    </row>
    <row r="247" customFormat="false" ht="25.5" hidden="false" customHeight="false" outlineLevel="0" collapsed="false">
      <c r="A247" s="66"/>
      <c r="B247" s="66" t="n">
        <v>43020020006</v>
      </c>
      <c r="C247" s="66" t="s">
        <v>26</v>
      </c>
      <c r="D247" s="54" t="s">
        <v>603</v>
      </c>
      <c r="E247" s="66"/>
      <c r="F247" s="66"/>
      <c r="G247" s="54"/>
      <c r="H247" s="36"/>
      <c r="I247" s="55"/>
      <c r="J247" s="56"/>
      <c r="K247" s="67"/>
      <c r="L247" s="68"/>
      <c r="M247" s="68"/>
      <c r="N247" s="69"/>
    </row>
    <row r="248" customFormat="false" ht="16.5" hidden="false" customHeight="true" outlineLevel="0" collapsed="false">
      <c r="A248" s="70" t="n">
        <v>4143</v>
      </c>
      <c r="B248" s="70"/>
      <c r="C248" s="70" t="s">
        <v>28</v>
      </c>
      <c r="D248" s="77" t="s">
        <v>604</v>
      </c>
      <c r="E248" s="70" t="s">
        <v>605</v>
      </c>
      <c r="F248" s="70"/>
      <c r="G248" s="46"/>
      <c r="H248" s="57"/>
      <c r="I248" s="73" t="n">
        <f aca="false">SUM(I249:I251)</f>
        <v>110</v>
      </c>
      <c r="J248" s="74" t="n">
        <v>1</v>
      </c>
      <c r="K248" s="75" t="n">
        <f aca="false">SUM(K249:K251)</f>
        <v>3304038683</v>
      </c>
      <c r="L248" s="76" t="n">
        <v>43860</v>
      </c>
      <c r="M248" s="76" t="n">
        <v>44196</v>
      </c>
      <c r="N248" s="77" t="s">
        <v>44</v>
      </c>
    </row>
    <row r="249" customFormat="false" ht="54" hidden="false" customHeight="false" outlineLevel="0" collapsed="false">
      <c r="A249" s="70"/>
      <c r="B249" s="70"/>
      <c r="C249" s="70"/>
      <c r="D249" s="77"/>
      <c r="E249" s="70" t="s">
        <v>606</v>
      </c>
      <c r="F249" s="77"/>
      <c r="G249" s="46" t="s">
        <v>607</v>
      </c>
      <c r="H249" s="57" t="s">
        <v>608</v>
      </c>
      <c r="I249" s="73" t="n">
        <v>35</v>
      </c>
      <c r="J249" s="74" t="n">
        <v>0.5</v>
      </c>
      <c r="K249" s="75" t="n">
        <v>2562740429</v>
      </c>
      <c r="L249" s="79"/>
      <c r="M249" s="79"/>
      <c r="N249" s="77"/>
    </row>
    <row r="250" customFormat="false" ht="67.5" hidden="false" customHeight="false" outlineLevel="0" collapsed="false">
      <c r="A250" s="70"/>
      <c r="B250" s="70"/>
      <c r="C250" s="70"/>
      <c r="D250" s="77"/>
      <c r="E250" s="70" t="s">
        <v>609</v>
      </c>
      <c r="F250" s="77"/>
      <c r="G250" s="46" t="s">
        <v>610</v>
      </c>
      <c r="H250" s="57" t="s">
        <v>611</v>
      </c>
      <c r="I250" s="73" t="n">
        <v>35</v>
      </c>
      <c r="J250" s="74" t="n">
        <v>0.2</v>
      </c>
      <c r="K250" s="75" t="n">
        <v>173298254</v>
      </c>
      <c r="L250" s="79"/>
      <c r="M250" s="79"/>
      <c r="N250" s="77"/>
    </row>
    <row r="251" customFormat="false" ht="40.5" hidden="false" customHeight="false" outlineLevel="0" collapsed="false">
      <c r="A251" s="70"/>
      <c r="B251" s="70"/>
      <c r="C251" s="70"/>
      <c r="D251" s="77"/>
      <c r="E251" s="70" t="s">
        <v>612</v>
      </c>
      <c r="F251" s="77"/>
      <c r="G251" s="46" t="s">
        <v>613</v>
      </c>
      <c r="H251" s="57" t="s">
        <v>614</v>
      </c>
      <c r="I251" s="73" t="n">
        <v>40</v>
      </c>
      <c r="J251" s="74" t="n">
        <v>0.3</v>
      </c>
      <c r="K251" s="75" t="n">
        <v>568000000</v>
      </c>
      <c r="L251" s="79"/>
      <c r="M251" s="79"/>
      <c r="N251" s="77"/>
    </row>
    <row r="252" customFormat="false" ht="33" hidden="false" customHeight="false" outlineLevel="0" collapsed="false">
      <c r="A252" s="24"/>
      <c r="B252" s="24" t="s">
        <v>615</v>
      </c>
      <c r="C252" s="24" t="s">
        <v>24</v>
      </c>
      <c r="D252" s="60" t="s">
        <v>616</v>
      </c>
      <c r="E252" s="24"/>
      <c r="F252" s="24"/>
      <c r="G252" s="60"/>
      <c r="H252" s="33"/>
      <c r="I252" s="61"/>
      <c r="J252" s="62"/>
      <c r="K252" s="63"/>
      <c r="L252" s="64"/>
      <c r="M252" s="64"/>
      <c r="N252" s="65"/>
    </row>
    <row r="253" customFormat="false" ht="25.5" hidden="false" customHeight="false" outlineLevel="0" collapsed="false">
      <c r="A253" s="66"/>
      <c r="B253" s="66" t="n">
        <v>43020030002</v>
      </c>
      <c r="C253" s="66" t="s">
        <v>26</v>
      </c>
      <c r="D253" s="54" t="s">
        <v>617</v>
      </c>
      <c r="E253" s="66"/>
      <c r="F253" s="106"/>
      <c r="G253" s="54"/>
      <c r="H253" s="36"/>
      <c r="I253" s="106"/>
      <c r="J253" s="56"/>
      <c r="K253" s="67"/>
      <c r="L253" s="68"/>
      <c r="M253" s="68"/>
      <c r="N253" s="69"/>
    </row>
    <row r="254" customFormat="false" ht="16.5" hidden="false" customHeight="true" outlineLevel="0" collapsed="false">
      <c r="A254" s="70" t="n">
        <v>4143</v>
      </c>
      <c r="B254" s="70"/>
      <c r="C254" s="70" t="s">
        <v>28</v>
      </c>
      <c r="D254" s="46" t="s">
        <v>618</v>
      </c>
      <c r="E254" s="70" t="s">
        <v>619</v>
      </c>
      <c r="F254" s="88"/>
      <c r="G254" s="46"/>
      <c r="H254" s="57"/>
      <c r="I254" s="73" t="n">
        <f aca="false">SUM(I255:I256)</f>
        <v>640</v>
      </c>
      <c r="J254" s="74" t="n">
        <f aca="false">SUM(J255:J256)</f>
        <v>1</v>
      </c>
      <c r="K254" s="75" t="n">
        <f aca="false">SUM(K255:K256)</f>
        <v>36080000</v>
      </c>
      <c r="L254" s="76" t="n">
        <v>43860</v>
      </c>
      <c r="M254" s="76" t="n">
        <v>44196</v>
      </c>
      <c r="N254" s="77" t="s">
        <v>80</v>
      </c>
    </row>
    <row r="255" customFormat="false" ht="67.5" hidden="false" customHeight="false" outlineLevel="0" collapsed="false">
      <c r="A255" s="70"/>
      <c r="B255" s="70"/>
      <c r="C255" s="70"/>
      <c r="D255" s="46"/>
      <c r="E255" s="70" t="s">
        <v>620</v>
      </c>
      <c r="F255" s="57"/>
      <c r="G255" s="46" t="s">
        <v>621</v>
      </c>
      <c r="H255" s="57" t="s">
        <v>622</v>
      </c>
      <c r="I255" s="73" t="n">
        <v>140</v>
      </c>
      <c r="J255" s="74" t="n">
        <v>0.8</v>
      </c>
      <c r="K255" s="75" t="n">
        <v>21080000</v>
      </c>
      <c r="L255" s="79"/>
      <c r="M255" s="79"/>
      <c r="N255" s="77"/>
    </row>
    <row r="256" customFormat="false" ht="81" hidden="false" customHeight="false" outlineLevel="0" collapsed="false">
      <c r="A256" s="70"/>
      <c r="B256" s="70"/>
      <c r="C256" s="70"/>
      <c r="D256" s="46"/>
      <c r="E256" s="70" t="s">
        <v>623</v>
      </c>
      <c r="F256" s="57"/>
      <c r="G256" s="46" t="s">
        <v>624</v>
      </c>
      <c r="H256" s="57" t="s">
        <v>625</v>
      </c>
      <c r="I256" s="73" t="n">
        <v>500</v>
      </c>
      <c r="J256" s="74" t="n">
        <v>0.2</v>
      </c>
      <c r="K256" s="75" t="n">
        <v>15000000</v>
      </c>
      <c r="L256" s="79"/>
      <c r="M256" s="79"/>
      <c r="N256" s="77"/>
    </row>
    <row r="257" customFormat="false" ht="25.5" hidden="false" customHeight="false" outlineLevel="0" collapsed="false">
      <c r="A257" s="66"/>
      <c r="B257" s="66" t="n">
        <v>43040020003</v>
      </c>
      <c r="C257" s="66" t="s">
        <v>26</v>
      </c>
      <c r="D257" s="54" t="s">
        <v>626</v>
      </c>
      <c r="E257" s="66"/>
      <c r="F257" s="106"/>
      <c r="G257" s="54"/>
      <c r="H257" s="36"/>
      <c r="I257" s="106"/>
      <c r="J257" s="56"/>
      <c r="K257" s="67"/>
      <c r="L257" s="68"/>
      <c r="M257" s="68"/>
      <c r="N257" s="69"/>
    </row>
    <row r="258" customFormat="false" ht="16.5" hidden="false" customHeight="true" outlineLevel="0" collapsed="false">
      <c r="A258" s="107" t="n">
        <v>4143</v>
      </c>
      <c r="B258" s="70"/>
      <c r="C258" s="107" t="s">
        <v>28</v>
      </c>
      <c r="D258" s="108" t="s">
        <v>627</v>
      </c>
      <c r="E258" s="70" t="s">
        <v>628</v>
      </c>
      <c r="F258" s="88"/>
      <c r="G258" s="46"/>
      <c r="H258" s="57"/>
      <c r="I258" s="73" t="n">
        <f aca="false">SUM(I259:I261)</f>
        <v>6162</v>
      </c>
      <c r="J258" s="74" t="n">
        <f aca="false">SUM(J259:J261)</f>
        <v>1</v>
      </c>
      <c r="K258" s="75" t="n">
        <f aca="false">SUM(K259:K261)</f>
        <v>574774000</v>
      </c>
      <c r="L258" s="76" t="n">
        <v>43860</v>
      </c>
      <c r="M258" s="76" t="n">
        <v>44196</v>
      </c>
      <c r="N258" s="109" t="s">
        <v>80</v>
      </c>
    </row>
    <row r="259" customFormat="false" ht="68.25" hidden="false" customHeight="true" outlineLevel="0" collapsed="false">
      <c r="A259" s="107"/>
      <c r="B259" s="70"/>
      <c r="C259" s="107"/>
      <c r="D259" s="108"/>
      <c r="E259" s="70" t="s">
        <v>629</v>
      </c>
      <c r="F259" s="88"/>
      <c r="G259" s="46" t="s">
        <v>630</v>
      </c>
      <c r="H259" s="57" t="s">
        <v>631</v>
      </c>
      <c r="I259" s="73" t="n">
        <v>2830</v>
      </c>
      <c r="J259" s="74" t="n">
        <v>0.4</v>
      </c>
      <c r="K259" s="75" t="n">
        <v>415438340</v>
      </c>
      <c r="L259" s="79"/>
      <c r="M259" s="79"/>
      <c r="N259" s="109"/>
    </row>
    <row r="260" customFormat="false" ht="61.5" hidden="false" customHeight="true" outlineLevel="0" collapsed="false">
      <c r="A260" s="107"/>
      <c r="B260" s="70"/>
      <c r="C260" s="107"/>
      <c r="D260" s="108"/>
      <c r="E260" s="70" t="s">
        <v>632</v>
      </c>
      <c r="F260" s="57"/>
      <c r="G260" s="46" t="s">
        <v>633</v>
      </c>
      <c r="H260" s="57" t="s">
        <v>634</v>
      </c>
      <c r="I260" s="73" t="n">
        <v>2830</v>
      </c>
      <c r="J260" s="74" t="n">
        <v>0.4</v>
      </c>
      <c r="K260" s="75" t="n">
        <v>141771680</v>
      </c>
      <c r="L260" s="79"/>
      <c r="M260" s="79"/>
      <c r="N260" s="109"/>
    </row>
    <row r="261" customFormat="false" ht="57" hidden="false" customHeight="true" outlineLevel="0" collapsed="false">
      <c r="A261" s="107"/>
      <c r="B261" s="107"/>
      <c r="C261" s="107"/>
      <c r="D261" s="108"/>
      <c r="E261" s="107" t="s">
        <v>635</v>
      </c>
      <c r="F261" s="110"/>
      <c r="G261" s="108" t="s">
        <v>636</v>
      </c>
      <c r="H261" s="110" t="s">
        <v>637</v>
      </c>
      <c r="I261" s="111" t="n">
        <v>502</v>
      </c>
      <c r="J261" s="112" t="n">
        <v>0.2</v>
      </c>
      <c r="K261" s="113" t="n">
        <v>17563980</v>
      </c>
      <c r="L261" s="114"/>
      <c r="M261" s="114"/>
      <c r="N261" s="109"/>
    </row>
    <row r="262" customFormat="false" ht="16.5" hidden="false" customHeight="false" outlineLevel="0" collapsed="false">
      <c r="A262" s="115"/>
      <c r="B262" s="115"/>
      <c r="C262" s="116"/>
      <c r="D262" s="115"/>
      <c r="E262" s="115"/>
      <c r="F262" s="115"/>
      <c r="G262" s="115"/>
      <c r="H262" s="115"/>
      <c r="I262" s="116"/>
      <c r="J262" s="116"/>
      <c r="K262" s="117"/>
      <c r="L262" s="115"/>
      <c r="M262" s="115"/>
      <c r="N262" s="115"/>
    </row>
    <row r="263" s="121" customFormat="true" ht="12.75" hidden="false" customHeight="false" outlineLevel="0" collapsed="false">
      <c r="A263" s="118"/>
      <c r="B263" s="119" t="s">
        <v>638</v>
      </c>
      <c r="C263" s="119" t="n">
        <f aca="false">COUNTIF(C7:C261,"pr")</f>
        <v>60</v>
      </c>
      <c r="D263" s="118"/>
      <c r="E263" s="119"/>
      <c r="F263" s="118"/>
      <c r="G263" s="118"/>
      <c r="H263" s="119"/>
      <c r="I263" s="119"/>
      <c r="J263" s="118" t="s">
        <v>639</v>
      </c>
      <c r="K263" s="120" t="n">
        <f aca="false">K258+K254+K248+K241+K233+K225+K217+K212+K207+K205+K203+K200+K196+K189+K187+K184+K180+K176+K174+K171+K167+K165+K159+K155+K152+K150+K147+K144+K139+K137+K135+K133+K130+K127+K122+K117+K112+K101+K97+K91+K87+K81+K69+K66+K73+K57+K50+K46+K39+K32+K26+K21+K16+K11+K169+K141+K192+K163+K105+K244</f>
        <v>738283423702</v>
      </c>
      <c r="L263" s="118"/>
      <c r="M263" s="118"/>
      <c r="N263" s="118"/>
    </row>
    <row r="265" s="121" customFormat="true" ht="12.75" hidden="false" customHeight="false" outlineLevel="0" collapsed="false">
      <c r="B265" s="122"/>
      <c r="C265" s="122"/>
      <c r="E265" s="122"/>
      <c r="H265" s="122"/>
      <c r="K265" s="120" t="n">
        <v>703821789869</v>
      </c>
    </row>
  </sheetData>
  <mergeCells count="260">
    <mergeCell ref="A1:N1"/>
    <mergeCell ref="A2:N2"/>
    <mergeCell ref="A3:B3"/>
    <mergeCell ref="C3:H3"/>
    <mergeCell ref="I3:K3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11:A14"/>
    <mergeCell ref="C11:C14"/>
    <mergeCell ref="D11:D14"/>
    <mergeCell ref="N11:N14"/>
    <mergeCell ref="A16:A18"/>
    <mergeCell ref="C16:C18"/>
    <mergeCell ref="D16:D18"/>
    <mergeCell ref="N16:N18"/>
    <mergeCell ref="A21:A22"/>
    <mergeCell ref="C21:C22"/>
    <mergeCell ref="D21:D22"/>
    <mergeCell ref="N21:N22"/>
    <mergeCell ref="A26:A29"/>
    <mergeCell ref="C26:C29"/>
    <mergeCell ref="D26:D29"/>
    <mergeCell ref="N26:N29"/>
    <mergeCell ref="A32:A36"/>
    <mergeCell ref="C32:C36"/>
    <mergeCell ref="D32:D36"/>
    <mergeCell ref="N32:N36"/>
    <mergeCell ref="A39:A42"/>
    <mergeCell ref="C39:C42"/>
    <mergeCell ref="D39:D42"/>
    <mergeCell ref="N39:N42"/>
    <mergeCell ref="A46:A49"/>
    <mergeCell ref="C46:C49"/>
    <mergeCell ref="D46:D49"/>
    <mergeCell ref="N46:N49"/>
    <mergeCell ref="A50:A56"/>
    <mergeCell ref="C50:C56"/>
    <mergeCell ref="D50:D56"/>
    <mergeCell ref="N50:N56"/>
    <mergeCell ref="A57:A65"/>
    <mergeCell ref="C57:C65"/>
    <mergeCell ref="D57:D65"/>
    <mergeCell ref="N57:N65"/>
    <mergeCell ref="A66:A68"/>
    <mergeCell ref="C66:C68"/>
    <mergeCell ref="D66:D68"/>
    <mergeCell ref="N66:N68"/>
    <mergeCell ref="A69:A71"/>
    <mergeCell ref="C69:C71"/>
    <mergeCell ref="D69:D71"/>
    <mergeCell ref="N69:N71"/>
    <mergeCell ref="A73:A79"/>
    <mergeCell ref="C73:C79"/>
    <mergeCell ref="D73:D79"/>
    <mergeCell ref="N73:N79"/>
    <mergeCell ref="A81:A85"/>
    <mergeCell ref="C81:C85"/>
    <mergeCell ref="D81:D85"/>
    <mergeCell ref="N81:N85"/>
    <mergeCell ref="A87:A89"/>
    <mergeCell ref="C87:C89"/>
    <mergeCell ref="D87:D89"/>
    <mergeCell ref="N87:N89"/>
    <mergeCell ref="A91:A94"/>
    <mergeCell ref="C91:C94"/>
    <mergeCell ref="D91:D94"/>
    <mergeCell ref="N91:N94"/>
    <mergeCell ref="A97:A99"/>
    <mergeCell ref="C97:C99"/>
    <mergeCell ref="D97:D99"/>
    <mergeCell ref="N97:N99"/>
    <mergeCell ref="A101:A103"/>
    <mergeCell ref="C101:C103"/>
    <mergeCell ref="D101:D103"/>
    <mergeCell ref="N101:N103"/>
    <mergeCell ref="C105:C109"/>
    <mergeCell ref="D105:D109"/>
    <mergeCell ref="N105:N109"/>
    <mergeCell ref="A106:A109"/>
    <mergeCell ref="B106:B109"/>
    <mergeCell ref="A112:A115"/>
    <mergeCell ref="C112:C115"/>
    <mergeCell ref="D112:D115"/>
    <mergeCell ref="N112:N115"/>
    <mergeCell ref="A117:A120"/>
    <mergeCell ref="C117:C120"/>
    <mergeCell ref="D117:D120"/>
    <mergeCell ref="N117:N120"/>
    <mergeCell ref="A122:A125"/>
    <mergeCell ref="C122:C125"/>
    <mergeCell ref="D122:D125"/>
    <mergeCell ref="N122:N125"/>
    <mergeCell ref="A127:A129"/>
    <mergeCell ref="C127:C129"/>
    <mergeCell ref="D127:D129"/>
    <mergeCell ref="N127:N129"/>
    <mergeCell ref="A130:A132"/>
    <mergeCell ref="C130:C132"/>
    <mergeCell ref="D130:D132"/>
    <mergeCell ref="N130:N132"/>
    <mergeCell ref="A133:A134"/>
    <mergeCell ref="C133:C134"/>
    <mergeCell ref="N133:N134"/>
    <mergeCell ref="A135:A136"/>
    <mergeCell ref="B135:B136"/>
    <mergeCell ref="C135:C136"/>
    <mergeCell ref="D135:D136"/>
    <mergeCell ref="N135:N136"/>
    <mergeCell ref="A137:A138"/>
    <mergeCell ref="C137:C138"/>
    <mergeCell ref="D137:D138"/>
    <mergeCell ref="N137:N138"/>
    <mergeCell ref="A139:A140"/>
    <mergeCell ref="C139:C140"/>
    <mergeCell ref="D139:D140"/>
    <mergeCell ref="N139:N140"/>
    <mergeCell ref="A141:A142"/>
    <mergeCell ref="B141:B142"/>
    <mergeCell ref="C141:C143"/>
    <mergeCell ref="D141:D143"/>
    <mergeCell ref="N141:N143"/>
    <mergeCell ref="A144:A146"/>
    <mergeCell ref="C144:C146"/>
    <mergeCell ref="D144:D146"/>
    <mergeCell ref="A147:A148"/>
    <mergeCell ref="C147:C149"/>
    <mergeCell ref="D147:D149"/>
    <mergeCell ref="F147:F148"/>
    <mergeCell ref="N147:N149"/>
    <mergeCell ref="A150:A151"/>
    <mergeCell ref="C150:C151"/>
    <mergeCell ref="A152:A154"/>
    <mergeCell ref="C152:C154"/>
    <mergeCell ref="D152:D154"/>
    <mergeCell ref="N152:N153"/>
    <mergeCell ref="A155:A158"/>
    <mergeCell ref="C155:C158"/>
    <mergeCell ref="D155:D158"/>
    <mergeCell ref="N155:N158"/>
    <mergeCell ref="A159:A162"/>
    <mergeCell ref="C159:C162"/>
    <mergeCell ref="D159:D162"/>
    <mergeCell ref="N159:N162"/>
    <mergeCell ref="A163:A164"/>
    <mergeCell ref="C163:C164"/>
    <mergeCell ref="D163:D164"/>
    <mergeCell ref="N163:N164"/>
    <mergeCell ref="A165:A166"/>
    <mergeCell ref="C165:C166"/>
    <mergeCell ref="D165:D166"/>
    <mergeCell ref="N165:N166"/>
    <mergeCell ref="A167:A168"/>
    <mergeCell ref="C167:C168"/>
    <mergeCell ref="D167:D168"/>
    <mergeCell ref="N167:N168"/>
    <mergeCell ref="A169:A170"/>
    <mergeCell ref="C169:C170"/>
    <mergeCell ref="D169:D170"/>
    <mergeCell ref="N169:N170"/>
    <mergeCell ref="A171:A173"/>
    <mergeCell ref="C171:C173"/>
    <mergeCell ref="D171:D173"/>
    <mergeCell ref="N171:N173"/>
    <mergeCell ref="A174:A175"/>
    <mergeCell ref="C174:C175"/>
    <mergeCell ref="D174:D175"/>
    <mergeCell ref="N174:N175"/>
    <mergeCell ref="A176:A178"/>
    <mergeCell ref="C176:C178"/>
    <mergeCell ref="D176:D178"/>
    <mergeCell ref="N176:N178"/>
    <mergeCell ref="A180:A181"/>
    <mergeCell ref="C180:C181"/>
    <mergeCell ref="D180:D181"/>
    <mergeCell ref="N180:N181"/>
    <mergeCell ref="A184:A185"/>
    <mergeCell ref="C184:C185"/>
    <mergeCell ref="D184:D185"/>
    <mergeCell ref="N184:N185"/>
    <mergeCell ref="A187:A188"/>
    <mergeCell ref="C187:C188"/>
    <mergeCell ref="D187:D188"/>
    <mergeCell ref="N187:N188"/>
    <mergeCell ref="A189:A191"/>
    <mergeCell ref="C189:C191"/>
    <mergeCell ref="D189:D191"/>
    <mergeCell ref="N189:N191"/>
    <mergeCell ref="A192:A195"/>
    <mergeCell ref="C192:C195"/>
    <mergeCell ref="D192:D195"/>
    <mergeCell ref="N192:N195"/>
    <mergeCell ref="A196:A199"/>
    <mergeCell ref="C196:C199"/>
    <mergeCell ref="D196:D199"/>
    <mergeCell ref="N196:N199"/>
    <mergeCell ref="A200:A202"/>
    <mergeCell ref="C200:C202"/>
    <mergeCell ref="D200:D202"/>
    <mergeCell ref="N200:N202"/>
    <mergeCell ref="A203:A204"/>
    <mergeCell ref="C203:C204"/>
    <mergeCell ref="D203:D204"/>
    <mergeCell ref="N203:N204"/>
    <mergeCell ref="A205:A206"/>
    <mergeCell ref="C205:C206"/>
    <mergeCell ref="D205:D206"/>
    <mergeCell ref="N205:N206"/>
    <mergeCell ref="A207:A210"/>
    <mergeCell ref="C207:C210"/>
    <mergeCell ref="N207:N210"/>
    <mergeCell ref="D208:D210"/>
    <mergeCell ref="A212:A214"/>
    <mergeCell ref="C212:C214"/>
    <mergeCell ref="D212:D214"/>
    <mergeCell ref="N212:N214"/>
    <mergeCell ref="A217:A221"/>
    <mergeCell ref="C217:C221"/>
    <mergeCell ref="D217:D221"/>
    <mergeCell ref="N217:N221"/>
    <mergeCell ref="A225:A228"/>
    <mergeCell ref="C225:C228"/>
    <mergeCell ref="D225:D228"/>
    <mergeCell ref="N225:N228"/>
    <mergeCell ref="A233:A236"/>
    <mergeCell ref="C233:C236"/>
    <mergeCell ref="D233:D236"/>
    <mergeCell ref="N233:N236"/>
    <mergeCell ref="A241:A243"/>
    <mergeCell ref="C241:C243"/>
    <mergeCell ref="D241:D243"/>
    <mergeCell ref="N241:N243"/>
    <mergeCell ref="A244:A245"/>
    <mergeCell ref="C244:C245"/>
    <mergeCell ref="D244:D245"/>
    <mergeCell ref="N244:N245"/>
    <mergeCell ref="A248:A251"/>
    <mergeCell ref="C248:C251"/>
    <mergeCell ref="D248:D251"/>
    <mergeCell ref="N248:N251"/>
    <mergeCell ref="A254:A256"/>
    <mergeCell ref="C254:C256"/>
    <mergeCell ref="D254:D256"/>
    <mergeCell ref="N254:N256"/>
    <mergeCell ref="A258:A261"/>
    <mergeCell ref="C258:C261"/>
    <mergeCell ref="D258:D261"/>
    <mergeCell ref="N258:N2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2020-04-16T19:31:06Z</dcterms:created>
  <dc:creator>Usuario de Windows</dc:creator>
  <dc:description/>
  <dc:language>es-CO</dc:language>
  <cp:lastModifiedBy/>
  <dcterms:modified xsi:type="dcterms:W3CDTF">2020-06-17T15:45:28Z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