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gustavo/Desktop/"/>
    </mc:Choice>
  </mc:AlternateContent>
  <xr:revisionPtr revIDLastSave="0" documentId="8_{F5BA9186-B118-BF4C-BCA5-B30C160F6ED6}" xr6:coauthVersionLast="45" xr6:coauthVersionMax="45" xr10:uidLastSave="{00000000-0000-0000-0000-000000000000}"/>
  <bookViews>
    <workbookView xWindow="0" yWindow="0" windowWidth="20500" windowHeight="7420" activeTab="4" xr2:uid="{00000000-000D-0000-FFFF-FFFF00000000}"/>
  </bookViews>
  <sheets>
    <sheet name="Listados" sheetId="1" state="hidden" r:id="rId1"/>
    <sheet name="Hoja1" sheetId="2" state="hidden" r:id="rId2"/>
    <sheet name="Seg Entrega POAI 2022" sheetId="3" state="hidden" r:id="rId3"/>
    <sheet name="Construccion POAI 2023" sheetId="4" state="hidden" r:id="rId4"/>
    <sheet name="POAI 2023" sheetId="5" r:id="rId5"/>
    <sheet name="Hoja2" sheetId="6" state="hidden" r:id="rId6"/>
  </sheets>
  <externalReferences>
    <externalReference r:id="rId7"/>
  </externalReferences>
  <definedNames>
    <definedName name="_xlnm._FilterDatabase" localSheetId="3" hidden="1">'Construccion POAI 2023'!$A$1:$AK$160</definedName>
    <definedName name="_xlnm._FilterDatabase" localSheetId="0" hidden="1">Listados!$M$1:$N$570</definedName>
    <definedName name="_xlnm._FilterDatabase" localSheetId="4" hidden="1">'POAI 2023'!$A$1:$N$79</definedName>
    <definedName name="_xlnm._FilterDatabase" localSheetId="2" hidden="1">'Seg Entrega POAI 2022'!$B$71:$F$131</definedName>
    <definedName name="CENTROGESTOR">#REF!</definedName>
    <definedName name="CENTROGESTORDEPENDENCIA">#REF!</definedName>
    <definedName name="centrogestornuevo">Listados!$A$3:$B$28</definedName>
    <definedName name="Dependencia">#REF!</definedName>
    <definedName name="FONDO">#REF!</definedName>
    <definedName name="FUT">#REF!</definedName>
    <definedName name="METAAFPDCC">#REF!</definedName>
    <definedName name="METAPDCC">#REF!</definedName>
    <definedName name="METASAFPDCC">#REF!</definedName>
    <definedName name="METASAFPDM">#REF!</definedName>
    <definedName name="METASPDCC">#REF!</definedName>
    <definedName name="POSPRE">#REF!</definedName>
  </definedNames>
  <calcPr calcId="191029"/>
  <pivotCaches>
    <pivotCache cacheId="9" r:id="rId8"/>
    <pivotCache cacheId="20" r:id="rId9"/>
    <pivotCache cacheId="25" r:id="rId10"/>
    <pivotCache cacheId="30" r:id="rId11"/>
    <pivotCache cacheId="36" r:id="rId12"/>
  </pivotCaches>
  <extLst>
    <ext uri="GoogleSheetsCustomDataVersion1">
      <go:sheetsCustomData xmlns:go="http://customooxmlschemas.google.com/" r:id="rId16" roundtripDataSignature="AMtx7mj0f73fPwey0V6Hj0G1wYvGI0dCjA=="/>
    </ext>
  </extLst>
</workbook>
</file>

<file path=xl/calcChain.xml><?xml version="1.0" encoding="utf-8"?>
<calcChain xmlns="http://schemas.openxmlformats.org/spreadsheetml/2006/main">
  <c r="H28" i="5" l="1"/>
  <c r="H7" i="5"/>
  <c r="H8" i="5"/>
  <c r="H9" i="5"/>
  <c r="H10" i="5"/>
  <c r="H11" i="5"/>
  <c r="H12" i="5"/>
  <c r="H13" i="5"/>
  <c r="H14" i="5"/>
  <c r="H15" i="5"/>
  <c r="H16" i="5"/>
  <c r="H17" i="5"/>
  <c r="H18" i="5"/>
  <c r="H19" i="5"/>
  <c r="H20" i="5"/>
  <c r="H21" i="5"/>
  <c r="H22" i="5"/>
  <c r="H23" i="5"/>
  <c r="H24" i="5"/>
  <c r="H25" i="5"/>
  <c r="H26" i="5"/>
  <c r="H29" i="5"/>
  <c r="H30"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I6" i="5"/>
  <c r="J6" i="5"/>
  <c r="K6" i="5"/>
  <c r="L6" i="5"/>
  <c r="I7" i="5"/>
  <c r="J7" i="5"/>
  <c r="K7" i="5"/>
  <c r="L7" i="5"/>
  <c r="H3" i="5"/>
  <c r="H4" i="5"/>
  <c r="H5" i="5"/>
  <c r="H2" i="5"/>
  <c r="H6" i="5"/>
  <c r="E39" i="5" l="1"/>
  <c r="N74" i="5" l="1"/>
  <c r="M74" i="5"/>
  <c r="L74" i="5"/>
  <c r="K74" i="5"/>
  <c r="J74" i="5"/>
  <c r="I74" i="5"/>
  <c r="G74" i="5"/>
  <c r="F74" i="5"/>
  <c r="E74" i="5"/>
  <c r="D74" i="5"/>
  <c r="C74" i="5"/>
  <c r="N73" i="5"/>
  <c r="M73" i="5"/>
  <c r="L73" i="5"/>
  <c r="K73" i="5"/>
  <c r="J73" i="5"/>
  <c r="I73" i="5"/>
  <c r="G73" i="5"/>
  <c r="F73" i="5"/>
  <c r="E73" i="5"/>
  <c r="D73" i="5"/>
  <c r="C73" i="5"/>
  <c r="N72" i="5"/>
  <c r="M72" i="5"/>
  <c r="L72" i="5"/>
  <c r="K72" i="5"/>
  <c r="J72" i="5"/>
  <c r="I72" i="5"/>
  <c r="G72" i="5"/>
  <c r="F72" i="5"/>
  <c r="E72" i="5"/>
  <c r="D72" i="5"/>
  <c r="C72" i="5"/>
  <c r="N71" i="5"/>
  <c r="M71" i="5"/>
  <c r="L71" i="5"/>
  <c r="K71" i="5"/>
  <c r="J71" i="5"/>
  <c r="I71" i="5"/>
  <c r="G71" i="5"/>
  <c r="F71" i="5"/>
  <c r="E71" i="5"/>
  <c r="D71" i="5"/>
  <c r="C71" i="5"/>
  <c r="N70" i="5"/>
  <c r="M70" i="5"/>
  <c r="L70" i="5"/>
  <c r="K70" i="5"/>
  <c r="J70" i="5"/>
  <c r="I70" i="5"/>
  <c r="G70" i="5"/>
  <c r="F70" i="5"/>
  <c r="E70" i="5"/>
  <c r="D70" i="5"/>
  <c r="C70" i="5"/>
  <c r="N69" i="5"/>
  <c r="M69" i="5"/>
  <c r="L69" i="5"/>
  <c r="K69" i="5"/>
  <c r="J69" i="5"/>
  <c r="I69" i="5"/>
  <c r="G69" i="5"/>
  <c r="F69" i="5"/>
  <c r="E69" i="5"/>
  <c r="D69" i="5"/>
  <c r="C69" i="5"/>
  <c r="N68" i="5"/>
  <c r="M68" i="5"/>
  <c r="L68" i="5"/>
  <c r="K68" i="5"/>
  <c r="J68" i="5"/>
  <c r="I68" i="5"/>
  <c r="G68" i="5"/>
  <c r="F68" i="5"/>
  <c r="E68" i="5"/>
  <c r="D68" i="5"/>
  <c r="C68" i="5"/>
  <c r="N67" i="5"/>
  <c r="M67" i="5"/>
  <c r="L67" i="5"/>
  <c r="K67" i="5"/>
  <c r="J67" i="5"/>
  <c r="I67" i="5"/>
  <c r="G67" i="5"/>
  <c r="F67" i="5"/>
  <c r="E67" i="5"/>
  <c r="D67" i="5"/>
  <c r="C67" i="5"/>
  <c r="N66" i="5"/>
  <c r="M66" i="5"/>
  <c r="L66" i="5"/>
  <c r="K66" i="5"/>
  <c r="J66" i="5"/>
  <c r="I66" i="5"/>
  <c r="G66" i="5"/>
  <c r="F66" i="5"/>
  <c r="E66" i="5"/>
  <c r="D66" i="5"/>
  <c r="C66" i="5"/>
  <c r="N65" i="5"/>
  <c r="M65" i="5"/>
  <c r="L65" i="5"/>
  <c r="K65" i="5"/>
  <c r="J65" i="5"/>
  <c r="I65" i="5"/>
  <c r="G65" i="5"/>
  <c r="F65" i="5"/>
  <c r="E65" i="5"/>
  <c r="D65" i="5"/>
  <c r="C65" i="5"/>
  <c r="N64" i="5"/>
  <c r="M64" i="5"/>
  <c r="L64" i="5"/>
  <c r="K64" i="5"/>
  <c r="J64" i="5"/>
  <c r="I64" i="5"/>
  <c r="G64" i="5"/>
  <c r="F64" i="5"/>
  <c r="E64" i="5"/>
  <c r="D64" i="5"/>
  <c r="C64" i="5"/>
  <c r="N63" i="5"/>
  <c r="M63" i="5"/>
  <c r="L63" i="5"/>
  <c r="K63" i="5"/>
  <c r="J63" i="5"/>
  <c r="I63" i="5"/>
  <c r="G63" i="5"/>
  <c r="F63" i="5"/>
  <c r="E63" i="5"/>
  <c r="D63" i="5"/>
  <c r="C63" i="5"/>
  <c r="N62" i="5"/>
  <c r="M62" i="5"/>
  <c r="L62" i="5"/>
  <c r="K62" i="5"/>
  <c r="J62" i="5"/>
  <c r="I62" i="5"/>
  <c r="G62" i="5"/>
  <c r="F62" i="5"/>
  <c r="E62" i="5"/>
  <c r="D62" i="5"/>
  <c r="C62" i="5"/>
  <c r="N61" i="5"/>
  <c r="M61" i="5"/>
  <c r="L61" i="5"/>
  <c r="K61" i="5"/>
  <c r="J61" i="5"/>
  <c r="I61" i="5"/>
  <c r="G61" i="5"/>
  <c r="F61" i="5"/>
  <c r="E61" i="5"/>
  <c r="D61" i="5"/>
  <c r="C61" i="5"/>
  <c r="N60" i="5"/>
  <c r="M60" i="5"/>
  <c r="L60" i="5"/>
  <c r="K60" i="5"/>
  <c r="J60" i="5"/>
  <c r="I60" i="5"/>
  <c r="G60" i="5"/>
  <c r="F60" i="5"/>
  <c r="E60" i="5"/>
  <c r="D60" i="5"/>
  <c r="C60" i="5"/>
  <c r="N59" i="5"/>
  <c r="M59" i="5"/>
  <c r="L59" i="5"/>
  <c r="K59" i="5"/>
  <c r="J59" i="5"/>
  <c r="I59" i="5"/>
  <c r="G59" i="5"/>
  <c r="F59" i="5"/>
  <c r="E59" i="5"/>
  <c r="D59" i="5"/>
  <c r="C59" i="5"/>
  <c r="N58" i="5"/>
  <c r="M58" i="5"/>
  <c r="L58" i="5"/>
  <c r="K58" i="5"/>
  <c r="J58" i="5"/>
  <c r="I58" i="5"/>
  <c r="G58" i="5"/>
  <c r="F58" i="5"/>
  <c r="E58" i="5"/>
  <c r="D58" i="5"/>
  <c r="C58" i="5"/>
  <c r="N57" i="5"/>
  <c r="M57" i="5"/>
  <c r="L57" i="5"/>
  <c r="K57" i="5"/>
  <c r="J57" i="5"/>
  <c r="I57" i="5"/>
  <c r="G57" i="5"/>
  <c r="F57" i="5"/>
  <c r="E57" i="5"/>
  <c r="D57" i="5"/>
  <c r="C57" i="5"/>
  <c r="N56" i="5"/>
  <c r="M56" i="5"/>
  <c r="L56" i="5"/>
  <c r="K56" i="5"/>
  <c r="J56" i="5"/>
  <c r="I56" i="5"/>
  <c r="G56" i="5"/>
  <c r="F56" i="5"/>
  <c r="E56" i="5"/>
  <c r="D56" i="5"/>
  <c r="C56" i="5"/>
  <c r="N55" i="5"/>
  <c r="M55" i="5"/>
  <c r="L55" i="5"/>
  <c r="K55" i="5"/>
  <c r="J55" i="5"/>
  <c r="I55" i="5"/>
  <c r="G55" i="5"/>
  <c r="F55" i="5"/>
  <c r="E55" i="5"/>
  <c r="D55" i="5"/>
  <c r="C55" i="5"/>
  <c r="N54" i="5"/>
  <c r="M54" i="5"/>
  <c r="L54" i="5"/>
  <c r="K54" i="5"/>
  <c r="J54" i="5"/>
  <c r="I54" i="5"/>
  <c r="G54" i="5"/>
  <c r="F54" i="5"/>
  <c r="E54" i="5"/>
  <c r="D54" i="5"/>
  <c r="C54" i="5"/>
  <c r="N53" i="5"/>
  <c r="M53" i="5"/>
  <c r="L53" i="5"/>
  <c r="K53" i="5"/>
  <c r="J53" i="5"/>
  <c r="I53" i="5"/>
  <c r="G53" i="5"/>
  <c r="F53" i="5"/>
  <c r="E53" i="5"/>
  <c r="D53" i="5"/>
  <c r="C53" i="5"/>
  <c r="N52" i="5"/>
  <c r="M52" i="5"/>
  <c r="L52" i="5"/>
  <c r="K52" i="5"/>
  <c r="J52" i="5"/>
  <c r="I52" i="5"/>
  <c r="G52" i="5"/>
  <c r="F52" i="5"/>
  <c r="E52" i="5"/>
  <c r="D52" i="5"/>
  <c r="C52" i="5"/>
  <c r="N51" i="5"/>
  <c r="M51" i="5"/>
  <c r="L51" i="5"/>
  <c r="K51" i="5"/>
  <c r="J51" i="5"/>
  <c r="I51" i="5"/>
  <c r="G51" i="5"/>
  <c r="F51" i="5"/>
  <c r="E51" i="5"/>
  <c r="D51" i="5"/>
  <c r="C51" i="5"/>
  <c r="N50" i="5"/>
  <c r="M50" i="5"/>
  <c r="L50" i="5"/>
  <c r="K50" i="5"/>
  <c r="J50" i="5"/>
  <c r="I50" i="5"/>
  <c r="G50" i="5"/>
  <c r="F50" i="5"/>
  <c r="E50" i="5"/>
  <c r="D50" i="5"/>
  <c r="C50" i="5"/>
  <c r="N49" i="5"/>
  <c r="M49" i="5"/>
  <c r="L49" i="5"/>
  <c r="K49" i="5"/>
  <c r="J49" i="5"/>
  <c r="I49" i="5"/>
  <c r="G49" i="5"/>
  <c r="F49" i="5"/>
  <c r="E49" i="5"/>
  <c r="D49" i="5"/>
  <c r="C49" i="5"/>
  <c r="N48" i="5"/>
  <c r="M48" i="5"/>
  <c r="L48" i="5"/>
  <c r="K48" i="5"/>
  <c r="J48" i="5"/>
  <c r="I48" i="5"/>
  <c r="G48" i="5"/>
  <c r="F48" i="5"/>
  <c r="E48" i="5"/>
  <c r="D48" i="5"/>
  <c r="C48" i="5"/>
  <c r="N47" i="5"/>
  <c r="M47" i="5"/>
  <c r="L47" i="5"/>
  <c r="K47" i="5"/>
  <c r="J47" i="5"/>
  <c r="I47" i="5"/>
  <c r="G47" i="5"/>
  <c r="F47" i="5"/>
  <c r="E47" i="5"/>
  <c r="D47" i="5"/>
  <c r="C47" i="5"/>
  <c r="N46" i="5"/>
  <c r="M46" i="5"/>
  <c r="L46" i="5"/>
  <c r="K46" i="5"/>
  <c r="J46" i="5"/>
  <c r="I46" i="5"/>
  <c r="G46" i="5"/>
  <c r="F46" i="5"/>
  <c r="E46" i="5"/>
  <c r="D46" i="5"/>
  <c r="C46" i="5"/>
  <c r="N45" i="5"/>
  <c r="M45" i="5"/>
  <c r="L45" i="5"/>
  <c r="K45" i="5"/>
  <c r="J45" i="5"/>
  <c r="I45" i="5"/>
  <c r="G45" i="5"/>
  <c r="F45" i="5"/>
  <c r="E45" i="5"/>
  <c r="D45" i="5"/>
  <c r="C45" i="5"/>
  <c r="N44" i="5"/>
  <c r="M44" i="5"/>
  <c r="L44" i="5"/>
  <c r="K44" i="5"/>
  <c r="J44" i="5"/>
  <c r="I44" i="5"/>
  <c r="G44" i="5"/>
  <c r="F44" i="5"/>
  <c r="E44" i="5"/>
  <c r="D44" i="5"/>
  <c r="C44" i="5"/>
  <c r="N43" i="5"/>
  <c r="M43" i="5"/>
  <c r="L43" i="5"/>
  <c r="K43" i="5"/>
  <c r="J43" i="5"/>
  <c r="I43" i="5"/>
  <c r="G43" i="5"/>
  <c r="F43" i="5"/>
  <c r="E43" i="5"/>
  <c r="D43" i="5"/>
  <c r="C43" i="5"/>
  <c r="N42" i="5"/>
  <c r="M42" i="5"/>
  <c r="L42" i="5"/>
  <c r="K42" i="5"/>
  <c r="J42" i="5"/>
  <c r="I42" i="5"/>
  <c r="G42" i="5"/>
  <c r="F42" i="5"/>
  <c r="E42" i="5"/>
  <c r="D42" i="5"/>
  <c r="C42" i="5"/>
  <c r="N41" i="5"/>
  <c r="M41" i="5"/>
  <c r="L41" i="5"/>
  <c r="K41" i="5"/>
  <c r="J41" i="5"/>
  <c r="I41" i="5"/>
  <c r="G41" i="5"/>
  <c r="F41" i="5"/>
  <c r="E41" i="5"/>
  <c r="D41" i="5"/>
  <c r="C41" i="5"/>
  <c r="N40" i="5"/>
  <c r="M40" i="5"/>
  <c r="L40" i="5"/>
  <c r="K40" i="5"/>
  <c r="J40" i="5"/>
  <c r="I40" i="5"/>
  <c r="G40" i="5"/>
  <c r="F40" i="5"/>
  <c r="E40" i="5"/>
  <c r="D40" i="5"/>
  <c r="C40" i="5"/>
  <c r="N39" i="5"/>
  <c r="M39" i="5"/>
  <c r="L39" i="5"/>
  <c r="K39" i="5"/>
  <c r="J39" i="5"/>
  <c r="I39" i="5"/>
  <c r="G39" i="5"/>
  <c r="F39" i="5"/>
  <c r="D39" i="5"/>
  <c r="C39" i="5"/>
  <c r="N38" i="5"/>
  <c r="M38" i="5"/>
  <c r="L38" i="5"/>
  <c r="K38" i="5"/>
  <c r="J38" i="5"/>
  <c r="I38" i="5"/>
  <c r="G38" i="5"/>
  <c r="F38" i="5"/>
  <c r="E38" i="5"/>
  <c r="N37" i="5"/>
  <c r="M37" i="5"/>
  <c r="L37" i="5"/>
  <c r="K37" i="5"/>
  <c r="J37" i="5"/>
  <c r="I37" i="5"/>
  <c r="G37" i="5"/>
  <c r="F37" i="5"/>
  <c r="E37" i="5"/>
  <c r="D37" i="5"/>
  <c r="C37" i="5"/>
  <c r="N36" i="5"/>
  <c r="M36" i="5"/>
  <c r="L36" i="5"/>
  <c r="K36" i="5"/>
  <c r="J36" i="5"/>
  <c r="I36" i="5"/>
  <c r="G36" i="5"/>
  <c r="F36" i="5"/>
  <c r="E36" i="5"/>
  <c r="D36" i="5"/>
  <c r="C36" i="5"/>
  <c r="N35" i="5"/>
  <c r="M35" i="5"/>
  <c r="L35" i="5"/>
  <c r="K35" i="5"/>
  <c r="J35" i="5"/>
  <c r="I35" i="5"/>
  <c r="G35" i="5"/>
  <c r="F35" i="5"/>
  <c r="E35" i="5"/>
  <c r="D35" i="5"/>
  <c r="C35" i="5"/>
  <c r="N34" i="5"/>
  <c r="M34" i="5"/>
  <c r="L34" i="5"/>
  <c r="K34" i="5"/>
  <c r="J34" i="5"/>
  <c r="I34" i="5"/>
  <c r="G34" i="5"/>
  <c r="F34" i="5"/>
  <c r="E34" i="5"/>
  <c r="D34" i="5"/>
  <c r="C34" i="5"/>
  <c r="N33" i="5"/>
  <c r="M33" i="5"/>
  <c r="L33" i="5"/>
  <c r="K33" i="5"/>
  <c r="J33" i="5"/>
  <c r="I33" i="5"/>
  <c r="G33" i="5"/>
  <c r="F33" i="5"/>
  <c r="D33" i="5"/>
  <c r="C33" i="5"/>
  <c r="N32" i="5"/>
  <c r="M32" i="5"/>
  <c r="L32" i="5"/>
  <c r="K32" i="5"/>
  <c r="J32" i="5"/>
  <c r="I32" i="5"/>
  <c r="F32" i="5"/>
  <c r="E32" i="5"/>
  <c r="D32" i="5"/>
  <c r="C32" i="5"/>
  <c r="N31" i="5"/>
  <c r="M31" i="5"/>
  <c r="L31" i="5"/>
  <c r="K31" i="5"/>
  <c r="J31" i="5"/>
  <c r="I31" i="5"/>
  <c r="F31" i="5"/>
  <c r="E31" i="5"/>
  <c r="D31" i="5"/>
  <c r="C31" i="5"/>
  <c r="N30" i="5"/>
  <c r="M30" i="5"/>
  <c r="L30" i="5"/>
  <c r="K30" i="5"/>
  <c r="J30" i="5"/>
  <c r="I30" i="5"/>
  <c r="F30" i="5"/>
  <c r="E30" i="5"/>
  <c r="D30" i="5"/>
  <c r="C30" i="5"/>
  <c r="N29" i="5"/>
  <c r="M29" i="5"/>
  <c r="L29" i="5"/>
  <c r="K29" i="5"/>
  <c r="J29" i="5"/>
  <c r="I29" i="5"/>
  <c r="F29" i="5"/>
  <c r="E29" i="5"/>
  <c r="D29" i="5"/>
  <c r="C29" i="5"/>
  <c r="N28" i="5"/>
  <c r="M28" i="5"/>
  <c r="L28" i="5"/>
  <c r="K28" i="5"/>
  <c r="J28" i="5"/>
  <c r="I28" i="5"/>
  <c r="F28" i="5"/>
  <c r="E28" i="5"/>
  <c r="D28" i="5"/>
  <c r="C28" i="5"/>
  <c r="N27" i="5"/>
  <c r="M27" i="5"/>
  <c r="L27" i="5"/>
  <c r="K27" i="5"/>
  <c r="J27" i="5"/>
  <c r="I27" i="5"/>
  <c r="F27" i="5"/>
  <c r="E27" i="5"/>
  <c r="D27" i="5"/>
  <c r="C27" i="5"/>
  <c r="N26" i="5"/>
  <c r="M26" i="5"/>
  <c r="L26" i="5"/>
  <c r="K26" i="5"/>
  <c r="J26" i="5"/>
  <c r="I26" i="5"/>
  <c r="F26" i="5"/>
  <c r="E26" i="5"/>
  <c r="D26" i="5"/>
  <c r="C26" i="5"/>
  <c r="N25" i="5"/>
  <c r="M25" i="5"/>
  <c r="L25" i="5"/>
  <c r="K25" i="5"/>
  <c r="J25" i="5"/>
  <c r="I25" i="5"/>
  <c r="F25" i="5"/>
  <c r="E25" i="5"/>
  <c r="D25" i="5"/>
  <c r="C25" i="5"/>
  <c r="N24" i="5"/>
  <c r="M24" i="5"/>
  <c r="L24" i="5"/>
  <c r="K24" i="5"/>
  <c r="J24" i="5"/>
  <c r="I24" i="5"/>
  <c r="F24" i="5"/>
  <c r="E24" i="5"/>
  <c r="D24" i="5"/>
  <c r="C24" i="5"/>
  <c r="N23" i="5"/>
  <c r="M23" i="5"/>
  <c r="L23" i="5"/>
  <c r="K23" i="5"/>
  <c r="J23" i="5"/>
  <c r="I23" i="5"/>
  <c r="F23" i="5"/>
  <c r="E23" i="5"/>
  <c r="D23" i="5"/>
  <c r="C23" i="5"/>
  <c r="N22" i="5"/>
  <c r="M22" i="5"/>
  <c r="L22" i="5"/>
  <c r="K22" i="5"/>
  <c r="J22" i="5"/>
  <c r="I22" i="5"/>
  <c r="F22" i="5"/>
  <c r="E22" i="5"/>
  <c r="D22" i="5"/>
  <c r="C22" i="5"/>
  <c r="N21" i="5"/>
  <c r="M21" i="5"/>
  <c r="L21" i="5"/>
  <c r="K21" i="5"/>
  <c r="J21" i="5"/>
  <c r="I21" i="5"/>
  <c r="F21" i="5"/>
  <c r="E21" i="5"/>
  <c r="D21" i="5"/>
  <c r="C21" i="5"/>
  <c r="N20" i="5"/>
  <c r="M20" i="5"/>
  <c r="L20" i="5"/>
  <c r="K20" i="5"/>
  <c r="J20" i="5"/>
  <c r="I20" i="5"/>
  <c r="F20" i="5"/>
  <c r="E20" i="5"/>
  <c r="D20" i="5"/>
  <c r="C20" i="5"/>
  <c r="N19" i="5"/>
  <c r="M19" i="5"/>
  <c r="L19" i="5"/>
  <c r="K19" i="5"/>
  <c r="J19" i="5"/>
  <c r="I19" i="5"/>
  <c r="F19" i="5"/>
  <c r="E19" i="5"/>
  <c r="D19" i="5"/>
  <c r="C19" i="5"/>
  <c r="N18" i="5"/>
  <c r="M18" i="5"/>
  <c r="L18" i="5"/>
  <c r="K18" i="5"/>
  <c r="J18" i="5"/>
  <c r="I18" i="5"/>
  <c r="F18" i="5"/>
  <c r="E18" i="5"/>
  <c r="D18" i="5"/>
  <c r="C18" i="5"/>
  <c r="N17" i="5"/>
  <c r="M17" i="5"/>
  <c r="L17" i="5"/>
  <c r="K17" i="5"/>
  <c r="J17" i="5"/>
  <c r="I17" i="5"/>
  <c r="F17" i="5"/>
  <c r="E17" i="5"/>
  <c r="D17" i="5"/>
  <c r="C17" i="5"/>
  <c r="N16" i="5"/>
  <c r="M16" i="5"/>
  <c r="L16" i="5"/>
  <c r="K16" i="5"/>
  <c r="J16" i="5"/>
  <c r="I16" i="5"/>
  <c r="F16" i="5"/>
  <c r="E16" i="5"/>
  <c r="D16" i="5"/>
  <c r="C16" i="5"/>
  <c r="N15" i="5"/>
  <c r="M15" i="5"/>
  <c r="L15" i="5"/>
  <c r="K15" i="5"/>
  <c r="J15" i="5"/>
  <c r="I15" i="5"/>
  <c r="F15" i="5"/>
  <c r="E15" i="5"/>
  <c r="D15" i="5"/>
  <c r="C15" i="5"/>
  <c r="N14" i="5"/>
  <c r="M14" i="5"/>
  <c r="L14" i="5"/>
  <c r="K14" i="5"/>
  <c r="J14" i="5"/>
  <c r="I14" i="5"/>
  <c r="F14" i="5"/>
  <c r="E14" i="5"/>
  <c r="D14" i="5"/>
  <c r="C14" i="5"/>
  <c r="N13" i="5"/>
  <c r="M13" i="5"/>
  <c r="L13" i="5"/>
  <c r="K13" i="5"/>
  <c r="J13" i="5"/>
  <c r="I13" i="5"/>
  <c r="F13" i="5"/>
  <c r="E13" i="5"/>
  <c r="D13" i="5"/>
  <c r="C13" i="5"/>
  <c r="N12" i="5"/>
  <c r="M12" i="5"/>
  <c r="L12" i="5"/>
  <c r="K12" i="5"/>
  <c r="J12" i="5"/>
  <c r="I12" i="5"/>
  <c r="F12" i="5"/>
  <c r="E12" i="5"/>
  <c r="D12" i="5"/>
  <c r="C12" i="5"/>
  <c r="N11" i="5"/>
  <c r="M11" i="5"/>
  <c r="L11" i="5"/>
  <c r="K11" i="5"/>
  <c r="J11" i="5"/>
  <c r="I11" i="5"/>
  <c r="F11" i="5"/>
  <c r="E11" i="5"/>
  <c r="D11" i="5"/>
  <c r="C11" i="5"/>
  <c r="N10" i="5"/>
  <c r="M10" i="5"/>
  <c r="L10" i="5"/>
  <c r="K10" i="5"/>
  <c r="J10" i="5"/>
  <c r="I10" i="5"/>
  <c r="F10" i="5"/>
  <c r="E10" i="5"/>
  <c r="D10" i="5"/>
  <c r="C10" i="5"/>
  <c r="N9" i="5"/>
  <c r="M9" i="5"/>
  <c r="L9" i="5"/>
  <c r="K9" i="5"/>
  <c r="J9" i="5"/>
  <c r="I9" i="5"/>
  <c r="F9" i="5"/>
  <c r="E9" i="5"/>
  <c r="D9" i="5"/>
  <c r="C9" i="5"/>
  <c r="N8" i="5"/>
  <c r="M8" i="5"/>
  <c r="L8" i="5"/>
  <c r="K8" i="5"/>
  <c r="J8" i="5"/>
  <c r="I8" i="5"/>
  <c r="F8" i="5"/>
  <c r="E8" i="5"/>
  <c r="D8" i="5"/>
  <c r="C8" i="5"/>
  <c r="N7" i="5"/>
  <c r="M7" i="5"/>
  <c r="F7" i="5"/>
  <c r="E7" i="5"/>
  <c r="D7" i="5"/>
  <c r="C7" i="5"/>
  <c r="N6" i="5"/>
  <c r="M6" i="5"/>
  <c r="F6" i="5"/>
  <c r="E6" i="5"/>
  <c r="D6" i="5"/>
  <c r="C6" i="5"/>
  <c r="N5" i="5"/>
  <c r="M5" i="5"/>
  <c r="L5" i="5"/>
  <c r="K5" i="5"/>
  <c r="J5" i="5"/>
  <c r="I5" i="5"/>
  <c r="F5" i="5"/>
  <c r="E5" i="5"/>
  <c r="D5" i="5"/>
  <c r="C5" i="5"/>
  <c r="N4" i="5"/>
  <c r="M4" i="5"/>
  <c r="L4" i="5"/>
  <c r="K4" i="5"/>
  <c r="J4" i="5"/>
  <c r="I4" i="5"/>
  <c r="F4" i="5"/>
  <c r="E4" i="5"/>
  <c r="D4" i="5"/>
  <c r="C4" i="5"/>
  <c r="N3" i="5"/>
  <c r="M3" i="5"/>
  <c r="L3" i="5"/>
  <c r="K3" i="5"/>
  <c r="J3" i="5"/>
  <c r="I3" i="5"/>
  <c r="F3" i="5"/>
  <c r="E3" i="5"/>
  <c r="D3" i="5"/>
  <c r="C3" i="5"/>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N2" i="5"/>
  <c r="M2" i="5"/>
  <c r="L2" i="5"/>
  <c r="K2" i="5"/>
  <c r="J2" i="5"/>
  <c r="I2" i="5"/>
  <c r="F2" i="5"/>
  <c r="E2" i="5"/>
  <c r="D2" i="5"/>
  <c r="C2" i="5"/>
  <c r="E170" i="4"/>
  <c r="H163" i="4"/>
  <c r="F163" i="4"/>
  <c r="E163" i="4"/>
  <c r="H162" i="4"/>
  <c r="H165" i="4" s="1"/>
  <c r="F162" i="4"/>
  <c r="E162" i="4"/>
  <c r="H160" i="4"/>
  <c r="F160" i="4"/>
  <c r="AK60" i="4" s="1"/>
  <c r="E160" i="4"/>
  <c r="AJ154" i="4"/>
  <c r="AG154" i="4"/>
  <c r="AJ153" i="4"/>
  <c r="AG153" i="4"/>
  <c r="AJ152" i="4"/>
  <c r="AG152" i="4"/>
  <c r="AJ151" i="4"/>
  <c r="AG151" i="4"/>
  <c r="AJ150" i="4"/>
  <c r="AG150" i="4"/>
  <c r="AJ149" i="4"/>
  <c r="AG149" i="4"/>
  <c r="AJ148" i="4"/>
  <c r="AG148" i="4"/>
  <c r="AJ147" i="4"/>
  <c r="AG147" i="4"/>
  <c r="AJ146" i="4"/>
  <c r="AG146" i="4"/>
  <c r="AJ145" i="4"/>
  <c r="AG145" i="4"/>
  <c r="AJ144" i="4"/>
  <c r="AG144" i="4"/>
  <c r="AJ143" i="4"/>
  <c r="AG143" i="4"/>
  <c r="AJ142" i="4"/>
  <c r="AG142" i="4"/>
  <c r="AJ141" i="4"/>
  <c r="AG141" i="4"/>
  <c r="AJ140" i="4"/>
  <c r="AG140" i="4"/>
  <c r="AJ139" i="4"/>
  <c r="AG139" i="4"/>
  <c r="AJ138" i="4"/>
  <c r="AG138" i="4"/>
  <c r="AJ137" i="4"/>
  <c r="AG137" i="4"/>
  <c r="AJ136" i="4"/>
  <c r="AG136" i="4"/>
  <c r="AJ135" i="4"/>
  <c r="AG135" i="4"/>
  <c r="AJ134" i="4"/>
  <c r="AG134" i="4"/>
  <c r="AJ133" i="4"/>
  <c r="AG133" i="4"/>
  <c r="AJ132" i="4"/>
  <c r="AG132" i="4"/>
  <c r="AJ131" i="4"/>
  <c r="AG131" i="4"/>
  <c r="AJ130" i="4"/>
  <c r="AG130" i="4"/>
  <c r="AJ129" i="4"/>
  <c r="AG129" i="4"/>
  <c r="AJ128" i="4"/>
  <c r="AG128" i="4"/>
  <c r="AJ127" i="4"/>
  <c r="AG127" i="4"/>
  <c r="AJ126" i="4"/>
  <c r="AG126" i="4"/>
  <c r="AJ125" i="4"/>
  <c r="AG125" i="4"/>
  <c r="AJ124" i="4"/>
  <c r="AG124" i="4"/>
  <c r="AJ123" i="4"/>
  <c r="AG123" i="4"/>
  <c r="AJ122" i="4"/>
  <c r="AG122" i="4"/>
  <c r="AJ121" i="4"/>
  <c r="AG121" i="4"/>
  <c r="AJ120" i="4"/>
  <c r="AG120" i="4"/>
  <c r="AJ119" i="4"/>
  <c r="AG119" i="4"/>
  <c r="AJ118" i="4"/>
  <c r="AG118" i="4"/>
  <c r="AJ117" i="4"/>
  <c r="AG117" i="4"/>
  <c r="AJ116" i="4"/>
  <c r="AG116" i="4"/>
  <c r="AJ115" i="4"/>
  <c r="AG115" i="4"/>
  <c r="AJ114" i="4"/>
  <c r="AG114" i="4"/>
  <c r="AJ113" i="4"/>
  <c r="AG113" i="4"/>
  <c r="AJ112" i="4"/>
  <c r="AG112" i="4"/>
  <c r="AJ111" i="4"/>
  <c r="AG111" i="4"/>
  <c r="AJ110" i="4"/>
  <c r="AG110" i="4"/>
  <c r="AJ109" i="4"/>
  <c r="AG109" i="4"/>
  <c r="AJ65" i="4"/>
  <c r="AJ64" i="4"/>
  <c r="AJ63" i="4"/>
  <c r="V62" i="4"/>
  <c r="AJ61" i="4"/>
  <c r="AJ60" i="4"/>
  <c r="AG60" i="4"/>
  <c r="AA60" i="4" s="1"/>
  <c r="V60" i="4"/>
  <c r="I60" i="4"/>
  <c r="AJ59" i="4"/>
  <c r="AG59" i="4"/>
  <c r="AA59" i="4" s="1"/>
  <c r="X59" i="4"/>
  <c r="V59" i="4"/>
  <c r="I59" i="4"/>
  <c r="AJ58" i="4"/>
  <c r="AG58" i="4"/>
  <c r="AA58" i="4" s="1"/>
  <c r="Z58" i="4"/>
  <c r="X58" i="4"/>
  <c r="V58" i="4"/>
  <c r="I58" i="4"/>
  <c r="G25" i="5" s="1"/>
  <c r="AJ57" i="4"/>
  <c r="AG57" i="4"/>
  <c r="AA57" i="4" s="1"/>
  <c r="X57" i="4"/>
  <c r="V57" i="4"/>
  <c r="I57" i="4"/>
  <c r="G24" i="5" s="1"/>
  <c r="AJ56" i="4"/>
  <c r="AG56" i="4"/>
  <c r="AA56" i="4" s="1"/>
  <c r="X56" i="4"/>
  <c r="V56" i="4"/>
  <c r="I56" i="4"/>
  <c r="G23" i="5" s="1"/>
  <c r="AJ55" i="4"/>
  <c r="AG55" i="4"/>
  <c r="AA55" i="4" s="1"/>
  <c r="X55" i="4"/>
  <c r="V55" i="4"/>
  <c r="I55" i="4"/>
  <c r="AJ54" i="4"/>
  <c r="AG54" i="4"/>
  <c r="AA54" i="4" s="1"/>
  <c r="X54" i="4"/>
  <c r="V54" i="4"/>
  <c r="I54" i="4"/>
  <c r="AJ53" i="4"/>
  <c r="AG53" i="4"/>
  <c r="AA53" i="4" s="1"/>
  <c r="X53" i="4"/>
  <c r="V53" i="4"/>
  <c r="I53" i="4"/>
  <c r="AJ52" i="4"/>
  <c r="AG52" i="4"/>
  <c r="AA52" i="4" s="1"/>
  <c r="I52" i="4"/>
  <c r="AJ51" i="4"/>
  <c r="AG51" i="4"/>
  <c r="AA51" i="4" s="1"/>
  <c r="X51" i="4"/>
  <c r="V51" i="4"/>
  <c r="I51" i="4"/>
  <c r="AJ50" i="4"/>
  <c r="AG50" i="4"/>
  <c r="AA50" i="4" s="1"/>
  <c r="X50" i="4"/>
  <c r="V50" i="4"/>
  <c r="K50" i="4"/>
  <c r="J50" i="4"/>
  <c r="I50" i="4"/>
  <c r="AJ49" i="4"/>
  <c r="AG49" i="4"/>
  <c r="AA49" i="4" s="1"/>
  <c r="X49" i="4"/>
  <c r="V49" i="4"/>
  <c r="I49" i="4"/>
  <c r="AJ48" i="4"/>
  <c r="AG48" i="4"/>
  <c r="AA48" i="4" s="1"/>
  <c r="X48" i="4"/>
  <c r="V48" i="4"/>
  <c r="I48" i="4"/>
  <c r="G22" i="5" s="1"/>
  <c r="AJ47" i="4"/>
  <c r="AG47" i="4"/>
  <c r="AA47" i="4" s="1"/>
  <c r="X47" i="4"/>
  <c r="V47" i="4"/>
  <c r="I47" i="4"/>
  <c r="AJ46" i="4"/>
  <c r="AG46" i="4"/>
  <c r="Z46" i="4" s="1"/>
  <c r="X46" i="4"/>
  <c r="V46" i="4"/>
  <c r="I46" i="4"/>
  <c r="G21" i="5" s="1"/>
  <c r="AJ45" i="4"/>
  <c r="AG45" i="4"/>
  <c r="AA45" i="4" s="1"/>
  <c r="Z45" i="4"/>
  <c r="X45" i="4"/>
  <c r="V45" i="4"/>
  <c r="I45" i="4"/>
  <c r="AJ44" i="4"/>
  <c r="AG44" i="4"/>
  <c r="AA44" i="4" s="1"/>
  <c r="X44" i="4"/>
  <c r="V44" i="4"/>
  <c r="I44" i="4"/>
  <c r="AJ43" i="4"/>
  <c r="AG43" i="4"/>
  <c r="AA43" i="4" s="1"/>
  <c r="X43" i="4"/>
  <c r="V43" i="4"/>
  <c r="I43" i="4"/>
  <c r="G20" i="5" s="1"/>
  <c r="AJ42" i="4"/>
  <c r="AG42" i="4"/>
  <c r="AA42" i="4" s="1"/>
  <c r="X42" i="4"/>
  <c r="V42" i="4"/>
  <c r="I42" i="4"/>
  <c r="G32" i="5" s="1"/>
  <c r="AJ41" i="4"/>
  <c r="AG41" i="4"/>
  <c r="AA41" i="4" s="1"/>
  <c r="X41" i="4"/>
  <c r="V41" i="4"/>
  <c r="J41" i="4"/>
  <c r="I41" i="4"/>
  <c r="AJ40" i="4"/>
  <c r="AG40" i="4"/>
  <c r="AA40" i="4" s="1"/>
  <c r="X40" i="4"/>
  <c r="V40" i="4"/>
  <c r="I40" i="4"/>
  <c r="AJ39" i="4"/>
  <c r="AG39" i="4"/>
  <c r="AA39" i="4" s="1"/>
  <c r="X39" i="4"/>
  <c r="V39" i="4"/>
  <c r="I39" i="4"/>
  <c r="AJ38" i="4"/>
  <c r="AG38" i="4"/>
  <c r="AA38" i="4" s="1"/>
  <c r="X38" i="4"/>
  <c r="V38" i="4"/>
  <c r="I38" i="4"/>
  <c r="AJ37" i="4"/>
  <c r="AG37" i="4"/>
  <c r="AA37" i="4" s="1"/>
  <c r="X37" i="4"/>
  <c r="V37" i="4"/>
  <c r="I37" i="4"/>
  <c r="G13" i="5" s="1"/>
  <c r="AJ36" i="4"/>
  <c r="AG36" i="4"/>
  <c r="AA36" i="4" s="1"/>
  <c r="X36" i="4"/>
  <c r="V36" i="4"/>
  <c r="I36" i="4"/>
  <c r="G11" i="5" s="1"/>
  <c r="AJ35" i="4"/>
  <c r="AG35" i="4"/>
  <c r="AA35" i="4" s="1"/>
  <c r="X35" i="4"/>
  <c r="V35" i="4"/>
  <c r="I35" i="4"/>
  <c r="G9" i="5" s="1"/>
  <c r="AJ34" i="4"/>
  <c r="AG34" i="4"/>
  <c r="AA34" i="4" s="1"/>
  <c r="X34" i="4"/>
  <c r="V34" i="4"/>
  <c r="I34" i="4"/>
  <c r="AJ33" i="4"/>
  <c r="AG33" i="4"/>
  <c r="AA33" i="4" s="1"/>
  <c r="X33" i="4"/>
  <c r="V33" i="4"/>
  <c r="K33" i="4"/>
  <c r="I33" i="4"/>
  <c r="AJ32" i="4"/>
  <c r="AG32" i="4"/>
  <c r="AA32" i="4" s="1"/>
  <c r="X32" i="4"/>
  <c r="V32" i="4"/>
  <c r="I32" i="4"/>
  <c r="G29" i="5" s="1"/>
  <c r="AJ31" i="4"/>
  <c r="AG31" i="4"/>
  <c r="AA31" i="4" s="1"/>
  <c r="X31" i="4"/>
  <c r="V31" i="4"/>
  <c r="I31" i="4"/>
  <c r="G7" i="5" s="1"/>
  <c r="AJ30" i="4"/>
  <c r="AG30" i="4"/>
  <c r="AA30" i="4" s="1"/>
  <c r="X30" i="4"/>
  <c r="V30" i="4"/>
  <c r="I30" i="4"/>
  <c r="AJ29" i="4"/>
  <c r="AG29" i="4"/>
  <c r="AA29" i="4" s="1"/>
  <c r="X29" i="4"/>
  <c r="V29" i="4"/>
  <c r="I29" i="4"/>
  <c r="G30" i="5" s="1"/>
  <c r="AJ28" i="4"/>
  <c r="AG28" i="4"/>
  <c r="AA28" i="4" s="1"/>
  <c r="X28" i="4"/>
  <c r="V28" i="4"/>
  <c r="I28" i="4"/>
  <c r="AJ27" i="4"/>
  <c r="AG27" i="4"/>
  <c r="AA27" i="4" s="1"/>
  <c r="X27" i="4"/>
  <c r="V27" i="4"/>
  <c r="I27" i="4"/>
  <c r="AJ26" i="4"/>
  <c r="AG26" i="4"/>
  <c r="Z26" i="4" s="1"/>
  <c r="X26" i="4"/>
  <c r="V26" i="4"/>
  <c r="I26" i="4"/>
  <c r="AK25" i="4"/>
  <c r="AJ25" i="4"/>
  <c r="AG25" i="4"/>
  <c r="Z25" i="4" s="1"/>
  <c r="X25" i="4"/>
  <c r="V25" i="4"/>
  <c r="I25" i="4"/>
  <c r="G3" i="5" s="1"/>
  <c r="AJ24" i="4"/>
  <c r="AG24" i="4"/>
  <c r="AA24" i="4"/>
  <c r="Z24" i="4"/>
  <c r="X24" i="4"/>
  <c r="V24" i="4"/>
  <c r="I24" i="4"/>
  <c r="G2" i="5" s="1"/>
  <c r="AJ23" i="4"/>
  <c r="AG23" i="4"/>
  <c r="AA23" i="4" s="1"/>
  <c r="X23" i="4"/>
  <c r="V23" i="4"/>
  <c r="I23" i="4"/>
  <c r="G28" i="5" s="1"/>
  <c r="AJ22" i="4"/>
  <c r="AG22" i="4"/>
  <c r="AA22" i="4" s="1"/>
  <c r="X22" i="4"/>
  <c r="V22" i="4"/>
  <c r="I22" i="4"/>
  <c r="G27" i="5" s="1"/>
  <c r="AJ21" i="4"/>
  <c r="AG21" i="4"/>
  <c r="Z21" i="4" s="1"/>
  <c r="X21" i="4"/>
  <c r="V21" i="4"/>
  <c r="I21" i="4"/>
  <c r="AJ20" i="4"/>
  <c r="AG20" i="4"/>
  <c r="Z20" i="4" s="1"/>
  <c r="AA20" i="4"/>
  <c r="X20" i="4"/>
  <c r="V20" i="4"/>
  <c r="I20" i="4"/>
  <c r="AJ19" i="4"/>
  <c r="AG19" i="4"/>
  <c r="AA19" i="4" s="1"/>
  <c r="V19" i="4"/>
  <c r="I19" i="4"/>
  <c r="G19" i="5" s="1"/>
  <c r="AJ18" i="4"/>
  <c r="AG18" i="4"/>
  <c r="AA18" i="4" s="1"/>
  <c r="X18" i="4"/>
  <c r="V18" i="4"/>
  <c r="I18" i="4"/>
  <c r="G18" i="5" s="1"/>
  <c r="AJ17" i="4"/>
  <c r="AG17" i="4"/>
  <c r="Z17" i="4" s="1"/>
  <c r="X17" i="4"/>
  <c r="V17" i="4"/>
  <c r="I17" i="4"/>
  <c r="G17" i="5" s="1"/>
  <c r="AJ16" i="4"/>
  <c r="AG16" i="4"/>
  <c r="AA16" i="4" s="1"/>
  <c r="X16" i="4"/>
  <c r="V16" i="4"/>
  <c r="I16" i="4"/>
  <c r="G16" i="5" s="1"/>
  <c r="AK15" i="4"/>
  <c r="AJ15" i="4"/>
  <c r="AG15" i="4"/>
  <c r="AA15" i="4" s="1"/>
  <c r="X15" i="4"/>
  <c r="V15" i="4"/>
  <c r="I15" i="4"/>
  <c r="G15" i="5" s="1"/>
  <c r="AJ14" i="4"/>
  <c r="AG14" i="4"/>
  <c r="AA14" i="4" s="1"/>
  <c r="V14" i="4"/>
  <c r="I14" i="4"/>
  <c r="AJ13" i="4"/>
  <c r="AG13" i="4"/>
  <c r="Z13" i="4" s="1"/>
  <c r="X13" i="4"/>
  <c r="V13" i="4"/>
  <c r="I13" i="4"/>
  <c r="G14" i="5" s="1"/>
  <c r="AK12" i="4"/>
  <c r="AJ12" i="4"/>
  <c r="AG12" i="4"/>
  <c r="Z12" i="4" s="1"/>
  <c r="V12" i="4"/>
  <c r="I12" i="4"/>
  <c r="AK11" i="4"/>
  <c r="AJ11" i="4"/>
  <c r="AG11" i="4"/>
  <c r="Z11" i="4" s="1"/>
  <c r="AA11" i="4"/>
  <c r="X11" i="4"/>
  <c r="V11" i="4"/>
  <c r="I11" i="4"/>
  <c r="G31" i="5" s="1"/>
  <c r="AJ10" i="4"/>
  <c r="AG10" i="4"/>
  <c r="AA10" i="4" s="1"/>
  <c r="X10" i="4"/>
  <c r="V10" i="4"/>
  <c r="I10" i="4"/>
  <c r="G26" i="5" s="1"/>
  <c r="AJ9" i="4"/>
  <c r="AG9" i="4"/>
  <c r="AA9" i="4" s="1"/>
  <c r="X9" i="4"/>
  <c r="V9" i="4"/>
  <c r="I9" i="4"/>
  <c r="G12" i="5" s="1"/>
  <c r="AJ8" i="4"/>
  <c r="AG8" i="4"/>
  <c r="AA8" i="4" s="1"/>
  <c r="X8" i="4"/>
  <c r="V8" i="4"/>
  <c r="I8" i="4"/>
  <c r="G10" i="5" s="1"/>
  <c r="AJ7" i="4"/>
  <c r="AG7" i="4"/>
  <c r="Z7" i="4" s="1"/>
  <c r="X7" i="4"/>
  <c r="V7" i="4"/>
  <c r="I7" i="4"/>
  <c r="G8" i="5" s="1"/>
  <c r="AJ6" i="4"/>
  <c r="AG6" i="4"/>
  <c r="Z6" i="4" s="1"/>
  <c r="X6" i="4"/>
  <c r="V6" i="4"/>
  <c r="I6" i="4"/>
  <c r="G6" i="5" s="1"/>
  <c r="AK5" i="4"/>
  <c r="AJ5" i="4"/>
  <c r="AG5" i="4"/>
  <c r="Z5" i="4" s="1"/>
  <c r="X5" i="4"/>
  <c r="V5" i="4"/>
  <c r="I5" i="4"/>
  <c r="AJ4" i="4"/>
  <c r="AG4" i="4"/>
  <c r="Z4" i="4" s="1"/>
  <c r="X4" i="4"/>
  <c r="V4" i="4"/>
  <c r="I4" i="4"/>
  <c r="AJ3" i="4"/>
  <c r="AG3" i="4"/>
  <c r="AA3" i="4" s="1"/>
  <c r="X3" i="4"/>
  <c r="V3" i="4"/>
  <c r="I3" i="4"/>
  <c r="G5" i="5" s="1"/>
  <c r="AJ2" i="4"/>
  <c r="AG2" i="4"/>
  <c r="AA2" i="4" s="1"/>
  <c r="X2" i="4"/>
  <c r="V2" i="4"/>
  <c r="I2" i="4"/>
  <c r="G4" i="5" s="1"/>
  <c r="F131" i="3"/>
  <c r="T33" i="1"/>
  <c r="T32" i="1"/>
  <c r="T31" i="1"/>
  <c r="T30" i="1"/>
  <c r="T29" i="1"/>
  <c r="U28" i="1"/>
  <c r="T28" i="1"/>
  <c r="C28" i="1"/>
  <c r="U27" i="1"/>
  <c r="T27" i="1"/>
  <c r="C27" i="1"/>
  <c r="U26" i="1"/>
  <c r="T26" i="1"/>
  <c r="C26" i="1"/>
  <c r="U25" i="1"/>
  <c r="T25" i="1"/>
  <c r="C25" i="1"/>
  <c r="U24" i="1"/>
  <c r="T24" i="1"/>
  <c r="C24" i="1"/>
  <c r="U23" i="1"/>
  <c r="T23" i="1"/>
  <c r="C23" i="1"/>
  <c r="U22" i="1"/>
  <c r="T22" i="1"/>
  <c r="C22" i="1"/>
  <c r="U21" i="1"/>
  <c r="T21" i="1"/>
  <c r="C21" i="1"/>
  <c r="U20" i="1"/>
  <c r="T20" i="1"/>
  <c r="C20" i="1"/>
  <c r="U19" i="1"/>
  <c r="T19" i="1"/>
  <c r="C19" i="1"/>
  <c r="U18" i="1"/>
  <c r="T18" i="1"/>
  <c r="C18" i="1"/>
  <c r="U17" i="1"/>
  <c r="T17" i="1"/>
  <c r="C17" i="1"/>
  <c r="U16" i="1"/>
  <c r="T16" i="1"/>
  <c r="C16" i="1"/>
  <c r="U15" i="1"/>
  <c r="T15" i="1"/>
  <c r="C15" i="1"/>
  <c r="U14" i="1"/>
  <c r="T14" i="1"/>
  <c r="C14" i="1"/>
  <c r="U13" i="1"/>
  <c r="T13" i="1"/>
  <c r="C13" i="1"/>
  <c r="U12" i="1"/>
  <c r="T12" i="1"/>
  <c r="C12" i="1"/>
  <c r="U11" i="1"/>
  <c r="T11" i="1"/>
  <c r="C11" i="1"/>
  <c r="U10" i="1"/>
  <c r="T10" i="1"/>
  <c r="C10" i="1"/>
  <c r="U9" i="1"/>
  <c r="T9" i="1"/>
  <c r="C9" i="1"/>
  <c r="U8" i="1"/>
  <c r="T8" i="1"/>
  <c r="C8" i="1"/>
  <c r="U7" i="1"/>
  <c r="T7" i="1"/>
  <c r="C7" i="1"/>
  <c r="U6" i="1"/>
  <c r="T6" i="1"/>
  <c r="C6" i="1"/>
  <c r="U5" i="1"/>
  <c r="T5" i="1"/>
  <c r="C5" i="1"/>
  <c r="U4" i="1"/>
  <c r="T4" i="1"/>
  <c r="C4" i="1"/>
  <c r="U3" i="1"/>
  <c r="T3" i="1"/>
  <c r="C3" i="1"/>
  <c r="Z49" i="4" l="1"/>
  <c r="Z16" i="4"/>
  <c r="E165" i="4"/>
  <c r="Z59" i="4"/>
  <c r="Z55" i="4"/>
  <c r="Z37" i="4"/>
  <c r="AA46" i="4"/>
  <c r="Z15" i="4"/>
  <c r="AA4" i="4"/>
  <c r="AK4" i="4"/>
  <c r="AK160" i="4" s="1"/>
  <c r="AK6" i="4"/>
  <c r="AK39" i="4"/>
  <c r="AK49" i="4"/>
  <c r="Z54" i="4"/>
  <c r="AA7" i="4"/>
  <c r="Z10" i="4"/>
  <c r="AA13" i="4"/>
  <c r="Z19" i="4"/>
  <c r="Z23" i="4"/>
  <c r="AA26" i="4"/>
  <c r="Z31" i="4"/>
  <c r="Z36" i="4"/>
  <c r="AA6" i="4"/>
  <c r="AA12" i="4"/>
  <c r="Z14" i="4"/>
  <c r="AA21" i="4"/>
  <c r="AA25" i="4"/>
  <c r="Z30" i="4"/>
  <c r="AA5" i="4"/>
  <c r="AA17" i="4"/>
  <c r="Z3" i="4"/>
  <c r="F165" i="4"/>
  <c r="Z2" i="4"/>
  <c r="AK20" i="4"/>
  <c r="AK28" i="4"/>
  <c r="AK34" i="4"/>
  <c r="AK40" i="4"/>
  <c r="AK59" i="4"/>
  <c r="F170" i="4"/>
  <c r="E75" i="5"/>
  <c r="G77" i="5"/>
  <c r="E78" i="5"/>
  <c r="Z40" i="4"/>
  <c r="Z44" i="4"/>
  <c r="Z53" i="4"/>
  <c r="Z57" i="4"/>
  <c r="G75" i="5"/>
  <c r="G78" i="5"/>
  <c r="Z28" i="4"/>
  <c r="Z29" i="4"/>
  <c r="Z34" i="4"/>
  <c r="Z35" i="4"/>
  <c r="Z39" i="4"/>
  <c r="Z48" i="4"/>
  <c r="Z51" i="4"/>
  <c r="Z8" i="4"/>
  <c r="AK8" i="4"/>
  <c r="Z9" i="4"/>
  <c r="Z18" i="4"/>
  <c r="Z22" i="4"/>
  <c r="Z27" i="4"/>
  <c r="Z32" i="4"/>
  <c r="Z33" i="4"/>
  <c r="Z38" i="4"/>
  <c r="Z41" i="4"/>
  <c r="AK41" i="4"/>
  <c r="Z42" i="4"/>
  <c r="AK42" i="4"/>
  <c r="Z43" i="4"/>
  <c r="Z47" i="4"/>
  <c r="Z50" i="4"/>
  <c r="Z52" i="4"/>
  <c r="Z56" i="4"/>
  <c r="Z60" i="4"/>
  <c r="E77" i="5"/>
  <c r="E79" i="5" l="1"/>
  <c r="G7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2"/>
            <color theme="1"/>
            <rFont val="Arial"/>
            <family val="2"/>
            <scheme val="minor"/>
          </rPr>
          <t>======
ID#AAAAMRhNU2I
Jean Paul Mora H.    (2021-05-02 00:17:08)
2020-09-18: Se revisan nombre vs PPM.</t>
        </r>
      </text>
    </comment>
    <comment ref="D14" authorId="0" shapeId="0" xr:uid="{00000000-0006-0000-0300-000002000000}">
      <text>
        <r>
          <rPr>
            <sz val="12"/>
            <color theme="1"/>
            <rFont val="Arial"/>
            <family val="2"/>
            <scheme val="minor"/>
          </rPr>
          <t>======
ID#AAAAMRhNU24
Jean Paul Mora H.    (2021-05-02 00:17:08)
2020-10-05: Ajustado.
2020-09-18: Se ajusto en SAP, se debe corregir MGA y XML</t>
        </r>
      </text>
    </comment>
    <comment ref="D19" authorId="0" shapeId="0" xr:uid="{00000000-0006-0000-0300-000003000000}">
      <text>
        <r>
          <rPr>
            <sz val="12"/>
            <color theme="1"/>
            <rFont val="Arial"/>
            <family val="2"/>
            <scheme val="minor"/>
          </rPr>
          <t>======
ID#AAAAMRhNU2M
Jean Paul Mora H.    (2021-05-02 00:17:08)
2020-10-20: Corregido en MGA.
2020-09-18 Corregir en MGA la aplicación de mayúsculas en medio de la oración. Se corrigio en SAP.</t>
        </r>
      </text>
    </comment>
    <comment ref="D37" authorId="0" shapeId="0" xr:uid="{00000000-0006-0000-0300-000004000000}">
      <text>
        <r>
          <rPr>
            <sz val="12"/>
            <color theme="1"/>
            <rFont val="Arial"/>
            <family val="2"/>
            <scheme val="minor"/>
          </rPr>
          <t>======
ID#AAAAMRhNU3Q
Jean Paul Mora H.    (2021-05-02 00:17:08)
2020-09-18, Se cambia por el nombre en SAP, MGA, MML, viabilidad y doc tec. En cadena vr esta como en el resumen, se debe ajustar cadena de valor, la cual  iene "Fortalecimiento para la generación de capacidades de las organizaciones del sector solidario de Cali"</t>
        </r>
      </text>
    </comment>
    <comment ref="D44" authorId="0" shapeId="0" xr:uid="{00000000-0006-0000-0300-000005000000}">
      <text>
        <r>
          <rPr>
            <sz val="12"/>
            <color theme="1"/>
            <rFont val="Arial"/>
            <family val="2"/>
            <scheme val="minor"/>
          </rPr>
          <t>======
ID#AAAAMRhNU2Y
Jean Paul Mora H.    (2021-05-02 00:17:08)
2020-09-18 Se corrige nombre en SAP tenia repetida la palabra inicial, ajustar MGA.</t>
        </r>
      </text>
    </comment>
    <comment ref="D115" authorId="0" shapeId="0" xr:uid="{00000000-0006-0000-0300-000006000000}">
      <text>
        <r>
          <rPr>
            <sz val="12"/>
            <color theme="1"/>
            <rFont val="Arial"/>
            <family val="2"/>
            <scheme val="minor"/>
          </rPr>
          <t>======
ID#AAAAMRhNU1g
Jean Paul Mora H.    (2021-05-02 00:17:08)
2020-09-18: Se revisa en SAP y el nombre tiene diferencia por el espacio de mas antes de "Cali"</t>
        </r>
      </text>
    </comment>
    <comment ref="R115" authorId="0" shapeId="0" xr:uid="{00000000-0006-0000-0300-000007000000}">
      <text>
        <r>
          <rPr>
            <sz val="12"/>
            <color theme="1"/>
            <rFont val="Arial"/>
            <family val="2"/>
            <scheme val="minor"/>
          </rPr>
          <t>======
ID#AAAAMRhNU14
Jean Paul Mora H.    (2021-05-02 00:17:08)
2021-02-13: Se ajustó, estaba en deesarrollo empresarial.</t>
        </r>
      </text>
    </comment>
    <comment ref="S115" authorId="0" shapeId="0" xr:uid="{00000000-0006-0000-0300-000008000000}">
      <text>
        <r>
          <rPr>
            <sz val="12"/>
            <color theme="1"/>
            <rFont val="Arial"/>
            <family val="2"/>
            <scheme val="minor"/>
          </rPr>
          <t>======
ID#AAAAMRhNU2k
Jean Paul Mora H.    (2021-05-02 00:17:08)
2021-03-10: En reunión por meet con Sandra Giraldo de DAP, se realizo ajuste en PPM y PS.
2021-02-15: Se ajusta subsecretaría, pendiente respuesta de DAP para cambiar en SAP pues registra como SUB2 siendo SUB1.</t>
        </r>
      </text>
    </comment>
    <comment ref="I116" authorId="0" shapeId="0" xr:uid="{00000000-0006-0000-0300-000009000000}">
      <text>
        <r>
          <rPr>
            <sz val="12"/>
            <color theme="1"/>
            <rFont val="Arial"/>
            <family val="2"/>
            <scheme val="minor"/>
          </rPr>
          <t>======
ID#AAAAMRhNU3E
Jean Paul Mora H.    (2021-05-02 00:17:08)
Jean Mora: Corregido
Andrés:
EN LA CADENA DE VALOR ESTA INCOMPLETA LA META DEL PLAN DE COMUNAS</t>
        </r>
      </text>
    </comment>
    <comment ref="R116" authorId="0" shapeId="0" xr:uid="{00000000-0006-0000-0300-00000A000000}">
      <text>
        <r>
          <rPr>
            <sz val="12"/>
            <color theme="1"/>
            <rFont val="Arial"/>
            <family val="2"/>
            <scheme val="minor"/>
          </rPr>
          <t>======
ID#AAAAQElygTc
Jean Paul Mora H.    (2021-05-02 00:17:08)
2021-02-13: Se ajustó, estaba en deesarrollo empresarial.</t>
        </r>
      </text>
    </comment>
    <comment ref="S116" authorId="0" shapeId="0" xr:uid="{00000000-0006-0000-0300-00000B000000}">
      <text>
        <r>
          <rPr>
            <sz val="12"/>
            <color theme="1"/>
            <rFont val="Arial"/>
            <family val="2"/>
            <scheme val="minor"/>
          </rPr>
          <t>======
ID#AAAAQElygTk
Jean Paul Mora H.    (2021-05-02 00:17:08)
2021-03-10: En reunión por meet con Sandra Giraldo de DAP, se realizo ajuste en PPM y PS.
2021-02-15: Se ajusta subsecretaría, pendiente respuesta de DAP para cambiar en SAP pues registra como SUB2 siendo SUB1.</t>
        </r>
      </text>
    </comment>
    <comment ref="R119" authorId="0" shapeId="0" xr:uid="{00000000-0006-0000-0300-00000C000000}">
      <text>
        <r>
          <rPr>
            <sz val="12"/>
            <color theme="1"/>
            <rFont val="Arial"/>
            <family val="2"/>
            <scheme val="minor"/>
          </rPr>
          <t>======
ID#AAAAQElygTo
Jean Paul Mora H.    (2021-05-02 00:17:08)
2021-02-13: Se ajustó, estaba en deesarrollo empresarial.</t>
        </r>
      </text>
    </comment>
    <comment ref="S119" authorId="0" shapeId="0" xr:uid="{00000000-0006-0000-0300-00000D000000}">
      <text>
        <r>
          <rPr>
            <sz val="12"/>
            <color theme="1"/>
            <rFont val="Arial"/>
            <family val="2"/>
            <scheme val="minor"/>
          </rPr>
          <t>======
ID#AAAAQElygTY
Jean Paul Mora H.    (2021-05-02 00:17:08)
2021-03-10: En reunión por meet con Sandra Giraldo de DAP, se realizo ajuste en PPM y PS.
2021-02-15: Se ajusta subsecretaría, pendiente respuesta de DAP para cambiar en SAP pues registra como SUB2 siendo SUB1.</t>
        </r>
      </text>
    </comment>
    <comment ref="D123" authorId="0" shapeId="0" xr:uid="{00000000-0006-0000-0300-00000E000000}">
      <text>
        <r>
          <rPr>
            <sz val="12"/>
            <color theme="1"/>
            <rFont val="Arial"/>
            <family val="2"/>
            <scheme val="minor"/>
          </rPr>
          <t>======
ID#AAAAMRhNU2A
Jean Paul Mora H.    (2021-05-02 00:17:08)
2020-09-18: Se revisa en SAP y el nombre tiene diferencia por el espacio de mas antes de "Cali"</t>
        </r>
      </text>
    </comment>
    <comment ref="D124" authorId="0" shapeId="0" xr:uid="{00000000-0006-0000-0300-00000F000000}">
      <text>
        <r>
          <rPr>
            <sz val="12"/>
            <color theme="1"/>
            <rFont val="Arial"/>
            <family val="2"/>
            <scheme val="minor"/>
          </rPr>
          <t>======
ID#AAAAMRhNU3M
Jean Paul Mora H.    (2021-05-02 00:17:08)
2020-09-18: Se revisa nombre frente a SAP, en SAP queó con espació antes de iniciar el nombre.</t>
        </r>
      </text>
    </comment>
    <comment ref="R126" authorId="0" shapeId="0" xr:uid="{00000000-0006-0000-0300-000010000000}">
      <text>
        <r>
          <rPr>
            <sz val="12"/>
            <color theme="1"/>
            <rFont val="Arial"/>
            <family val="2"/>
            <scheme val="minor"/>
          </rPr>
          <t>======
ID#AAAAQElygT4
Jean Paul Mora H.    (2021-05-02 00:17:08)
2021-02-13: Se ajustó, estaba en deesarrollo empresarial.</t>
        </r>
      </text>
    </comment>
    <comment ref="S126" authorId="0" shapeId="0" xr:uid="{00000000-0006-0000-0300-000011000000}">
      <text>
        <r>
          <rPr>
            <sz val="12"/>
            <color theme="1"/>
            <rFont val="Arial"/>
            <family val="2"/>
            <scheme val="minor"/>
          </rPr>
          <t>======
ID#AAAAQElygTw
Jean Paul Mora H.    (2021-05-02 00:17:08)
2021-03-10: En reunión por meet con Sandra Giraldo de DAP, se realizo ajuste en PPM y PS.
2021-02-15: Se ajusta subsecretaría, pendiente respuesta de DAP para cambiar en SAP pues registra como SUB2 siendo SUB1.</t>
        </r>
      </text>
    </comment>
    <comment ref="R128" authorId="0" shapeId="0" xr:uid="{00000000-0006-0000-0300-000012000000}">
      <text>
        <r>
          <rPr>
            <sz val="12"/>
            <color theme="1"/>
            <rFont val="Arial"/>
            <family val="2"/>
            <scheme val="minor"/>
          </rPr>
          <t>======
ID#AAAAQElygTs
Jean Paul Mora H.    (2021-05-02 00:17:08)
2021-02-13: Se ajustó, estaba en deesarrollo empresarial.</t>
        </r>
      </text>
    </comment>
    <comment ref="S128" authorId="0" shapeId="0" xr:uid="{00000000-0006-0000-0300-000013000000}">
      <text>
        <r>
          <rPr>
            <sz val="12"/>
            <color theme="1"/>
            <rFont val="Arial"/>
            <family val="2"/>
            <scheme val="minor"/>
          </rPr>
          <t>======
ID#AAAAQElygT8
Jean Paul Mora H.    (2021-05-02 00:17:08)
2021-03-10: En reunión por meet con Sandra Giraldo de DAP, se realizo ajuste en PPM y PS.
2021-02-15: Se ajusta subsecretaría, pendiente respuesta de DAP para cambiar en SAP pues registra como SUB2 siendo SUB1.</t>
        </r>
      </text>
    </comment>
    <comment ref="R130" authorId="0" shapeId="0" xr:uid="{00000000-0006-0000-0300-000014000000}">
      <text>
        <r>
          <rPr>
            <sz val="12"/>
            <color theme="1"/>
            <rFont val="Arial"/>
            <family val="2"/>
            <scheme val="minor"/>
          </rPr>
          <t>======
ID#AAAAQElygTg
Jean Paul Mora H.    (2021-05-02 00:17:08)
2021-02-13: Se ajustó, estaba en deesarrollo empresarial.</t>
        </r>
      </text>
    </comment>
    <comment ref="S130" authorId="0" shapeId="0" xr:uid="{00000000-0006-0000-0300-000015000000}">
      <text>
        <r>
          <rPr>
            <sz val="12"/>
            <color theme="1"/>
            <rFont val="Arial"/>
            <family val="2"/>
            <scheme val="minor"/>
          </rPr>
          <t>======
ID#AAAAQElygT0
Jean Paul Mora H.    (2021-05-02 00:17:08)
2021-03-10: En reunión por meet con Sandra Giraldo de DAP, se realizo ajuste en PPM y PS.
2021-02-15: Se ajusta subsecretaría, pendiente respuesta de DAP para cambiar en SAP pues registra como SUB2 siendo SUB1.</t>
        </r>
      </text>
    </comment>
    <comment ref="D135" authorId="0" shapeId="0" xr:uid="{00000000-0006-0000-0300-000016000000}">
      <text>
        <r>
          <rPr>
            <sz val="12"/>
            <color theme="1"/>
            <rFont val="Arial"/>
            <family val="2"/>
            <scheme val="minor"/>
          </rPr>
          <t>======
ID#AAAAMRhNU18
Jean Paul Mora H.    (2021-05-02 00:17:08)
2020-09-18: El nombre no coincide con SAP porque en SAP tiene dos esacios de mas antes de la palabra "Cali"</t>
        </r>
      </text>
    </comment>
  </commentList>
  <extLst>
    <ext xmlns:r="http://schemas.openxmlformats.org/officeDocument/2006/relationships" uri="GoogleSheetsCustomDataVersion1">
      <go:sheetsCustomData xmlns:go="http://customooxmlschemas.google.com/" r:id="rId1" roundtripDataSignature="AMtx7mgihxf3SPNPL+nwAVdZvp14ZdsHSg=="/>
    </ext>
  </extLst>
</comments>
</file>

<file path=xl/sharedStrings.xml><?xml version="1.0" encoding="utf-8"?>
<sst xmlns="http://schemas.openxmlformats.org/spreadsheetml/2006/main" count="7838" uniqueCount="5652">
  <si>
    <t>CENTRSO GESTORES</t>
  </si>
  <si>
    <t>METAS</t>
  </si>
  <si>
    <t>AREA FUNCIONAL - COMUNA - META SFT CC</t>
  </si>
  <si>
    <t>POSPRE</t>
  </si>
  <si>
    <t>FONDOS</t>
  </si>
  <si>
    <t>FUT</t>
  </si>
  <si>
    <t>DESCRIPCIÓN FUT</t>
  </si>
  <si>
    <t>SECTORES MGA</t>
  </si>
  <si>
    <t>Departamento</t>
  </si>
  <si>
    <t>Código</t>
  </si>
  <si>
    <t>Código+Denominación</t>
  </si>
  <si>
    <t>51010010001  Edificio de Cali Inteligente en el área de desarrollo naranja de Ciudad Paraíso, incluyendo el Centro integrado de control y operación de Cali Inteligente funcionando</t>
  </si>
  <si>
    <t>53040040004-0101</t>
  </si>
  <si>
    <t>53040040004-0101 A diciembre 2023 realizado mantenimiento y/o adecuación de  1 Km de vias en la comuna 1, previo concepto de viabilidad técnica.</t>
  </si>
  <si>
    <t>NO * 2 GASTOS</t>
  </si>
  <si>
    <t>RECURSOS DE LIBRE ASIGNACION</t>
  </si>
  <si>
    <t>NO*   A.1   EDUCACIÓN</t>
  </si>
  <si>
    <t xml:space="preserve">SECTOR DE INVERSIÓN ORIENTADO A GARANTIZAR EL PLENO CUMPLIMIENTO DE EL DERECHO A LA EDUCACION EN CONDICIONES DE EQUIDAD PARA TODA LA POBLACION </t>
  </si>
  <si>
    <t xml:space="preserve">Codigo </t>
  </si>
  <si>
    <t xml:space="preserve">Nombre </t>
  </si>
  <si>
    <t>Sector Contable SAP Perfil del Proyecto</t>
  </si>
  <si>
    <t>Descripción</t>
  </si>
  <si>
    <t>Sector MGA</t>
  </si>
  <si>
    <t>Sector Contable</t>
  </si>
  <si>
    <t xml:space="preserve">Departamento Administrativo de Gestión del Medio Ambiente </t>
  </si>
  <si>
    <t>51010010002  Bibliotecas y espacios culturales interconectados</t>
  </si>
  <si>
    <t>53040010004-0102</t>
  </si>
  <si>
    <t xml:space="preserve">53040010004-0102  A diciembre 2023 se ha realizado mantenimiento y/o adecuación de 500 Mt2 de andenes en la comuna 1, previo concepto de viabilidad técnica </t>
  </si>
  <si>
    <t>NO * 2-3 INVERSION</t>
  </si>
  <si>
    <t>1101-Libre asignacion</t>
  </si>
  <si>
    <t>NO*  A.1.1   COBERTURA</t>
  </si>
  <si>
    <t>ACCIONES ORIENTADAS A GARNTIZAR EL ACCESO Y PERMANENCIA DE LA POBLACIÓN ESTUDIANTIL.</t>
  </si>
  <si>
    <t>01</t>
  </si>
  <si>
    <t>Congreso</t>
  </si>
  <si>
    <t>Salud - Inversión</t>
  </si>
  <si>
    <t>Unidad Administrativa Especial de Servicios Públicos</t>
  </si>
  <si>
    <t>51010010003  Equipamientos inteligentes operando</t>
  </si>
  <si>
    <t>53040010002-0103</t>
  </si>
  <si>
    <t xml:space="preserve">53040010002-0103 A diciembre de 2023, se ha realizado la construcción de 1 puente peatonal en la comuna 1, previo concepto de viabilidad técnica </t>
  </si>
  <si>
    <t>NO * 2-301 INFRAESTRUCTURA</t>
  </si>
  <si>
    <t>1102-I.C.L.D.</t>
  </si>
  <si>
    <t xml:space="preserve">NO*  A.1.1.1   PAGO DE PERSONAL </t>
  </si>
  <si>
    <t>SUMA DEL GASTO POR CONCEPTO DEL PERSONAL NECESARIO PARA LA PRESTACIÓN DEL SERVICIO EDUCATIVO</t>
  </si>
  <si>
    <t>02</t>
  </si>
  <si>
    <t>Presidencia de la república</t>
  </si>
  <si>
    <t>Educación</t>
  </si>
  <si>
    <t>Departamento Administrativo de Hacienda</t>
  </si>
  <si>
    <t xml:space="preserve">51010010004  Longitud de fibra óptica de Red Distrital Integrada – REMI, operando </t>
  </si>
  <si>
    <t>53050020003-0104</t>
  </si>
  <si>
    <t>53050020003-0104 A diciembre de 2023 se han construido 50 metros cubicos de muros de contención, previo concepto de viabilidad técnica</t>
  </si>
  <si>
    <t>NO * 2-30101 Infraestructura propia del Sector</t>
  </si>
  <si>
    <t>1103-ICLD LEY 617/00</t>
  </si>
  <si>
    <t>NO*  A.1.1.1.1   PERSONAL DOCENTE</t>
  </si>
  <si>
    <t>SUMA DE PAGO DE NÓMINA DEL PERSONAL DOCENTE VINCULADO A LA PLANTA DE PERSONAL DE LA ENTIDAD TERRITORIAL CERTIFICADA,DEDICADA A DESARROLLAR LOS PROCESOS DE FORMACIÓN INTEGRAL DE LOS ESTUDIANTES MATRICULADOS EN LOS ESTABLECIMIENTOS EDUCATIVOS OFICIALES</t>
  </si>
  <si>
    <t>03</t>
  </si>
  <si>
    <t>Planeación</t>
  </si>
  <si>
    <t>Agua Potable y Saneamiento Básico</t>
  </si>
  <si>
    <t>Departamento Administrativo de Planeación Municipal</t>
  </si>
  <si>
    <t>51010010005  Central de Telecomunicaciones en Salud Fase 1 diseñada y construida</t>
  </si>
  <si>
    <t>53040040003-0105</t>
  </si>
  <si>
    <t>53040040003-0105 A diciembre de 2023, se han construido 0.3 kilómetros lineales de pavimento en la comuna 1, previo concepto de viabilidad técnica</t>
  </si>
  <si>
    <t>NO * 2-3010101 Construcción de Infraestructura propia del Sector</t>
  </si>
  <si>
    <t>1104-Otros ICLD (Ingresos Corrientes de Libre Destinación)</t>
  </si>
  <si>
    <t>A.1.1.1.1.1  PERSONAL DOCENTE - con situación de fondos (CSF)</t>
  </si>
  <si>
    <t xml:space="preserve">SUMA DE PAGO DE NÓMINA DEL PERSONAL DOCENTE VINCULADO A LA PLANTA DE PERSONAL DE LA ENTIDAD TERRITORIAL CERTIFICADA, QUE SE REALIZA CSF, ES DECIR DESCONTADO EL APORTE PARA LA SEGURIDAD SOCIAL DEL 8% QUE REALIZA EL DOCENTE AFILIADOS AL FOMAG </t>
  </si>
  <si>
    <t>04</t>
  </si>
  <si>
    <t>Información estadística</t>
  </si>
  <si>
    <t>Vivienda</t>
  </si>
  <si>
    <t>Departamento Administrativo de Desarrollo e Innovación Institucional</t>
  </si>
  <si>
    <t>51010010006  Sistema de señalización turística implementado</t>
  </si>
  <si>
    <t>51040020001-0106</t>
  </si>
  <si>
    <t xml:space="preserve">51040020001-0106 En el periodo 2020 - 2023 se fortalecen  450 personas en el ecosistema de emprendimiento empresarial  y social con enfoque diferencial y de genero  </t>
  </si>
  <si>
    <t>2-301010101-Edificios Públicos</t>
  </si>
  <si>
    <t>1105-Ingresos de Capital Diversos</t>
  </si>
  <si>
    <t>A.1.1.1.1.2  PERSONAL DOCENTE - sin situación de fondos (SSF)</t>
  </si>
  <si>
    <t xml:space="preserve">SUMA DE PAGO DE NÓMINA DEL PERSONAL DOCENTE VINCULADO A LA PLANTA DE PERSONAL DE LA ENTIDAD TERRITORIAL CERTIFICADA, QUE SE REALIZA SSF, ES DECIR QUE CORRESPONDE AL APORTE PARA LA SEGURIDAD SOCIAL DEL 8% QUE REALIZA EL DOCENTE AFILIADOS AL FOMAG </t>
  </si>
  <si>
    <t>05</t>
  </si>
  <si>
    <t>Empleo público</t>
  </si>
  <si>
    <t>Recreación y Deportes</t>
  </si>
  <si>
    <t>Secretaría de Desarrollo Económico</t>
  </si>
  <si>
    <t>51010010007  Red de puntos información turística operando</t>
  </si>
  <si>
    <t>51010010019-0107</t>
  </si>
  <si>
    <t>51010010019-0107 En el período 2020-2023 400 personas han recibido con formación, sensibilización y/o utilización de servicios en el uso y apropiación de tecnologías de la información y la comunicación TIC</t>
  </si>
  <si>
    <t>2-301010113-Acueductos y Plantas</t>
  </si>
  <si>
    <t>-RECURSOS PROPIOS CON DESTINACION ESPECIFICA</t>
  </si>
  <si>
    <t>NO*  A.1.1.1.2   PERSONAL DIRECTIVO - DOCENTE</t>
  </si>
  <si>
    <t>SUMA DE PAGOS DE NÓMINA DE LOS DIRECTIVOS DOCENTES (RECTORES, DIRECTORES RURALES, COORDINADORES, SUPERVISORES, Y DIRECTORES DE NUCLEO)</t>
  </si>
  <si>
    <t>11</t>
  </si>
  <si>
    <t>Relaciones exteriores</t>
  </si>
  <si>
    <t>06</t>
  </si>
  <si>
    <t>Arte y Cultura</t>
  </si>
  <si>
    <t>Secretaría de Seguridad y Justicia</t>
  </si>
  <si>
    <t>51010010008  Puntos de Apropiación Digital (PAD) dotados con herramientas TI para población con discapacidad</t>
  </si>
  <si>
    <t>51010010020-0108</t>
  </si>
  <si>
    <t>51010010020-0108 A 2023 ha entrado en operación 1 Puntos de apropiación Digital o laboratorio de innovación Digital.</t>
  </si>
  <si>
    <t>2-301010115-Alcantarillados y Redes</t>
  </si>
  <si>
    <t>1201-Saneamiento Fiscal</t>
  </si>
  <si>
    <t>A.1.1.1.2.1  PERSONAL DIRECTIVO DOCENTE - con situación de fondos (CSF)</t>
  </si>
  <si>
    <t xml:space="preserve">SUMA DE PAGO DE NÓMINA DEL PERSONAL DIRECTIVO DOCENTE VINCULADO A LA PLANTA DE PERSONAL DE LA ENTIDAD TERRITORIAL CERTIFICADA, QUE SE REALIZA CSF, ES DECIR DESCONTADO EL APORTE PARA LA SEGURIDAD SOCIAL DEL 8% QUE REALIZA EL DOCENTE AFILIADOS AL FOMAG </t>
  </si>
  <si>
    <t>12</t>
  </si>
  <si>
    <t>Justicia y del derecho</t>
  </si>
  <si>
    <t>07</t>
  </si>
  <si>
    <t>Desarrollo Comunitario</t>
  </si>
  <si>
    <t>Secretaría de Vivienda Social y Hábitat</t>
  </si>
  <si>
    <t>51010010009  Zonas públicas con acceso gratuito a internet para el servicio al ciudadano</t>
  </si>
  <si>
    <t>52020050005-0109</t>
  </si>
  <si>
    <t xml:space="preserve">52020050005-0109 En el período 2020-2023  se benefician  90 personas  con discapacidad , con actividades artísticas y culturales </t>
  </si>
  <si>
    <t>2-301010117-Mataderos, Plazas de Mercado, Cementerios</t>
  </si>
  <si>
    <t>1202-Sobretasa ambiental c.v.c</t>
  </si>
  <si>
    <t>A.1.1.1.2.2  PERSONAL DIRECTIVO DOCENTE - sin situación de fondos (SSF)</t>
  </si>
  <si>
    <t>13</t>
  </si>
  <si>
    <t>Hacienda</t>
  </si>
  <si>
    <t>08</t>
  </si>
  <si>
    <t>Defensa y Seguridad</t>
  </si>
  <si>
    <t>Secretaría de Cultura</t>
  </si>
  <si>
    <t>51010010010  Docentes y Directivos Docentes con acompañamiento didáctico y curricular en estrategias pedagógicas mediadas por las TIC</t>
  </si>
  <si>
    <t>52050020001-0110</t>
  </si>
  <si>
    <t>52050020001-0110 En el periodo 2020-2023,  se  forman  en practicas  artísticas 600 personas  de la comuna</t>
  </si>
  <si>
    <t>2-301010119-Plazas de Ferias</t>
  </si>
  <si>
    <t>1203-Otros Recursos Ley 99/93</t>
  </si>
  <si>
    <t>A.1.1.1.3  PERSONAL ADMINISTRATIVO DE INSTITUCIONES EDUCATIVAS</t>
  </si>
  <si>
    <t>SUMA DE PAGOS DE NÓMINA DE LOS FUNCIONARIOS ENCARGADOS DE DESARROLLAR LABORES ADMINISTRATIVAS NECESARIAS PARA EL FUNCIONAMIENTO DE LOS ESTABLECIMIENTOS EDUCATIVOS DE LA ENTIDAD TERRITORIAL.</t>
  </si>
  <si>
    <t>15</t>
  </si>
  <si>
    <t>Defensa y policía</t>
  </si>
  <si>
    <t>09</t>
  </si>
  <si>
    <t>Justicia</t>
  </si>
  <si>
    <t>Departamento Administrativo de Control Disciplinario Interno</t>
  </si>
  <si>
    <t xml:space="preserve">51010010011  Alumbrado público inteligente implementado </t>
  </si>
  <si>
    <t>52050020013-0111</t>
  </si>
  <si>
    <t>52050020013-0111 En el periodo 2020-2023,  se  certifican  en áreas  artísticas, 120 personas de la  comuna</t>
  </si>
  <si>
    <t>2-301010121-Rellenos Sanitarios</t>
  </si>
  <si>
    <t>1204-Otros conceptos ambientales</t>
  </si>
  <si>
    <t xml:space="preserve">NO*  A.1.1.2   APORTES PATRONALES </t>
  </si>
  <si>
    <t xml:space="preserve">SUMA DE PAGOS POR APORTES PATRONALES DE PREVISIÓN SOCIAL, CESANTÍAS Y PARAFISCALES DEL PERSONAL VINCULADO POR LA ENTIDAD TERRITORIAL PARA LA PRESTACIÓN DEL SERVICIO EDUCATIVO. </t>
  </si>
  <si>
    <t>17</t>
  </si>
  <si>
    <t>Agricultura y desarrollo rural</t>
  </si>
  <si>
    <t>10</t>
  </si>
  <si>
    <t>Trabajo y Seguridad Social</t>
  </si>
  <si>
    <t>Departamento Administrativo de Control Interno</t>
  </si>
  <si>
    <t>51010010012  Procesos de contratación implementados bajo el enfoque de compra pública para la innovación</t>
  </si>
  <si>
    <t>52030080007-0112</t>
  </si>
  <si>
    <t xml:space="preserve">52030080007-0112 En el período 2020-2023 se realiza la adecuación, mejoramiento, mantenimiento o dotación  de 1 equipamiento cultural de la comuna </t>
  </si>
  <si>
    <t>2-301010127-Baños Públicos</t>
  </si>
  <si>
    <t>1205-Sobretasa Gasol. Infraestructura Vial</t>
  </si>
  <si>
    <t>NO*  A.1.1.2.1   PERSONAL DOCENTE (sin situación de fondos)</t>
  </si>
  <si>
    <t>SUMA DE LOS PAGOS DE LOS APORTES DE  PREVISIÓN SOCIAL CORRESPONDIENTES AL PERSONAL DOCENTE  AFILIADO AL FONDO NACIÓNAL DE PRESTACIONES SOCIALES DEL MAGISTERIO CUYOS RECURSOS SON TRANSFERIDOS DIRECTAMENTE POR LA NACIÓN A DICHO FONDO.</t>
  </si>
  <si>
    <t>19</t>
  </si>
  <si>
    <t>Salud y protección social</t>
  </si>
  <si>
    <t>Desarrollo Industrial</t>
  </si>
  <si>
    <t>Unidad Administrativa Especial de Gestión de Bienes y Servicios</t>
  </si>
  <si>
    <t>51010010013  Plataforma para la integración de servicios al ciudadano operando</t>
  </si>
  <si>
    <t>52020020008-0113</t>
  </si>
  <si>
    <t>52020020008-0113 A diciembre de 2023 se han beneficiado a 1600  niñas, niños, adolescentes, jóvenes y adultos (incluidos con discapacidad) beneficiados con programas de iniciación y formación deportiva en disciplinas tradicionales y de nuevas tendencias en la comuna</t>
  </si>
  <si>
    <t>2-301010131-Construcción y Pavimentación de Calles Urbanas</t>
  </si>
  <si>
    <t>1206-Sobretasa Gasol malla vial</t>
  </si>
  <si>
    <t xml:space="preserve">NO*  A.1.1.2.1.1   APORTES DE PREVISIÓN SOCIAL </t>
  </si>
  <si>
    <t>SUMA DE PAGOS CORRESPONDIENTE A APORTES PATRONALES POR CONCEPTO DE SALUD Y PENSIONES, DEL PERSONAL DOCENTE AFILIADOS AL FOMAG.</t>
  </si>
  <si>
    <t>21</t>
  </si>
  <si>
    <t>Minas y energía</t>
  </si>
  <si>
    <t>Desarrollo Comercial</t>
  </si>
  <si>
    <t>Secretaría de Gobierno</t>
  </si>
  <si>
    <t>51010010014  Plan Maestro de Alumbrado Público elaborado</t>
  </si>
  <si>
    <t>51030010006-0114</t>
  </si>
  <si>
    <t>51030010006-0114 Al 2023 se han realizado 4 eventos deportivos, recreativos, y de innovación en la comuna</t>
  </si>
  <si>
    <t>2-301010133-Carreteras, Caminos, Puentes y Similares</t>
  </si>
  <si>
    <t>1207-Sobretasa Gasol transversal 103</t>
  </si>
  <si>
    <t xml:space="preserve">A.1.1.2.1.1.10  APORTES DE PREVISIÓN SOCIAL </t>
  </si>
  <si>
    <t>22</t>
  </si>
  <si>
    <t>Desarrollo Turístico</t>
  </si>
  <si>
    <t>Departamento Administrativo de Contratación Pública</t>
  </si>
  <si>
    <t xml:space="preserve">51010010015  Servicio de alumbrado público inteligente operando </t>
  </si>
  <si>
    <t>52030080005-0115</t>
  </si>
  <si>
    <t>52030080005-0115 A diciembre de 2023 se han intervenido 9 escenarios deportivos y recreativos en la comuna</t>
  </si>
  <si>
    <t>2-301010137-Centrales de Transporte</t>
  </si>
  <si>
    <t>1208-Cuerpo de Bomberos Voluntarios</t>
  </si>
  <si>
    <t>A.1.1.2.1.2  APORTES PARA CESANTÍAS</t>
  </si>
  <si>
    <t>CORRESPONDE AL APORTE PATRONAL PARA CESANTÍAS LIQUIDADO SOBRE EL VALOR DE LA NÓMINA DEL PERSONAL DOCENTES AFILIADO AL FOMAG.</t>
  </si>
  <si>
    <t>23</t>
  </si>
  <si>
    <t>Tecnologías de la información y las comunicaciones</t>
  </si>
  <si>
    <t>14</t>
  </si>
  <si>
    <t>Agropecuario</t>
  </si>
  <si>
    <t>Departamento Administrativo de Gestión Jurídica Pública</t>
  </si>
  <si>
    <t>51010010016  Sistema de Bicicletas Públicas operando</t>
  </si>
  <si>
    <t>52010030007-0116</t>
  </si>
  <si>
    <t xml:space="preserve">52010030007-0116 A diciembre de 2023 se han implementado  23 Sistemas de monitoreo y alerta para la prevención y/o disminución del delito </t>
  </si>
  <si>
    <t>2-301010139-Casas de Cultura, Bibliotecas y Similares</t>
  </si>
  <si>
    <t>1209-contribucion y recargos valorización</t>
  </si>
  <si>
    <t>NO*  A.1.1.2.2   PERSONAL DOCENTE (con situación de fondos)</t>
  </si>
  <si>
    <t xml:space="preserve">SUMA DE LOS PAGOS DE LOS APORTES DE CESANTÍAS Y PREVISIÓN SOCIAL CORRESPONDIENTES AL PERSONAL DOCENTE NO AFILIADO AL FONDO NACIÓNAL DE PRESTACIONES SOCIALES DEL MAGISTERIO </t>
  </si>
  <si>
    <t>24</t>
  </si>
  <si>
    <t>Transporte</t>
  </si>
  <si>
    <t>Minero</t>
  </si>
  <si>
    <t>Secretaría de Turismo</t>
  </si>
  <si>
    <t xml:space="preserve">51010010017  Sistema de Información Geográfica unificada para Cali implementado y/u operando </t>
  </si>
  <si>
    <t>52030080008-0117</t>
  </si>
  <si>
    <t>52030080008-0117 A diciembre de 2023 se han realizado 7 intervenciones (Mantenimiento, adecuación de infraestructura)  a sedes educativas oficiales</t>
  </si>
  <si>
    <t>2-301010141-Umatas</t>
  </si>
  <si>
    <t>1210-infracciones de transito ley 769-02</t>
  </si>
  <si>
    <t xml:space="preserve">NO*  A.1.1.2.2.1   APORTES DE PREVISIÓN SOCIAL </t>
  </si>
  <si>
    <t>SUMA DE PAGOS CORRESPONDIENTE A APORTES PATRONALES HECHOS POR CONCEPTO DE SALUD, PENSIONES, ARP Y CESANTÍAS A LOS DOCENTES NO AFILIADOS AL FONDO DE PRESTACIONES DEL MAGISTERIO</t>
  </si>
  <si>
    <t>25</t>
  </si>
  <si>
    <t>Organismos de control</t>
  </si>
  <si>
    <t>16</t>
  </si>
  <si>
    <t>Comunicaciones</t>
  </si>
  <si>
    <t>Secretaría de Paz y Cultura Ciudadana</t>
  </si>
  <si>
    <t>51010010018  Plataforma tecnológica para la Gestión de la Economía Circular diseñada y en funcionamiento</t>
  </si>
  <si>
    <t>52040010005-0118</t>
  </si>
  <si>
    <t>52040010005-0118 A diciembre de 2023 se han dotado 2 Instituciones educativas</t>
  </si>
  <si>
    <t>2-301010149-Planteles Educativos</t>
  </si>
  <si>
    <t>1211-Contrib. Fdo. Especial de Intervenidas</t>
  </si>
  <si>
    <t>A.1.1.2.2.1.1  APORTES PARA SALUD</t>
  </si>
  <si>
    <t xml:space="preserve">PAGO DEL APORTE PATRONAL POR CONCEPTO DE SALUD  DE CONFORMIDAD CON LO ESTABLECIDO EN LA LEY 100 DE 1993 DEL PERSONAL DOCENTE NO AFILIADO AL FONDO DE PRESTACIONES SOCIALES DEL MAGISTERIO  Y QUE ESTÉN AFILIADOS EN OTRAS ENTIDADES. </t>
  </si>
  <si>
    <t>27</t>
  </si>
  <si>
    <t>Rama judicial</t>
  </si>
  <si>
    <t>Secretaría del Deporte y la Recreación</t>
  </si>
  <si>
    <t>51010010019  Personas con formación, sensibilización y/o utilización de servicios en el uso y apropiación de tecnologías de la información y la comunicación TIC</t>
  </si>
  <si>
    <t>51050020008-0119</t>
  </si>
  <si>
    <t xml:space="preserve">51050020008-0119 A diciembre del 2020- 2023 se han asistido 100 familias de pequeños y medianos productores rurales y huerteros urbanos, con asistencia tecnica para produccion agropecuaria con enfoque agroecologico, para fortalecer la seguridad y soberania alimentaria en la comuna 1 </t>
  </si>
  <si>
    <t>2-301010151-Escenarios Deportivos y Parques</t>
  </si>
  <si>
    <t>1212-Tasa prodeporte</t>
  </si>
  <si>
    <t>A.1.1.2.2.1.2  APORTES PARA PENSIÓN</t>
  </si>
  <si>
    <t>SUMA DE PAGOS POR CONCEPTO DE COTIZACIÓN PARA PENSIÓN DE LOS DOCENTES NO AFILIADOS AL FONDO, QUE EL PATRÓN EFECTÚA A LOS FONDOS DE PENSIONES PÚBLICOS O PRIVADOS.</t>
  </si>
  <si>
    <t>28</t>
  </si>
  <si>
    <t>Registraduría</t>
  </si>
  <si>
    <t>18</t>
  </si>
  <si>
    <t>Infraestructura Vial</t>
  </si>
  <si>
    <t>Secretaría de Desarrollo Territorial y Participación Ciudadana</t>
  </si>
  <si>
    <t>51010010020  Puntos de apropiación digital y laboratorios de innovación digital operando</t>
  </si>
  <si>
    <t>52030070002-0120</t>
  </si>
  <si>
    <t xml:space="preserve">52030070002-0120 A diciembre de 2023 se han recuperado 6 espacios públicos efectivos de la Estructura Ecológica
Complementaria adecuados
arquitectónica y paisajísticamente
con empoderamiento ciudadano. </t>
  </si>
  <si>
    <t>2-301010153-Hospitales, Centros de Salud y Puestos de Salud</t>
  </si>
  <si>
    <t xml:space="preserve">1213-Estampilla procultura </t>
  </si>
  <si>
    <t>A.1.1.2.2.1.3  APORTES ARP</t>
  </si>
  <si>
    <t>SUMA DE PAGOS QUE EFECTÚA EL PATRÓN  POR PORCENTAJE DE RIESGO ESTABLECIDO POR LA ADMINISTRADORA DE RIESGOS PROFESIONALES A LA QUE SE ENCUENTRE AFILIADO LA ENTIDAD POR AQUELLOS DOCENTES NO AFILIADOS AL FONDO..</t>
  </si>
  <si>
    <t>29</t>
  </si>
  <si>
    <t>Fiscalía</t>
  </si>
  <si>
    <t>Eléctrico</t>
  </si>
  <si>
    <t>Secretaría de Bienestar Social</t>
  </si>
  <si>
    <t>51010010021  Laboratorios que incentiven las Iniciativas de Ciencia, Tecnología e Innovación (CTI) de sectores productivos y de servicios de la ciudad, instalados</t>
  </si>
  <si>
    <t>51030010011-0121</t>
  </si>
  <si>
    <t>51030010011-0121 A diciembre de 2023 se apoyan 2 iniciativas turisticas comunitarias</t>
  </si>
  <si>
    <t>2-301010155-Torres de Distribución de Energía, Plantas y Redes de Electrificación Rural y Urbana</t>
  </si>
  <si>
    <t>1214-Alumbrado público</t>
  </si>
  <si>
    <t>A.1.1.2.2.1.4  APORTES PARA CESANTÍAS</t>
  </si>
  <si>
    <t>VALOR DEL APORTE PATRONAL LIQUIDADO SOBRE EL COSTO DE LA NÓMINA DEL PERSONAL DOCENTE NO AFILIADO AL FONDO CORRESPONDIENTE A CESANTÍAS</t>
  </si>
  <si>
    <t>32</t>
  </si>
  <si>
    <t>Ambiente y desarrollo sostenible</t>
  </si>
  <si>
    <t>20</t>
  </si>
  <si>
    <t>Petróleo y Gas</t>
  </si>
  <si>
    <t>Secretaría de Educación</t>
  </si>
  <si>
    <t>51010010022  Prototipos de innovación digital con respuesta a necesidades de ciudad desarrollados</t>
  </si>
  <si>
    <t>52020030005-0122</t>
  </si>
  <si>
    <t>52020030005-0122 A diciembre de 2023 se formaran 120 jovenes en desarrollo del turismo de las áreas urbanas y rurales de Santiago de Cali</t>
  </si>
  <si>
    <t>2-301010157-Gasoductos</t>
  </si>
  <si>
    <t>1215-Otras rentas de salud</t>
  </si>
  <si>
    <t xml:space="preserve">NO*  A.1.1.2.2.2   APORTES PARAFISCALES </t>
  </si>
  <si>
    <t>SUMA DE PAGOS POR CONCEPTO DE GRAVÁMENES ESTABLECIDOS CON CARÁCTER OBLIGATORIO POR LA LEY, QUE AFECTAN A UN DETERMINADO Y ÚNICO GRUPO SOCIAL  ECONÓMICO,QUE SE REALIZAN SOBRE LA NOMINA DE SALARIOS DE DIRECTIVOS DOCENTES DE ACUERDO A LA LEY.</t>
  </si>
  <si>
    <t>33</t>
  </si>
  <si>
    <t>Cultura</t>
  </si>
  <si>
    <t>Medio Ambiente</t>
  </si>
  <si>
    <t>Secretaría de Salud Pública</t>
  </si>
  <si>
    <t>51010010023  Conexiones físicas de Instituciones Distritales pertenecientes a REMI con mantenimiento</t>
  </si>
  <si>
    <t>52020110002-0123</t>
  </si>
  <si>
    <t>52020110002-0123 En el periodo 2020-2023 se vinculara a 200 personas a la estrategia de prevención de violencias contra la mujer e intervención social desde la perspectiva de género.</t>
  </si>
  <si>
    <t>2-301010159-Vivienda Urbana y Rural</t>
  </si>
  <si>
    <t>1216-Recursos teatro municipal</t>
  </si>
  <si>
    <t>A.1.1.2.2.2.1  SENA</t>
  </si>
  <si>
    <t>SUMA DE APORTES DESTINADOS POR LA LEY 21 DE 1982  AL SERVICIO NACIÓNAL DE APRENDIZAJE SENA CORRESPONDIENTE AL PERSONAL DOCENTE</t>
  </si>
  <si>
    <t>35</t>
  </si>
  <si>
    <t>Comercio, industria y turismo</t>
  </si>
  <si>
    <t>Gobierno, Planeación y Desarrollo Instit</t>
  </si>
  <si>
    <t>Secretaría de Infraestructura</t>
  </si>
  <si>
    <t>51010010024  Centro de ciencia, tecnología e innovación digital al servicio de los ciudadanos con equipamiento tecnológico, operando</t>
  </si>
  <si>
    <t>52020050001-0124</t>
  </si>
  <si>
    <t>52020050001-0124 En el periodo 2020-2023 se realizara la formacion a 200 personas con discapacidad, sus familias y cuidadores en abordaje de la discapacidad, derechos, redes de apoyo, incidencia y organización</t>
  </si>
  <si>
    <t>2-301010160-Plantas de tratamiento de aguas residuales</t>
  </si>
  <si>
    <t>1217-Concesión aprovechamiento aguas subterraneas</t>
  </si>
  <si>
    <t>A.1.1.2.2.2.2  ICBF</t>
  </si>
  <si>
    <t>SUMA DE APORTES DESTINADOS POR LA LEY 89 DE 1988 AL INSTITUTO COLOMBIANO DE BIENESTAR FAMILIAR CORRESPONDIENTES AL PERSONAL DOCENTE</t>
  </si>
  <si>
    <t>36</t>
  </si>
  <si>
    <t>Trabajo</t>
  </si>
  <si>
    <t>Prevención y Atención de Desastres</t>
  </si>
  <si>
    <t>Secretaría de Movilidad</t>
  </si>
  <si>
    <t>51010010025  Política pública de economía digital formulada y adoptada</t>
  </si>
  <si>
    <t>52020050002-0125</t>
  </si>
  <si>
    <t xml:space="preserve">52020050002-0125 A diciembre de 2020- 2023 se han benficiado  200 personas con discapacidad con productos de apoyo para la movilidad y desplazamiento y apoyo para el transporte de las personas con discapaciad    </t>
  </si>
  <si>
    <t>2-301010161-Construcción de alcantarillado pluvial</t>
  </si>
  <si>
    <t>1218-Concesion amoblamiento urbano-intervent.</t>
  </si>
  <si>
    <t>A.1.1.2.2.2.3  ESAP</t>
  </si>
  <si>
    <t>SUMA DE APORTES DESTINADOS POR LA LEY 21 DE 1982 PARA LA ESCUELA SUPERIOR DE ADMINISTRACIÓN PUBLICA CORRESPONDIENTE AL PERSONAL DOCENTE</t>
  </si>
  <si>
    <t>37</t>
  </si>
  <si>
    <t>Interior</t>
  </si>
  <si>
    <t>Equipamiento</t>
  </si>
  <si>
    <t>Departamento Administrativo de Tecnologías de la Información y las Comunicaciones</t>
  </si>
  <si>
    <t>51010010026  Estrategias para la promoción de la industria de contenidos digitales implementadas</t>
  </si>
  <si>
    <t>52020040004-0126</t>
  </si>
  <si>
    <t>52020040004-0126 En el periodo 2020-2023 participarán de encuentros intergeneracionales 75 personas mayores, niños, niñas y adolecentes</t>
  </si>
  <si>
    <t>2-301010162-Construccion de Vivienda en Sitio Propio</t>
  </si>
  <si>
    <t>1219-Estampilla Pro-Cultura. Fondo Pensiones (20%)</t>
  </si>
  <si>
    <t>A.1.1.2.2.2.4  CAJAS DE COMPENSACIÓN FAMILIAR</t>
  </si>
  <si>
    <t>APORTES DESTINADOS POR LA LEY 21 DE 1982 PARA  PROVEER EL PAGO DEL SUBSIDIO FAMILIAR</t>
  </si>
  <si>
    <t>39</t>
  </si>
  <si>
    <t>Ciencia, tecnología e innovación</t>
  </si>
  <si>
    <t>Ciencia y Tecnología</t>
  </si>
  <si>
    <t>Secretaría de Gestión del Riesgo de Emergencias y Desastres</t>
  </si>
  <si>
    <t>51010010027  Plataforma para teletrabajo en la Alcaldía de Santiago de Cali implementado</t>
  </si>
  <si>
    <t>52020080003-0127</t>
  </si>
  <si>
    <t>52020080003-0127 En el periodo 2020-2023 se realizara 1 campaña institucional de sensibilización y participación para la reivindicación de la memoria y los derechos de la población LGTBI.</t>
  </si>
  <si>
    <t>2-301010163-Construcción de Saneamiento basico</t>
  </si>
  <si>
    <t>1220-Tasa Retributiva</t>
  </si>
  <si>
    <t>A.1.1.2.2.2.5  INSTITUTOS TÉCNICOS</t>
  </si>
  <si>
    <t>SUMA DE APORTES DESTINADOS POR LA LEY 21 DE 1982 PARA LAS ESCUELAS INDUSTRIALES E INSTITUTOS TÉCNICOS NACIÓNALES, DEPARTAMENTALES, (INTENDENCIALES, COMISARIALES), DISTRITALES O MUNICIPALES CORRESPONDIENTES AL PERSONAL DOCENTE</t>
  </si>
  <si>
    <t>40</t>
  </si>
  <si>
    <t>Vivienda, ciudad y territorio</t>
  </si>
  <si>
    <t>99</t>
  </si>
  <si>
    <t>Funcionamiento</t>
  </si>
  <si>
    <t>51010010028  Instituciones Educativas Oficiales con infraestructura de red y datos adecuada</t>
  </si>
  <si>
    <t>52020040008-0128</t>
  </si>
  <si>
    <t>52020040008-0128 A diciembre de 2023, se aumenta a 400 las personas con prácticas para el envejecimiento activo y la cultura positiva de la vejez en la comuna 1</t>
  </si>
  <si>
    <t>NO * 2-3010102 Adquisición de Infraestructura propia del Sector</t>
  </si>
  <si>
    <t>1221-CNPyC 45% Dec 1284/17</t>
  </si>
  <si>
    <t>NO*  A.1.1.2.3   PERSONAL DIRECTIVO - DOCENTE (sin situación de fondos)</t>
  </si>
  <si>
    <t xml:space="preserve">SUMA DE PAGOS POR APORTES PATRONALES DE PREVISIÓN SOCIAL, CESANTÍAS Y PARAFISCALES DEL PERSONAL DIRECTIVO DOCENTES VINCULADO POR LA ENTIDAD TERRITORIAL PARA LA PRESTACIÓN DEL SERVICIO EDUCATIVO. </t>
  </si>
  <si>
    <t>41</t>
  </si>
  <si>
    <t>Inclusión social y reconciliación</t>
  </si>
  <si>
    <t xml:space="preserve">51010010029  Iniciativas de Tecnologías de la información y comunicación TICS para la promoción del turismo apoyadas </t>
  </si>
  <si>
    <t>52020050003-0129</t>
  </si>
  <si>
    <t>52020050003-0129 A diciembre de 2023, se intervienen 330 personas con discapacidad   con la Estrategia de Rehabilitación Basada en la Comunidad -RBC- en la comuna 1</t>
  </si>
  <si>
    <t>2-301010201-Compra de Terrenos</t>
  </si>
  <si>
    <t>1222-CNPyC 15% Dec 1284/17</t>
  </si>
  <si>
    <t xml:space="preserve">NO*  A.1.1.2.3.1   APORTES DE PREVISIÓN SOCIAL </t>
  </si>
  <si>
    <t>SUMA DE PAGOS CORRESPONDIENTE A APORTES PATRONALES POR CONCEPTO DE SALUD Y PENSIONES, DEL PERSONAL DIRECTIVO DOCENTE AFILIADOS AL FOMAG.</t>
  </si>
  <si>
    <t>42</t>
  </si>
  <si>
    <t>Inteligencia</t>
  </si>
  <si>
    <t>51010010030  Clientes urbanos y de la zona rural de estratos 1 y 2 conectados a internet de EMCALI</t>
  </si>
  <si>
    <t>52030070004-0130</t>
  </si>
  <si>
    <t xml:space="preserve">52030070004-0130 En el período 2020 se recupera 2 zonas blandas, parques y zonas verdes a través de intervenciones y estrategias artísticas y lúdicas en la comuna </t>
  </si>
  <si>
    <t>2-301010203-Señalización y Semaforización</t>
  </si>
  <si>
    <t>1223-Rifas y Clubes</t>
  </si>
  <si>
    <t xml:space="preserve">A.1.1.2.3.1.10  APORTES DE PREVISIÓN SOCIAL </t>
  </si>
  <si>
    <t>43</t>
  </si>
  <si>
    <t>Deporte y recreación</t>
  </si>
  <si>
    <t>51010010031  Espacios comunitarios conectados al portal virtual comunal de EMCALI</t>
  </si>
  <si>
    <t>53040050002-0201</t>
  </si>
  <si>
    <t>53040050002-0201 En el periodo 2020-2023 se señalizan 60 puntos de red vial de Cali en la comuna 2</t>
  </si>
  <si>
    <t>2-301010205-Planteles Educativos</t>
  </si>
  <si>
    <t>1224-Reintegro estamp procultura ley 1379/2010 (Red Nal bibliotecas 10%)</t>
  </si>
  <si>
    <t>A.1.1.2.3.2  APORTES PARA CESANTÍAS</t>
  </si>
  <si>
    <t>CORRESPONDE AL APORTE PATRONAL PARA CESANTÍAS LIQUIDADO SOBRE EL VALOR DE LA NÓMINA DEL PERSONAL DIRECTIVO DOCENTE AFILIADO AL FOMAG.</t>
  </si>
  <si>
    <t>44</t>
  </si>
  <si>
    <t>Sistema integral de verdad, justicia, reparación y no repetición</t>
  </si>
  <si>
    <t>51010010032  Canal de TV Emcali Comunitario, implementado</t>
  </si>
  <si>
    <t>53040010004-0202</t>
  </si>
  <si>
    <t>53040010004-0202  A diciembre 2023 realizado mantenimiento y/o adecuación de 300 mt2 de andenes en la comuna 2,  previo a concepto de viabilidad técnica</t>
  </si>
  <si>
    <t>2-301010207-Plantas de Energía</t>
  </si>
  <si>
    <t>1225-CNPyC 60% ley1801/16 (Código Nacional de Policía y Convivencia)</t>
  </si>
  <si>
    <t>NO*  A.1.1.2.4   PERSONAL DIRECTIVO - DOCENTE (con situación de fondos)</t>
  </si>
  <si>
    <t xml:space="preserve">SUMA DE LOS PAGOS DE LOS APORTES DE CESANTÍAS Y PREVISIÓN SOCIAL CORRESPONDIENTES AL PERSONAL DIRECTIVO DOCENTE NO AFILIADO AL FONDO NACIÓNAL DE PRESTACIONES SOCIALES DEL MAGISTERIO </t>
  </si>
  <si>
    <t>45</t>
  </si>
  <si>
    <t>Gobierno territorial</t>
  </si>
  <si>
    <t>51010010033  MiPymes industriales y de servicios en sus capacidades de desarrollo e innovación, apoyadas</t>
  </si>
  <si>
    <t>51030010006-0203</t>
  </si>
  <si>
    <t xml:space="preserve">51030010006-0203 A diciembre de 2023 se han realizado 2 evento deportivo en la comuna 2 para jóvenes, adultos, adultos mayores y personas en situación de discapacidad. </t>
  </si>
  <si>
    <t>2-301010209-Compra de Lotes para Vivienda</t>
  </si>
  <si>
    <t>1226-CNPyC 40% ley1801/16 (Código Nacional de Policía y Convivencia)</t>
  </si>
  <si>
    <t xml:space="preserve">NO*  A.1.1.2.4.1   APORTES DE PREVISIÓN SOCIAL </t>
  </si>
  <si>
    <t>SUMA DE PAGOS CORRESPONDIENTE A APORTES PATRONALES HECHOS POR CONCEPTO DE SALUD, PENSIONES, ARP Y CESANTÍAS A LOS DIRECTIVOS DOCENTES NO AFILIADOS AL FONDO DE PRESTACIONES DEL MAGISTERIO</t>
  </si>
  <si>
    <t>51010010034  Zonas Wi-Fi en sitios públicos donde se incentiva el arte, la cultura y el deporte, operando</t>
  </si>
  <si>
    <t>52030080005-0204</t>
  </si>
  <si>
    <t>52030080005-0204 A diciembre de 2023 se han intervenido 3 escenarios deportivos y recreativos en la comuna</t>
  </si>
  <si>
    <t>NO * 2-3010103 Mejoramiento y Mantenimiento de Infraestructura propia del Sector</t>
  </si>
  <si>
    <t>1227-Cuota parte pensional</t>
  </si>
  <si>
    <t>A.1.1.2.4.1.1  APORTES PARA SALUD</t>
  </si>
  <si>
    <t xml:space="preserve">PAGO DEL APORTE PATRONAL POR CONCEPTO DE SALUD  DE CONFORMIDAD CON LO ESTABLECIDO EN LA LEY 100 DE 1993 DEL PERSONAL DIRECTIVO DOCENTE NO AFILIADO AL FONDO DE PRESTACIONES SOCIALES DEL MAGISTERIO  Y QUE ESTÉN AFILIADOS EN OTRAS ENTIDADES. </t>
  </si>
  <si>
    <t>51010010035  Creación de un Distrito de innovación – Distrito Naranja</t>
  </si>
  <si>
    <t>52010030007-0205</t>
  </si>
  <si>
    <t xml:space="preserve">52010030007-0205 A diciembre de 2023 se han implementado  125 Sistema de monitoreo y alerta para la prevención y/o disminución del delito </t>
  </si>
  <si>
    <t>2-301010301-Edificios Públicos</t>
  </si>
  <si>
    <t>1228-Fondo servicios docentes/educativos</t>
  </si>
  <si>
    <t>A.1.1.2.4.1.2  APORTES PARA PENSIÓN</t>
  </si>
  <si>
    <t>SUMA DE PAGOS POR CONCEPTO DE COTIZACIÓN PARA PENSIÓN DE LOS DIRECTIVOS DOCENTES NO AFILIADOS AL FONDO, QUE EL PATRÓN EFECTÚA A LOS FONDOS DE PENSIONES PÚBLICOS O PRIVADOS.</t>
  </si>
  <si>
    <t>51010010036  Proceso de circulación TIC, diseñado</t>
  </si>
  <si>
    <t>54030020003-0206</t>
  </si>
  <si>
    <t>54030020003-0206 A diciembre de 2023 se han formado 100 personas en cultura ciudadana para la paz, la convivencia y reconciliación</t>
  </si>
  <si>
    <t>2-301010303-Seguros de Bienes</t>
  </si>
  <si>
    <t>1229-Estampillas-Fondo Pensiones prodesarrollo (20%)</t>
  </si>
  <si>
    <t>A.1.1.2.4.1.3  APORTES ARP</t>
  </si>
  <si>
    <t>SUMA DE PAGOS QUE EFECTÚA EL PATRÓN  POR PORCENTAJE DE RIESGO ESTABLECIDO POR LA ADMINISTRADORA DE RIESGOS PROFESIONALES A LA QUE SE ENCUENTRE AFILIADO LA ENTIDAD POR AQUELLOS DIRECTIVOS DOCENTES NO AFILIADOS AL FONDO..</t>
  </si>
  <si>
    <t>51010010037  Plataforma de Difusión y Circulación del Talento TIC, en funcionamiento</t>
  </si>
  <si>
    <t>52030070002-0207</t>
  </si>
  <si>
    <t xml:space="preserve">52030070002-0207 A diciembre de 2023 se ha recuperado 1 espacio público efectivo de la Estructura Ecológica Complementaria adecuados
arquitectónica y paisajísticamente
con empoderamiento ciudadano. </t>
  </si>
  <si>
    <t>2-301010305-Rehabilitación de Infraestructura ya Existente</t>
  </si>
  <si>
    <t>1230-Venta Activos-FONPET</t>
  </si>
  <si>
    <t>A.1.1.2.4.1.4  APORTES PARA CESANTÍAS</t>
  </si>
  <si>
    <t>VALOR DEL APORTE PATRONAL LIQUIDADO SOBRE EL COSTO DE LA NÓMINA DEL PERSONAL DIRECTIVO DOCENTE NO AFILIADO AL FONDO CORRESPONDIENTE A CESANTÍAS</t>
  </si>
  <si>
    <t>51010010038  Actores oferentes de capacidades TIC formados y activos en la plataforma</t>
  </si>
  <si>
    <t>52030080008-0208</t>
  </si>
  <si>
    <t>52030080008-0208 A diciembre de 2023 se han realizado 4 intervenciones (Mantenimiento, adecuación de infraestructura)  a sedes educativas</t>
  </si>
  <si>
    <t>2-301010307-Protección y Dragado de Cuencas y Hoyas Hidrográficas</t>
  </si>
  <si>
    <t>1231-Venta servicios Salud-Zoonosis</t>
  </si>
  <si>
    <t xml:space="preserve">NO*  A.1.1.2.4.2   APORTES PARAFISCALES </t>
  </si>
  <si>
    <t xml:space="preserve">SUMA DE PAGOS POR CONCEPTO DE GRAVÁMENES ESTABLECIDOS CON CARÁCTER OBLIGATORIO POR LA LEY, QUE AFECTAN A UN DETERMINADO Y ÚNICO GRUPO SOCIAL O ECONÓMICO,QUE SE REALIZAN SOBRE LA NOMINA MENSUAL DE SALARIOS DE DIRECTIVOS DOCENTES </t>
  </si>
  <si>
    <t>51010010039  Empresas demandantes de capacidades TIC capacitadas y activas dentro del proceso</t>
  </si>
  <si>
    <t>53040050002-0301</t>
  </si>
  <si>
    <t>53040050002-0301 En el periodo 2020-2023 se señalizan 50 puntos de red vial de Cali en la comuna 3</t>
  </si>
  <si>
    <t>2-301010309-Programas de Control a la Erosión y Reforestación</t>
  </si>
  <si>
    <t>1232-Estratificacion socio economica-Ley 505</t>
  </si>
  <si>
    <t>A.1.1.2.4.2.1  SENA</t>
  </si>
  <si>
    <t xml:space="preserve">SUMA DE APORTES DESTINADOS POR LA LEY 21 DE 1982  AL SERVICIO NACIÓNAL DE APRENDIZAJE SENA SOBRE LA NÓMINA DE DIRECTIVOS DOCENTES </t>
  </si>
  <si>
    <t>51010010040  Sistemas inteligentes de transporte en el SITM-MIO implementados</t>
  </si>
  <si>
    <t>53040040004-0302</t>
  </si>
  <si>
    <t xml:space="preserve">53040040004-0302  A diciembre 2023 se ha realizado el  mantenimiento vial de 1.5 kilometros de via en la comuna 3, previo a concepto de viabilidad técnica </t>
  </si>
  <si>
    <t>2-301010311-Programas de Saneamiento Ambiental</t>
  </si>
  <si>
    <t>1233-Tasa utilizacion aguas subterraneas-ley 99-93</t>
  </si>
  <si>
    <t>A.1.1.2.4.2.2  ICBF</t>
  </si>
  <si>
    <t>SUMA DE APORTES DESTINADOS POR LA LEY 89 DE 1988 AL INSTITUTO COLOMBIANO DE BIENESTAR FAMILIAR CORRESPONDIENTES AL PERSONAL DIRECTIVO DOCENTE</t>
  </si>
  <si>
    <t>51010010041  Centro de Monitoreo Ambiental, con plataforma de vigilancia y control, construido y operando</t>
  </si>
  <si>
    <t>53040010004-0303</t>
  </si>
  <si>
    <t>53040010004-0303  A diciembre 2023 realizado mantenimiento y/o adecuación de 1500 mt2 de andenes en la comuna 3,  previo a concepto de viabilidad técnica</t>
  </si>
  <si>
    <t>2-301010313-Acueductos y Plantas</t>
  </si>
  <si>
    <t>1234-Sobretasa Bomberil</t>
  </si>
  <si>
    <t>A.1.1.2.4.2.3  ESAP</t>
  </si>
  <si>
    <t>SUMA DE APORTES DESTINADOS POR LA LEY 21 DE 1982 PARA LA ESCUELA SUPERIOR DE ADMINISTRACIÓN PUBLICA CORRESPONDIENTE AL PERSONAL DIRECTIVO</t>
  </si>
  <si>
    <t>51010010042  Intersecciones en el sistema de semaforización inteligente implementadas</t>
  </si>
  <si>
    <t>52050020001-0304</t>
  </si>
  <si>
    <t>52050020001-0304 En el periodo 2020-2023  se  forman  en practicas  artísticas  1176 personas  de la comuna</t>
  </si>
  <si>
    <t>2-301010315-Alcantarillados y Redes</t>
  </si>
  <si>
    <t>1235-Ctto  No. 088-06-Cultura</t>
  </si>
  <si>
    <t>A.1.1.2.4.2.4  CAJAS DE COMPENSACIÓN FAMILIAR</t>
  </si>
  <si>
    <t>APORTES DESTINADOS POR LA LEY 21 DE 1982 PARA  PROVEER EL PAGO DEL SUBSIDIO FAMILIAR CORRESPONDIENTES A DIRECTIVOS DOCENTES</t>
  </si>
  <si>
    <t>51010010043  Mobiliario urbano instalado con mantenimiento y reposición</t>
  </si>
  <si>
    <t>52030080007-0305</t>
  </si>
  <si>
    <t xml:space="preserve">52030080007-0305 En el período 2020-2023 se realiza la adecuación, mejoramiento, mantenimiento o dotación  de  2 equipamientos culturales de la comuna </t>
  </si>
  <si>
    <t>2-301010317-Mataderos, Plazas de Mercado, Cementerios</t>
  </si>
  <si>
    <t>1236-Excedentes Entidad Adaptada salud</t>
  </si>
  <si>
    <t>A.1.1.2.4.2.5  INSTITUTOS TÉCNICOS</t>
  </si>
  <si>
    <t>SUMA DE APORTES DESTINADOS POR LA LEY 21 DE 1982 PARA LAS ESCUELAS INDUSTRIALES E INSTITUTOS TÉCNICOS NACIÓNALES, DEPARTAMENTALES, (INTENDENCIALES, COMISARIALES), DISTRITALES O MUNICIPALES CORRESPONDIENTES AL PERSONAL DIRECTIVO DOCENTE</t>
  </si>
  <si>
    <t>51010010044  Almacenamiento y computación de información en la nube para las instituciones educativas y de salud públicas de Cali</t>
  </si>
  <si>
    <t>52010030007-0306</t>
  </si>
  <si>
    <t xml:space="preserve">52010030007-0306 A diciembre de 2023 se han implementado  38 Sistemas de monitoreo y alerta  para la prevención y/o disminución del delito </t>
  </si>
  <si>
    <t>2-301010319-Plazas de Ferias</t>
  </si>
  <si>
    <t>1237-Devolución aportes pensión-ISS</t>
  </si>
  <si>
    <t>NO*  A.1.1.2.5   PERSONAL ADMINISTRATIVO DE INSTITUCIONES EDUCATIVAS</t>
  </si>
  <si>
    <t>SUMA DE LOS PAGOS DE LOS APORTES DE CESANTÍAS Y PREVISIÓN SOCIAL CORRESPONDIENTES AL PERSONAL ADMINISTRATIVO DEL SECTOR EDUCATIVO</t>
  </si>
  <si>
    <t>51010010045  Conectividad de la ciudad con fibra óptica</t>
  </si>
  <si>
    <t>52020030004-0307</t>
  </si>
  <si>
    <t>52020030004-0307 En el período 2020-2023 se implementa una Política Pública para intervenir a 130  jóvenes en riesgo vinculados a situaciones delictivas</t>
  </si>
  <si>
    <t>2-301010321-Recoleccion y Tratamiento de Basuras</t>
  </si>
  <si>
    <t>1238-Derechos de Mantenimiento y Supervision</t>
  </si>
  <si>
    <t xml:space="preserve">NO*  A.1.1.2.5.1   APORTES DE PREVISIÓN SOCIAL </t>
  </si>
  <si>
    <t>SUMA DE APORTES PATRONALES HECHOS POR CONCEPTO DE CESANTÍAS, SALUD, PENSIONES Y ARP DEL PERSONAL ADMINISTRATIVO DEL SECTOR EDUCATIVO</t>
  </si>
  <si>
    <t>51010010046  Avance piloto plazoleta inteligente EMCALI</t>
  </si>
  <si>
    <t>52030080008-0308</t>
  </si>
  <si>
    <t>52030080008-0308 A diciembre de 2023 se han realizado  10 intervenciones (Mantenimiento, adecuación de infraestructura)  a sedes educativas</t>
  </si>
  <si>
    <t>2-301010323-Programas de Saneamiento Básico Rural</t>
  </si>
  <si>
    <t xml:space="preserve">1239-Contribución especial </t>
  </si>
  <si>
    <t>A.1.1.2.5.1.1  APORTES PARA SALUD</t>
  </si>
  <si>
    <t xml:space="preserve">SUMA DE APORTES PATRONALES POR CONCEPTO DE SALUD ESTABLECIDO DE CONFORMIDAD CON LO DISPUESTO EN LA LEY 100 DE 1993 DEL PERSONAL ADMINISTRATIVO </t>
  </si>
  <si>
    <t>51010010047  Avance piloto domicilios integrados a Territorios Inteligentes – Sector Llano Verde</t>
  </si>
  <si>
    <t>52040010005-0309</t>
  </si>
  <si>
    <t>52040010005-0309 A diciembre de 2023 se han dotado 2 Instituciones educativas</t>
  </si>
  <si>
    <t>2-301010325-Programas de Potabilización de Aguas Residuales</t>
  </si>
  <si>
    <t>1240-Excedentes financieros de las ESES</t>
  </si>
  <si>
    <t>A.1.1.2.5.1.2  APORTES PARA PENSIÓN</t>
  </si>
  <si>
    <t>SUMA DE COTIZACIÓN PARA PENSIÓN DEL PERSONAL ADMINISTRATIVO QUE EL PATRÓN EFECTÚA A LOS FONDOS DE PENSIONES PÚBLICOS O PRIVADOS.</t>
  </si>
  <si>
    <t>51010010048  Estrategia de acceso y apropiación de las TIC dirigidos a superar brechas de género con enfoque diferencial, incluido zonas rurales y urbanas; implementadas</t>
  </si>
  <si>
    <t>52030070002-0310</t>
  </si>
  <si>
    <t xml:space="preserve">52030070002-0310 A diciembre de 2023 se han recuperado 6 espacios públicos efectivos de la Estructura Ecológica
Complementaria adecuados
arquitectónica y paisajísticamente
con empoderamiento ciudadano. </t>
  </si>
  <si>
    <t>2-301010327-Baños Públicos</t>
  </si>
  <si>
    <t>1241-Recursos propios-fondo de contingencias</t>
  </si>
  <si>
    <t>A.1.1.2.5.1.3  APORTES ARP</t>
  </si>
  <si>
    <t>PAGOS QUE EFECTÚA EL PATRÓN  POR PORCENTAJE DE RIESGO ESTABLECIDO POR LA ADMINISTRADORA DE RIESGOS PROFESIONALES A LA QUE SE ENCUENTRE AFILIADO LA ENTIDAD CORRESPONDIENTES AL PERSONAL ADMINISTRATIVO DEL SECTOR EDUCATIVO</t>
  </si>
  <si>
    <t xml:space="preserve">51010010049  Procesos y trámites urbanísticos automatizados </t>
  </si>
  <si>
    <t>51040020001-0311</t>
  </si>
  <si>
    <t>51040020001-0311 En el periodo 2020 - 2023  se fortalecen 715 personas en el ecosistema de emprendimiento empresarial y social con enfoque diferencial y de género</t>
  </si>
  <si>
    <t>2-301010329-Equipos de Comunicación</t>
  </si>
  <si>
    <t>1242-Recursos de Cofinanciacion-saldos</t>
  </si>
  <si>
    <t>A.1.1.2.5.1.4  APORTES PARA CESANTÍAS</t>
  </si>
  <si>
    <t>SUMA DE APORTES PATRONALES LIQUIDADOS SOBRE EL VALOR DE LA NÓMINA DEL PERSONAL ADMINISTRATIVO  CORRESPONDIENTE A CESANTÍAS</t>
  </si>
  <si>
    <t>51010010050  Estrategias de uso y apropiación de TIC implementadas</t>
  </si>
  <si>
    <t>52020040007-0312</t>
  </si>
  <si>
    <t>52020040007-0312 A diciembre de 2023 se han beneficiado  1000 adultos mayores con programa de gimnasia dirigida y aerobicos.</t>
  </si>
  <si>
    <t>2-301010331-Pavimentación de Calles Urbanas</t>
  </si>
  <si>
    <t>1243-Impuesto de telefonos</t>
  </si>
  <si>
    <t xml:space="preserve">NO*  A.1.1.2.5.2   APORTES PARAFISCALES </t>
  </si>
  <si>
    <t>51020010001  Parque de las cocinas, bebidas tradicionales y artesanías del Pacífico “Parque Pacífico” construido</t>
  </si>
  <si>
    <t>52030080005-0313</t>
  </si>
  <si>
    <t>52030080005-0313 A diciembre de 2023 se han intervenido 1 escenarios deportivos y recreativos en la comuna</t>
  </si>
  <si>
    <t>2-301010333-Carreteras, Caminos, Puentes y Similares</t>
  </si>
  <si>
    <t>1244-Acuerdo 218-07-seguridad Vial</t>
  </si>
  <si>
    <t>A.1.1.2.5.2.1  SENA</t>
  </si>
  <si>
    <t>SUMA DE APORTES DESTINADOS POR LA LEY 21 DE 1982  AL SERVICIO NACIÓNAL DE APRENDIZAJE SENA SOBRE LA NÓMINA DE ADMINISTRATIVOS</t>
  </si>
  <si>
    <t>51020010002  Áreas de Desarrollo Naranja en artes escénicas, patrimonio, gastronomía, artes visuales y digitales, audiovisual, diseño e innovación implementadas</t>
  </si>
  <si>
    <t>51030010006-0314</t>
  </si>
  <si>
    <t>51030010006-0314 Al 2023 se han realizado 3 eventos deportivos, recreativos, y de innovación en la comuna</t>
  </si>
  <si>
    <t>2-301010335-Señalización y Semaforización</t>
  </si>
  <si>
    <t>1245-Vivienda (Recuperación Cartera)</t>
  </si>
  <si>
    <t>A.1.1.2.5.2.2  ICBF</t>
  </si>
  <si>
    <t>SUMA DE APORTES DESTINADOS POR LA LEY 89 DE 1988 AL INSTITUTO COLOMBIANO DE BIENESTAR FAMILIAR CORRESPONDIENTES AL PERSONAL ADMINISTRATIVO</t>
  </si>
  <si>
    <t>51020010003  Emprendimientos y empresas de industrias creativas para la incubación, aceleración y sofisticación fortalecidos</t>
  </si>
  <si>
    <t>52020020008-0315</t>
  </si>
  <si>
    <t>52020020008-0315 A diciembre de 2023 se han beneficiado a 2000  niñas, niños, adolescentes, jóvenes y adultos (incluidos con discapacidad) beneficiados con programas de iniciación y formación deportiva en disciplinas tradicionales y de nuevas tendencias en la comuna</t>
  </si>
  <si>
    <t>2-301010337-Centrales de Transporte</t>
  </si>
  <si>
    <t>1246-Reintegro - Liquidacion F.F.E.</t>
  </si>
  <si>
    <t>A.1.1.2.5.2.3  ESAP</t>
  </si>
  <si>
    <t>SUMA DE APORTES DESTINADOS POR LA LEY 21 DE 1982 PARA LA ESCUELA SUPERIOR DE ADMINISTRACIÓN PUBLICA CORRESPONDIENTE AL PERSONAL ADMINISTRATIVO</t>
  </si>
  <si>
    <t>51020010004  Mercados de industrias culturales y creativas fortalecidos en competitividad sostenible</t>
  </si>
  <si>
    <t>52020020009-0316</t>
  </si>
  <si>
    <t>52020020009-0316 A diciembre de 2023  se han realizado  4  Juegos deportivos y recreativos del sector educativo en la comuna</t>
  </si>
  <si>
    <t>2-301010339-Casas de Cultura, Bibliotecas y Similares</t>
  </si>
  <si>
    <t>1247-Excedentes EMCALI</t>
  </si>
  <si>
    <t>A.1.1.2.5.2.4  CAJAS DE COMPENSACIÓN FAMILIAR</t>
  </si>
  <si>
    <t>APORTES DESTINADOS POR LA LEY 21 DE 1982 PARA  PROVEER EL PAGO DEL SUBSIDIO FAMILIAR CORRESPONDIENTES A PERSONAL ADMINISTRATIVO</t>
  </si>
  <si>
    <t>51020010005  Organizaciones, grupos, artistas y/o productores de espectáculos públicos de las artes escénicas apoyados</t>
  </si>
  <si>
    <t>52030080003-0317</t>
  </si>
  <si>
    <t>52030080003-0317 A  diciembre de 2020 se ha realizado 1 intervención (mantenimiento correctivo, preventico y dotación) realizada al Centro de Administración Local Integrada y demas infraestructura física designada de la comuna</t>
  </si>
  <si>
    <t>2-301010341-Umatas</t>
  </si>
  <si>
    <t>1248-Venta de Activos Valorizacion</t>
  </si>
  <si>
    <t>A.1.1.2.5.2.5  INSTITUTOS TÉCNICOS</t>
  </si>
  <si>
    <t xml:space="preserve">SUMA DE APORTES DESTINADOS POR LA LEY 21 DE 1982 PARA LAS ESCUELAS INDUSTRIALES E INSTITUTOS TÉCNICOS NACIÓNALES, DEPARTAMENTALES, (INTENDENCIALES, COMISARIALES), DISTRITALES O MUNICIPALES CORRESPONDIENTES AL PERSONAL ADMINISTRATIVO </t>
  </si>
  <si>
    <t>51020010006  Organizaciones de consumo cultural y creativo apoyadas</t>
  </si>
  <si>
    <t>53040040004-0401</t>
  </si>
  <si>
    <t>53040040004-0401 A diciembre de 2023, se ha realizado el mejoramiento de 0,25 kilómetro de vía en la comuna, previo concepto de viabilidad técnica</t>
  </si>
  <si>
    <t>2-301010343-Programas Especiales de Desarrollo Industrial</t>
  </si>
  <si>
    <t>1249-Festival del video Ambiental CVC</t>
  </si>
  <si>
    <t>A.1.1.6  CONTRATACIÓN DE ASEO A LOS ESTABLECIMIENTOS EDUCATIVOS ESTATALES</t>
  </si>
  <si>
    <t>VALOR DE LOS CONTRATOS REALIZADOS POR LA ENTIDAD TERRITORIAL CERTIFICADA  PARA LA PRESTACIÓN DEL SERVICIO DE ASEO DE LOS ESTABLECIMIENTOS EDUCATIVOS</t>
  </si>
  <si>
    <t>51020010007  Laboratorios de innovación y emprendimientos en artes digitales desarrollados</t>
  </si>
  <si>
    <t>53040040003-0402</t>
  </si>
  <si>
    <t>53040040003-0402 A diciembre de 2023, se han construido 0,25 kilómetros de pavimento en la comuna, previo concepto de viabilidad técnica</t>
  </si>
  <si>
    <t>2-301010345-Programas Especiales de Desarrollo Comercial</t>
  </si>
  <si>
    <t>1250-Concepto Técnico por Perforación de Pozos</t>
  </si>
  <si>
    <t>A.1.1.7  CONTRATACIÓN DE VIGILANCIA A LOS ESTABLECIMIENTOS EDUCATIVOS ESTATALES</t>
  </si>
  <si>
    <t>VALOR DE LOS CONTRATOS  REALIZADOS PÓR LA ENTIDAD TERRITORIAL CERTIFICADA  PARA LA PRESTACIÓN DEL SERVICIO DE VIGILANCIA DE LOS ESTABLECIMIENTOS EDUCATIVOS</t>
  </si>
  <si>
    <t>51020010008  Emprendimientos y empresas de la industria cultural y creativa de Cali beneficiados con asistencia técnica</t>
  </si>
  <si>
    <t>53040010004-0403</t>
  </si>
  <si>
    <t>53040010004-0403 A diciembre de 2023, se han mejorado 220 metros cuadrados de andenes en la comuna, previo concepto de viabilidad técnica</t>
  </si>
  <si>
    <t>2-301010347-Programas Especiales de Desarrollo Turístico</t>
  </si>
  <si>
    <t>1251-Sanciones por Violación de Normas - DAGMA</t>
  </si>
  <si>
    <t>NO*  A.1.1.9   DOTACIÓN LEY 70 DE 1988 y DECRETO REGLAMENTARIO 1978 DE 1979</t>
  </si>
  <si>
    <t>SUMINISTRO DE CALZADO Y VESTIDO DE LABOR PARA LOS EMPLEADOS DEL SECTOR PÚBLICO.</t>
  </si>
  <si>
    <t>51020010009  Proyectos de inversión nacional y extranjera para el sector fílmico apoyados</t>
  </si>
  <si>
    <t>51030010006-0404</t>
  </si>
  <si>
    <t>51030010006-0404 Al 2023 se han realizado 3 eventos deportivos, recreativos, y de innovación en la comuna</t>
  </si>
  <si>
    <t>2-301010349-Planteles Educativos</t>
  </si>
  <si>
    <t>1252-Control y Seguimiento de Plan de Saneamiento y Manejo de Vertimientos</t>
  </si>
  <si>
    <t>A.1.1.9.1  DOTACIÓN LEY 70 DE 1988 - PERSONAL DOCENTE</t>
  </si>
  <si>
    <t>SUMINISTRO DE CALZADO Y VESTIDO DE LABOR PARA LOS DOCENTES CON FORME A LO DISPUESTO EN EL DECRETO 1978 DE 1989</t>
  </si>
  <si>
    <t>51020020001  Clústeres de ciudad fortalecidos</t>
  </si>
  <si>
    <t>52020020008-0405</t>
  </si>
  <si>
    <t>52020020008-0405 A diciembre de 2023 se han beneficiado a 1200  niñas, niños, adolescentes, jóvenes y adultos (incluidos con discapacidad) beneficiados con programas de iniciación y formación deportiva en disciplinas tradicionales y de nuevas tendencias en la comuna</t>
  </si>
  <si>
    <t>2-301010351-Escenarios Deportivos y Parques</t>
  </si>
  <si>
    <t>1253-Contribucion valorizacion nuevo plan de obras</t>
  </si>
  <si>
    <t>A.1.1.9.2  DOTACIÓN LEY 70 DE 1988 - PERSONAL DIRECTIVO DOCENTE</t>
  </si>
  <si>
    <t>SUMINISTRO DE CALZADO Y VESTIDO DE LABOR PARA LOS DIRECTIVO DOCENTES CON FORME A LO DISPUESTO EN EL DECRETO 1978 DE 1989</t>
  </si>
  <si>
    <t>51020020002  Pequeñas empresas conectadas y vinculadas comercialmente con empresas líderes de sectores productivos  </t>
  </si>
  <si>
    <t>52030080005-0406</t>
  </si>
  <si>
    <t>52030080005-0406 A diciembre de 2023 se han intervenido 4 escenarios deportivos y recreativos en la comuna</t>
  </si>
  <si>
    <t>2-301010353-Hospitales, Centros de Salud y Puestos de Salud</t>
  </si>
  <si>
    <t>1254-Recuperación de cartera</t>
  </si>
  <si>
    <t>A.1.1.9.3  DOTACIÓN LEY 70 DE 1988 - PERSONAL ADMINISTRATIVO DE ESTABLECIMIENTOS EDUCATIVOS</t>
  </si>
  <si>
    <t>SUMINISTRO DE CALZADO Y VESTIDO DE LABOR PARA EL PERSONAL ADMINISTRATIVO CON FORME A LO DISPUESTO EN EL DECRETO 1978 DE 1989</t>
  </si>
  <si>
    <t>51020020003  Modelos asociativos empresariales consolidados</t>
  </si>
  <si>
    <t>52010030007-0407</t>
  </si>
  <si>
    <t xml:space="preserve">52010030007-0407 A diciembre de 2023 se han implementado 22 Sistemas de monitoreo y alerta para la prevención y/o disminución del delito  </t>
  </si>
  <si>
    <t>2-301010355-Torres de Distribución de Energía, Plantas y Redes de Electrificación Rural y Urbana</t>
  </si>
  <si>
    <t>1255-Estampilla Procultura Ley 397/97 (seguridad social de los gestores culturales 10%)</t>
  </si>
  <si>
    <t>NO*  A.1.1.10   CONTRATACION DEL SERVICIO EDUCATIVO POR PARTE DE LAS ENTIDADES TERRITORIALES  CERTIFICADAS</t>
  </si>
  <si>
    <t>SUMATORIA DE LOS DIFERENTES TIPOS DE CONTRATACION POR COBERTURA PARA LA PRESTACION DEL SERVICIO PUBLICO EDUCATIVO</t>
  </si>
  <si>
    <t>51020020004  Pequeñas empresas con acceso a servicios de innovación</t>
  </si>
  <si>
    <t>52030080008-0408</t>
  </si>
  <si>
    <t>52030080008-0408 A diciembre de 2023 se han realizado 4 intervenciones (Mantenimiento, adecuación de infraestructura)  a sedes educativas</t>
  </si>
  <si>
    <t>2-301010357-Gasoductos</t>
  </si>
  <si>
    <t>1256-Comparendo Ambiental Ley 1259 de 2008</t>
  </si>
  <si>
    <t xml:space="preserve">A.1.1.10.1  CONTRATOS PARA LA PRESTACIÓN DEL SERVICIO EDUCATIVO </t>
  </si>
  <si>
    <t>VALOR DE LA CONTRATACIÓN DE LA PRESTACIÓN DEL SERVICIO EDUCATIVO POR EL AÑO LECTIVO REALIZADA POR LA ENTIDAD TERRITORIAL CERTIFICADA EN EL MARCO DEL DECRETO 1851 DE 2015</t>
  </si>
  <si>
    <t>51020020005  Zona franca del deporte, diseñada e implementada</t>
  </si>
  <si>
    <t>52040010005-0409</t>
  </si>
  <si>
    <t>52040010005-0409 A diciembre de 2023 se han dotado 5 Instituciones educativas</t>
  </si>
  <si>
    <t>2-301010358-Ampliacion Acueducto</t>
  </si>
  <si>
    <t>1257-Reintegro Liquidacion Fondo Concejo Mpal</t>
  </si>
  <si>
    <t>A.1.1.10.2  CONTRATOS PARA LA ADMINISTRACION DEL SERVICIO EDUCATIVO</t>
  </si>
  <si>
    <t>VALOR DE LA CONTRATACIÓN DE LA ADMINISTRACION DEL SERVICIO EDUCATIVO POR EL AÑO LECTIVO REALIZADA POR LA ENTIDAD TERRITORIAL CERTIFICADA EN EL MARCO DEL DECRETO 1851 DE 2015</t>
  </si>
  <si>
    <t>51030010001  Política pública de turismo ajustada y adoptada</t>
  </si>
  <si>
    <t>51040010001-0410</t>
  </si>
  <si>
    <t>51040010001-0410 En el periodo 2020 - 2023 se benefician 150 personas con formación técnica  para la inserción laboral y el desarrollo humano con enfoque diferencial y de género</t>
  </si>
  <si>
    <t>2-301010359-Ampliación Alcantarillado</t>
  </si>
  <si>
    <t>1258-Estampilla procultura ley 1379/2010 (Red Nacional de bibliotecas 10%)</t>
  </si>
  <si>
    <t>A.1.1.10.3  CONTRATOS PARA LA PROMOCION E IMPLEMENTACION DE ESTRATEGIAS DE DESARROLLO PEDAGOGICO A CELEBRARSE CON IGLESIAS O CONFESIONES RELIGIOSAS</t>
  </si>
  <si>
    <t>VALOR DE LA CONTRATACIÓN POR EL AÑO LECTIVO REALIZADA POR LA ENTIDAD TERRITORIAL CERTIFICADA EN EL MARCO DEL DECRETO 1851 DE 2015</t>
  </si>
  <si>
    <t>51030010002  Marca de Ciudad, diseñada e implementada</t>
  </si>
  <si>
    <t>52030070002-0411</t>
  </si>
  <si>
    <t xml:space="preserve">52030070002-0411 A diciembre de 2023 se han recuperado 3 espacios públicos efectivos de la Estructura Ecológica
Complementaria adecuados
arquitectónica y paisajísticamente
con empoderamiento ciudadano. </t>
  </si>
  <si>
    <t>2-301010360-Mejoramiento de Plantas de tratamiento de Aguas Residuales</t>
  </si>
  <si>
    <t xml:space="preserve">1259-Recursos por Venta de Activos Entes de Control  </t>
  </si>
  <si>
    <t>A.1.1.10.4  CONTRATACION CON ESTABLECIMIENTOS EDUCATIVOS MEDIANTE SUBSIDIO A LA DEMANDA</t>
  </si>
  <si>
    <t>51030010003  Alianzas estratégicas implementadas para la promoción de la ciudad a nivel nacional e internacional</t>
  </si>
  <si>
    <t>51040020001-0412</t>
  </si>
  <si>
    <t>51040020001-0412 En el periodo 2020 - 2023  se fortalecen 375 personas en el ecosistema de emprendimiento empresarial y social con enfoque diferencial y de género</t>
  </si>
  <si>
    <t>2-301010361-Ampliación Alcantarillado pluvial</t>
  </si>
  <si>
    <t>1260-Reintegro proyecto desarrollo social</t>
  </si>
  <si>
    <t>A.1.1.10.5  CONTRATACIÓN PARA EDUCACIÓN PARA JÓVENES Y ADULTOS</t>
  </si>
  <si>
    <t xml:space="preserve">VALOR DE LA CONTRATACIÓN CON ENTIDADES DE RECONOCIDA IDONDEIDAD PARA EL DESARROLLO LOS PROGRAMAS QUE SE AJUSTEN A LAS NECESIDADES ESPECÍFICAS DE LA POBLACIÓN CON NECESIDADES DE APRENDIZAJE DE LA POBLACIÓN JOVEN Y ADULTA  </t>
  </si>
  <si>
    <t>51030010004  Festivales de talla internacional realizados anualmente</t>
  </si>
  <si>
    <t>52050020002-0413</t>
  </si>
  <si>
    <t>52050020002-0413 En el período 2020-2023 se apoyado 24 organizaciones de la comuna, en el desarrollo de  sus iniciativas artísticas  y culturales</t>
  </si>
  <si>
    <t>2-301010362-Rehabilitación Alcantarillado pluvial</t>
  </si>
  <si>
    <t>1261-Cuentas maestras sector salud</t>
  </si>
  <si>
    <t>A.1.1.10.6  CONTRATACION DE LA ADMINISTRACION DE LA ATENCION EDUCATIVA CON INDIGENAS</t>
  </si>
  <si>
    <t>VALOR DE LA CONTRATACIÓN POR EL AÑO LECTIVO REALIZADA POR LA ENTIDAD TERRITORIAL CERTIFICADA CON LA POBLACION INDIGENA EN EL MARCO DEL DECRETO 1075 DE 2015</t>
  </si>
  <si>
    <t>51030010005  Artistas circulando a nivel internacional</t>
  </si>
  <si>
    <t>52050020001-0414</t>
  </si>
  <si>
    <t>52050020001-0414 En el periodo 2020-2023,  se  forman  en practicas  artísticas  1500   personas  de la comuna</t>
  </si>
  <si>
    <t>NO * 2-30102 Infraestructura Administrativa</t>
  </si>
  <si>
    <t>1262-Venta de Activos Personeria Municipal</t>
  </si>
  <si>
    <t>A.1.1.11  VIÁTICOS Y GASTOS DE VIAJE</t>
  </si>
  <si>
    <t>SUMATORIA DE LOS RECURSOS DESTINADOS A FINANCIAR LOS DESPLAZAMIENTOS DEL PERSONAL DOCENTE, DIRECTIVO DOCENTE Y ADMINISTRATIVO.</t>
  </si>
  <si>
    <t>51030010006  Eventos deportivos y recreativos de innovación locales, nacionales e internacionales, realizados</t>
  </si>
  <si>
    <t>53040040003-0501</t>
  </si>
  <si>
    <t>53040040003-0501 A diciembre de 2023, se han construido 0.2 kilómetros lineales de pavimento en la comuna 5, previo concepto de viabilidad técnica</t>
  </si>
  <si>
    <t>2-3010201-Construcción de Infraestructura Administrativa</t>
  </si>
  <si>
    <t>1263-Sobretasa Gasolina 6,5%</t>
  </si>
  <si>
    <t>A.1.1.12  SENTENCIAS Y CONCILIACIONES</t>
  </si>
  <si>
    <t>SUMATORIA DE RECURSOS DESTINADOS A FINANCIAR EL PAGO DE SENTENCIAS Y CONCILIACIONES ORIGINADAS EN LA PRESTACIÓN DEL SERVICIO EDUCATIVO E INVERSIONES EN CALIDAD.</t>
  </si>
  <si>
    <t xml:space="preserve">51030010007  Ligas, clubes y deportistas para el desarrollo del distrito deportivo, apoyados </t>
  </si>
  <si>
    <t>53040010004-0502</t>
  </si>
  <si>
    <t>53040010004-0502 A diciembre de 2023, se han mejorado 300 metros cuadrados de andenes en la comuna 5, previo concepto de viabilidad técnica</t>
  </si>
  <si>
    <t>2-3010202-Adquisición de Infraestructura Administrativa</t>
  </si>
  <si>
    <t>1264-Estampilla Procultura acuerdo 232 (conservacion patrimonio cultural 5%)</t>
  </si>
  <si>
    <t>NO*  A.1.1.13   PAGO DEUDAS ORIGINADAS EN LA PRESTACIÓN DEL SERVICIO</t>
  </si>
  <si>
    <t>SUMATORIA DE RECURSOS DESTINADOS A FINANCIAR EL PAGO DE DEUDAS LABORALES ORIGINADAS EN LA PRESTACIÓN DEL SERVICIO PÚBLICO EDUCATIVO.</t>
  </si>
  <si>
    <t xml:space="preserve">51030010008  Ferias y Eventos de Innovación Digital y TI para el desarrollo de la Economía Digital realizadas </t>
  </si>
  <si>
    <t>53040040004-0503</t>
  </si>
  <si>
    <t>53040040004-0503 A diciembre de 2023, se ha realizado el mejoramiento de 0.4 kilómetros lineales de vía en la comuna 5, previo concepto de viabilidad técnica</t>
  </si>
  <si>
    <t>2-3010203-Mejoramiento y Mantenimiento de Infraestructura Administrativa</t>
  </si>
  <si>
    <t>1265-Estampilla Procultura acuerdo 0313 (fin inst popular de cultura 7% del 60%)</t>
  </si>
  <si>
    <t>A.1.1.13.1  PAGO DEUDAS  LABORALES PERSONAL DOCENTE Y DIRECTIVO DOCENTE</t>
  </si>
  <si>
    <t xml:space="preserve">RECURSOS DESTINADOS A FINANCIAR EL PAGO DE DEUDAS LABORALES A DOCENTES Y DIRECTIVOS DOCENTES. </t>
  </si>
  <si>
    <t>51030010009  Parques de experiencia turística diseñados e implementados</t>
  </si>
  <si>
    <t>53040010003-0504</t>
  </si>
  <si>
    <t xml:space="preserve">53040010003-0504 A diciembre de 2023, se ha realizado el mantenimiento de 3 puentes peatonales en la comuna 5, previo concepto de viabilidad técnica </t>
  </si>
  <si>
    <t>NO * 2-302 DOTACIÓN</t>
  </si>
  <si>
    <t>1266-Venta de Acciones</t>
  </si>
  <si>
    <t>A.1.1.13.2  PAGO DEUDAS  LABORALES PERSONAL ADMINISTRATIVO INTITUCIONES EDUCATIVAS</t>
  </si>
  <si>
    <t>RECURSOS DESTINADOS A FINANCIAR EL PAGO DE DEUDAS LABORALES AL PERSONAL ADMINISTRATIVO DE LAS INSTITUCIONES EDUCATIVAS.</t>
  </si>
  <si>
    <t>51030010010  Productos turísticos desarrollados</t>
  </si>
  <si>
    <t>52050020002-0505</t>
  </si>
  <si>
    <t>52050020002-0505 En el período 2021-2023 se apoyan  anualmente 7 organizaciones de la comuna en el desarrollo de  sus iniciativas artísticas  y culturales</t>
  </si>
  <si>
    <t>NO * 2-30201 Equipos, materiales, suministros y servicios propios del Sector</t>
  </si>
  <si>
    <t>1267-Alumbrado público EMCALI S.S.F.</t>
  </si>
  <si>
    <t xml:space="preserve">A.1.1.13.3  PAGO DEUDAS  LABORALES PERSONAL ADMINISTRATIVO SECRETARIA EDUCACION </t>
  </si>
  <si>
    <t xml:space="preserve">RECURSOS DESTINADOS A FINANCIAR EL PAGO DE DEUDAS LABORALES AL PERSONAL ADMINISTRATIVO DE LA SECRETARIA DE EDUCACION </t>
  </si>
  <si>
    <t>51030010011  Iniciativas de "Turismo al barrio" y turismo comunitario rural apoyadas</t>
  </si>
  <si>
    <t>52050020001-0506</t>
  </si>
  <si>
    <t>52050020001-0506 En el periodo 2020-2023,  se  forman  en prácticas  artísticas 300 personas  de la comuna</t>
  </si>
  <si>
    <t>NO * 2-3020101 Adquisición y/o producción de equipos, materiales, suministros y servicios propios del Sector</t>
  </si>
  <si>
    <t>1268-Zonas verdes adquisicion terrenos</t>
  </si>
  <si>
    <t>A.1.1.14  COSTOS DERIVADOS DEL MEJORAMIENTO DE LA CALIDAD EDUCATIVA</t>
  </si>
  <si>
    <t>RECURSOS DESTINADOS A PROMOVER ACTIVIDADES TENDIENTES A MANTENER, EVALUAR Y PROMOVER LA CALIDAD EDUCATIVA, EN LOS TERMINOS DE ACUERDO CON LO ESTABLECIDO EN EL DECRETO 914 DE 2016 - (INCENTIVOS A PERSONAL DOCENTE Y ADMINISTRATIVO DE LAS IEO)</t>
  </si>
  <si>
    <t>51030010012  Eventos y/o ferias del sector turístico apoyados</t>
  </si>
  <si>
    <t>52010030007-0507</t>
  </si>
  <si>
    <t xml:space="preserve">52010030007-0507 A diciembre de 2023 se han implementa 30 Sistema de monitoreo y alerta para la prevención y/o disminución del delito  </t>
  </si>
  <si>
    <t>2-302010101-Dotación y/o Adquisición de Maquinaria y Equipo</t>
  </si>
  <si>
    <t>1269-Cuentas maestras sector educacion</t>
  </si>
  <si>
    <t>NO*  A.1.2   CALIDAD - MATRÍCULA</t>
  </si>
  <si>
    <t>SUMATORIA DE LOS RECURSOS DESTINADOS A  MEJORAR LA CALIDAD DEL SERVICIO EDUCATIVO ESTATAL FINANCIADOS CON RECURSOS DE CALIDAD MATRÍCULA, PRESTACIÓN DEL SERVICIO, RECURSOS PROPIOS Y DEMÁS FUENTES DE  RECURSOS APLICABLES.</t>
  </si>
  <si>
    <t>51030010013  Viajes de familiarización y prensa realizados</t>
  </si>
  <si>
    <t>52030080008-0508</t>
  </si>
  <si>
    <t>52030080008-0508 A diciembre de 2020 se han realizado 1 intervenciones (Mantenimiento, adecuación de infraestructura)  a sedes educativas</t>
  </si>
  <si>
    <t>2-302010103-Dotación de Instalaciones</t>
  </si>
  <si>
    <t>1270-Sobretasa Gasol SITM 76,5%</t>
  </si>
  <si>
    <t>NO*  A.1.2.1   PREINVERSIÓN: ESTUDIOS, DISEÑOS, CONSULTORIAS, ASESORIAS E INTERVENTORIAS</t>
  </si>
  <si>
    <t>RECURSOS INVERTIDOS EN LA PRIMERA ETAPA DEL PROYECTO; ES DECIR,AQUELLA DONDE SE REALIZAN LOS ESTUDIOS NECESARIOS PARA TOMAR LA DECISIÓN DE REALIZAR O NO EL PROYECTO.ADICIONALMENTE, SE DEBEN REGISTRAR GASTOS DE CONSULTORIAS, ASESORIAS E INTERVENTORIAS</t>
  </si>
  <si>
    <t>51030010014  Ruedas de negocios turísticos realizadas</t>
  </si>
  <si>
    <t>52040010005-0509</t>
  </si>
  <si>
    <t>52040010005-0509 A diciembre de 2023 se han dotado 2 Instituciones educativas</t>
  </si>
  <si>
    <t>2-302010104-Dotación de Infraestructura Operativa movil</t>
  </si>
  <si>
    <t>1271-Telefonía acdo 357/13</t>
  </si>
  <si>
    <t>A.1.2.1.1  ESTUDIOS Y DISEÑOS</t>
  </si>
  <si>
    <t>RECURSOS INVERTIDOS EN LA PRIMERA ETAPA DEL PROYECTO; ES DECIR,AQUELLA DONDE SE REALIZAN LOS ESTUDIOS Y DISEÑOS NECESARIOS PARA TOMAR LA DECISIÓN DE REALIZAR O NO EL PROYECTO</t>
  </si>
  <si>
    <t xml:space="preserve">51030010015  Participaciones del Distrito en misiones comerciales de turismo </t>
  </si>
  <si>
    <t>52030070002-0510</t>
  </si>
  <si>
    <t xml:space="preserve">52030070002-0510 A diciembre de 2023 se han recuperado 11 espacios públicos efectivos de la Estructura Ecológica Complementaria adecuados
arquitectónica y paisajísticamente
con empoderamiento ciudadano. </t>
  </si>
  <si>
    <t>2-302010105-Adquisición de Semovientes</t>
  </si>
  <si>
    <t>1272-Alumbrado  EMCALI S.S.F. (10% navideño)</t>
  </si>
  <si>
    <t>A.1.2.1.2  CONSULTORIAS Y ASESORIAS</t>
  </si>
  <si>
    <t>RECURSOS INVERTIDOS EN LA CONTRATACIÓN DE CONSULTORIAS</t>
  </si>
  <si>
    <t>51030010016  Plan de medios, nacional e internacional implementado</t>
  </si>
  <si>
    <t>51040020001-0511</t>
  </si>
  <si>
    <t>51040020001-0511 En el periodo 2020 - 2023  se fortalecen 300 personas en el ecosistema de emprendimiento empresarial y social con enfoque diferencial y de género</t>
  </si>
  <si>
    <t>2-302010107-Dotación de Material Educativo</t>
  </si>
  <si>
    <t>1273-SFT Municipio Cali  (Situado Fiscal Territorial Municipio de Cali)</t>
  </si>
  <si>
    <t>A.1.2.1.3  INTERVENTORIAS</t>
  </si>
  <si>
    <t>RECURSOS INVERTIDOS EN LA CONTRATACIÓN DE INTERVENTORIAS</t>
  </si>
  <si>
    <t>51030010017  Zonas turísticas activadas en el marco de la Copa América y Juegos Panamericanos Junior</t>
  </si>
  <si>
    <t>51010010019-0512</t>
  </si>
  <si>
    <t>51010010019-0512 En el período 2020-2023 400 personas han recibido formación, sensibilización y/o utilización de servicios en el uso y apropiación de tecnologías de la información y la comunicación TIC</t>
  </si>
  <si>
    <t>2-302010109-Servicios de Transporte Educativo</t>
  </si>
  <si>
    <t>1274-Recursos Fondo Pensiones</t>
  </si>
  <si>
    <t>A.1.2.2  CONSTRUCCIÓN AMPLIACIÓN Y ADECUACIÓN DE INFRAESTRUCTURA EDUCATIVA</t>
  </si>
  <si>
    <t>RECURSOS DESTINADOS A LA EJECUCIÓN DE OBRAS DE ADECUACIÓN, AMPLIACIÓN O CONSTRUCCIÓN EN LOS ESTABLECIMIENTOS EDUCATIVOS ESTATALES  PARA MEJORAR LA CALIDAD Y COBERTURA DEL SERVICIO EDUCATIVO QUE MODIFICAN LA INFRAESTRUCTURA EXISTENTE</t>
  </si>
  <si>
    <t>51030010018  Proyectos de ciudad con componentes turísticos cofinanciados</t>
  </si>
  <si>
    <t>52030080005-0513</t>
  </si>
  <si>
    <t>52030080005-0513 A diciembre de 2023 se han intervenido 15 escenarios deportivos y recreativos en la comuna</t>
  </si>
  <si>
    <t>2-302010111-Sistemas de Información Educativos</t>
  </si>
  <si>
    <t>1275-Liquidacion girasoles S.A. EICE</t>
  </si>
  <si>
    <t>A.1.2.3  MANTENIMIENTO DE INFRAESTRUCTURA EDUCATIVA</t>
  </si>
  <si>
    <t>RECURSOS DESTINADOS A LA EJECUCIÓN DE OBRAS DE CONSERVACIÓN PREVENTIVA Y CORRECTIVA Y MEJORAMIENTO DE LOS ESTABLECIMIENTOS  EDUCATIVOS  CON EL OBJETO DE QUE PUEDAN FUNCIONAR ADECUADAMENTE, SIN MODIFICAR LA INFRAESTRUCTURA EXISTENTE.</t>
  </si>
  <si>
    <t>51030010019  Personas de grupos vulnerables de las comunas y corregimientos beneficiadas con iniciativas de turismo social</t>
  </si>
  <si>
    <t>52050010003-0514</t>
  </si>
  <si>
    <t>52050010003-0514 En el período 2020  se realizan  3 encuentros para recuperar y difundir la tradición oral, la memoria y la cultura en la comuna</t>
  </si>
  <si>
    <t>2-302010113-Dotación de Hospitales, Centros de Salud y Puestos de Salud</t>
  </si>
  <si>
    <t>1276-Multas educacion ley 1269/08</t>
  </si>
  <si>
    <t>A.1.2.4  DOTACIÓN INSTITUCIONAL DE INFRAESTRUCTURA EDUCATIVA</t>
  </si>
  <si>
    <t>CONTEMPLA LOS RECURSOS DESTINADOS A DOTACIÓN DE MOBILIARIO ESCOLAR BÁSICO, EQUIPOS DIDÁCTICOS Y HERRAMIENTAS PARA TALLERES Y AMBIENTES ESPECIALIZADOS PARA LA EDUCACIÓN MEDIA TÉCNICA PARA USO INSTITUCIONAL.</t>
  </si>
  <si>
    <t>51030010020  Eventos de turismo de negocios MICE - SMERF apoyados</t>
  </si>
  <si>
    <t>52020040005-0515</t>
  </si>
  <si>
    <t>52020040005-0515 A diciembre de 2020 se han  formado 44 cuidadores para personas mayores, formadas en cuidados, manejo, proyectos de vida y derechos</t>
  </si>
  <si>
    <t>2-302010115-Adquisición de Equipo de Laboratorio</t>
  </si>
  <si>
    <t>1277-Reintegros malla vial</t>
  </si>
  <si>
    <t>A.1.2.5  DOTACIÓN INSTITUCIONAL DE MATERIAL Y MEDIOS PEDAGÓGICOS PARA EL APRENDIZAJE</t>
  </si>
  <si>
    <t>CONTEMPLA LAS ASIGNACIÓNES DIRIGIDAS A LA DOTACIÓN DE MEDIOS Y RECURSOS PEDAGÓGICOS PARA EL APRENDIZAJE: AUDIOVISUALES, TEXTOS, LIBROS DE REFERENCIA Y CONSULTA GENERAL, MATERIAL DE LABORATORIO PARA USO INSTITUCIONAL</t>
  </si>
  <si>
    <t>51030010021  Marca Destino Turístico Desarrollada</t>
  </si>
  <si>
    <t>52050020013-0516</t>
  </si>
  <si>
    <t>52050020013-0516 En el período 2021-2023 se certifican en áreas artísticas 60 personas de la comuna</t>
  </si>
  <si>
    <t>2-302010117-Adquisición de Equipo Clínico</t>
  </si>
  <si>
    <t>1278-Fondo espacio público</t>
  </si>
  <si>
    <t>NO*  A.1.2.6   PAGO DE SERVICIOS PÚBLICOS DE LAS INSTITUCIONES EDUCATIVAS</t>
  </si>
  <si>
    <t>SUMATORIA DE RECURSOS DESTINADOS A CANCELAR LOS SERVICIOS PÚBLICOS UTILIZADOS EN LA OPERACIÓN DE LOS ESTABLECIMIENTOS EDUCATIVOS ESTATALES</t>
  </si>
  <si>
    <t>51030010022  Acciones de fortalecimiento turístico en el cerro de las tres cruces implementadas</t>
  </si>
  <si>
    <t>53040010004-0601</t>
  </si>
  <si>
    <t>53040010004-0601 A diciembre de 2023, se ha realizado el mantenimiento y/o construcción de 500 metros cuadrados de andén, previo concepto de viabilidad técnica y esquema básico</t>
  </si>
  <si>
    <t>2-302010119-Programas Atención Población vínculada IPSs Públicas de 1er Nivel</t>
  </si>
  <si>
    <t>1279-C.M. Fondo GRED (Cuentas Maestras Fondo GRED)</t>
  </si>
  <si>
    <t>A.1.2.6.1  ACUEDUCTO, ALCANTARILLADO Y ASEO</t>
  </si>
  <si>
    <t>VALOR CANCELADO POR CONCEPTO DE PROVISIÓN DE AGUA , RECOLECCIÓN Y TRATAMIENTO DE RESIDUOS SÓLIDOS, RECOLECCIÓN DE RESIDUOS LIQUIDOS, Y/O AGUAS LLUVIAS.</t>
  </si>
  <si>
    <t>51030010023  Espectáculos anuales visuales y luminosos de alumbrado navideño</t>
  </si>
  <si>
    <t>53040040004-0602</t>
  </si>
  <si>
    <t>53040040004-0602 A diciembre de 2023, se ha realizado el mantenimiento de 1,0 kilómetros de vía en la comuna, previo concepto de viabilidad técnica.</t>
  </si>
  <si>
    <t>2-302010121-Programas Atención Población vínculada IPSs Privadas de 1er Nivel</t>
  </si>
  <si>
    <t>1280-Cuentas Maestras Otros Gastos de Salud e Inversión.</t>
  </si>
  <si>
    <t>A.1.2.6.2  ENERGÍA</t>
  </si>
  <si>
    <t>VALOR CANCELADO POR SERVICIO PÚBLICO DE ENERGÍA UTILIZADO EN LA OPERACIÓN DE LOS ESTABLECIMIENTOS EDUCATIVOS ESTATALES</t>
  </si>
  <si>
    <t>51030010024  Programa de incentivos y estímulos del sector turístico implementado</t>
  </si>
  <si>
    <t>53040010003-0603</t>
  </si>
  <si>
    <t>53040010003-0603 A diciembre de 2023, se han realizado el mantenimiento a 2 puentes peatonales, previo concepto de viabilidad técnica</t>
  </si>
  <si>
    <t>2-302010123-Programas Atención Población vínculada IPSs Públicas de 2o Nivel y niveles mayores</t>
  </si>
  <si>
    <t xml:space="preserve">1281-Alumbrado público EMCALI </t>
  </si>
  <si>
    <t>A.1.2.6.3  TELÉFONO</t>
  </si>
  <si>
    <t>VALOR CANCELADO POR SERVICIO PÚBLICO DE TELEFONÍA CONMUTADA UTILIZADO EN LA OPERACIÓN DE LOS ESTABLECIMIENTOS EDUCATIVOS ESTATALES</t>
  </si>
  <si>
    <t xml:space="preserve">51030010025  Programa intersectorial para la promoción del turismo en el Centro Histórico </t>
  </si>
  <si>
    <t>53040040003-0604</t>
  </si>
  <si>
    <t>53040040003-0604 A diciembre de 2023, se han construido 0,2 kilómetros lineales de pavimento en la comuna 6, previo concepto de viabilidad técnica</t>
  </si>
  <si>
    <t>2-302010125-Programas Atención Población vínculada IPSs Privadas de 2o Nivel y niveles mayores</t>
  </si>
  <si>
    <t>1282-Alumbrado Acuerdo 357  (10% navideño)</t>
  </si>
  <si>
    <t>A.1.2.6.4  INTERNET</t>
  </si>
  <si>
    <t>VALOR CANCELADO POR SERVICIO PÚBLICO DE INTERNET UTILIZADO EN LA OPERACIÓN DE LOS ESTABLECIMIENTOS EDUCATIVOS ESTATALES</t>
  </si>
  <si>
    <t xml:space="preserve">51040010001  Personas formadas en competencias laborales para la inserción en los sectores de mayor demanda del mercado laboral, con enfoque diferencial, de género y generacional </t>
  </si>
  <si>
    <t>52010030007-0605</t>
  </si>
  <si>
    <t xml:space="preserve">52010030007-0605 A diciembre de 2023 se han implementado  4 Sistemas de monitoreo  y alerta para la prevención y/o disminución del delito </t>
  </si>
  <si>
    <t>2-302010127-Explotación Minera</t>
  </si>
  <si>
    <t>1283-Licencias Educacion</t>
  </si>
  <si>
    <t>A.1.2.6.5  OTROS</t>
  </si>
  <si>
    <t>VALOR CANCELADO POR CONCEPTO DE OTROS SERVICIOS PÚBLICOS UTILIZADOS EN LA OPERACIÓN DE LOS ESTABLECIMIENTOS EDUCATIVOS ESTATALES</t>
  </si>
  <si>
    <t>51040010002  Prestadores de servicios turísticos formados</t>
  </si>
  <si>
    <t>52020030004-0606</t>
  </si>
  <si>
    <t>52020030004-0606 En el período 2020-2023 se intervienen a 450 jóvenes en riesgo vinculados a situaciones delictivas</t>
  </si>
  <si>
    <t>2-302010128-Equipos requeridos para la operac. Sistema acueducto</t>
  </si>
  <si>
    <t>1284-Movilidad Sostenible POT</t>
  </si>
  <si>
    <t>A.1.2.7  TRANSPORTE ESCOLAR</t>
  </si>
  <si>
    <t>RECURSOS DESTINADOS PARA LA CONTRATACIÓN DEL SERVICIO DE TRANSPORTE ESCOLAR A LA POBLACIÓN DE MENORES RECURSOS DE LOS ESTABLECIMIENTOS EDUCATIVOS ESTATALES PARA GARANTIZAR SU ACCESO Y PERMANENCIA</t>
  </si>
  <si>
    <t>51040010003  Entidades públicas y/o privadas sensibilizadas en enfoque diferencial y de género que promuevan buenas prácticas de inclusión desarrollo humano y autonomía económica</t>
  </si>
  <si>
    <t>52030080008-0607</t>
  </si>
  <si>
    <t>52030080008-0607 A diciembre de 2023 se ha realizado 1 intervención (Mantenimiento, adecuación de infraestructura)  a sedes educativas</t>
  </si>
  <si>
    <t>2-302010129-Equipos requeridos para la operac. Sistema alcantarillado</t>
  </si>
  <si>
    <t>1285-Reintegro alumbrado público</t>
  </si>
  <si>
    <t>A.1.2.8  CAPACITACIÓN A DOCENTES Y DIRECTIVOS DOCENTES</t>
  </si>
  <si>
    <t>RECURSOS DIRIGIDOS A CONTRATAR LOS SERVICIOS DE FORMACIÓN COMPLEMENTARIA DEL PERSONAL DOCENTE Y DIRECTIVOS DOCENTES,ENMARCADOSEN LOS PLANESDE MEJORAMIENTO INSTITUCIONAL Y APROBADAS POR EL COMITÉ DE CAPACITACIONES DE LA ENTIDAD TERRITORIAL CERTIFICADA</t>
  </si>
  <si>
    <t xml:space="preserve">51040010004  Personas vinculadas a rutas para la inserción laboral </t>
  </si>
  <si>
    <t>52040010005-0608</t>
  </si>
  <si>
    <t>52040010005-0608 A diciembre de 2023 se han dotado 1 Institución educativa</t>
  </si>
  <si>
    <t>2-302010130-Equipos requeridos para la operac. Sist alcantarillado pluvial</t>
  </si>
  <si>
    <t>1286-Alumbrado público Liqquidación Directa</t>
  </si>
  <si>
    <t>A.1.2.9  FUNCIONAMIENTO BÁSICO DE LOS ESTABLECIMIENTOS EDUCATIVOS ESTATALES</t>
  </si>
  <si>
    <t xml:space="preserve">RECURSOS DESTINADOS A COMPLEMENTAR O FINANCIAR LOS COSTOS BÁSICOS DE OPERACIÓN DE LOS ESTABLECIMIENTOS EDUCATIVOS ESTATALES </t>
  </si>
  <si>
    <t>51040010005  Víctimas del conflicto armado formadas como técnicos laborales por competencias</t>
  </si>
  <si>
    <t>52030070002-0609</t>
  </si>
  <si>
    <t xml:space="preserve">52030070002-0609 A diciembre de 2023 se han recuperado 6 espacios públicos efectivos de la Estructura Ecológica Complementaria adecuados
arquitectónica y paisajísticamente
con empoderamiento ciudadano. </t>
  </si>
  <si>
    <t>2-302010131-Adquision de Insumos y Medicamentos zoonosis</t>
  </si>
  <si>
    <t>1287-Reintegros Sobretasa Bomberil</t>
  </si>
  <si>
    <t>NO*  A.1.2.10   ALIMENTACIÓN ESCOLAR</t>
  </si>
  <si>
    <t xml:space="preserve">RECURSOS DESTINADOS AL SUMINISTRO ORGANIZADO DE UN COMPLEMENTO ALIMENTARIO A LOS NIÑOS Y JÓVENES MATRICULADOS EN LOS ESTABLECIMIENTOS EDUCATIVOS ESTATALES </t>
  </si>
  <si>
    <t>51040020001  Personas fortalecidas en el ecosistema de emprendimiento empresarial y social con enfoque diferencial y de género</t>
  </si>
  <si>
    <t>51040020001-0610</t>
  </si>
  <si>
    <t>51040020001-0610 En el periodo 2020 - 2023  se fortalecen 525 personas en el ecosistema de emprendimiento empresarial y social con enfoque diferencial y de género</t>
  </si>
  <si>
    <t xml:space="preserve">2-302010132-Adquision de vacunas </t>
  </si>
  <si>
    <t>1288-PSV - Municipio de Cali - ley 1503 de 2011</t>
  </si>
  <si>
    <t>NO*  A.1.2.10.1   PRESTACIÓN DIRECTA DEL SERVICIO</t>
  </si>
  <si>
    <t>RECURSOS DESTINADOS A LA  PRESTACIÓN DEL SERVICIO DE ALIMENTACIÓN ESCOLAR REALIZADA DIRECTAMENTE POR LOS DISTRITOS Y MUNICIPIOS.</t>
  </si>
  <si>
    <t>51040020002  Clubes deportivos asesorados para el emprendimiento</t>
  </si>
  <si>
    <t>52050020002-0611</t>
  </si>
  <si>
    <t xml:space="preserve">52050020002-0611 A diciembre 2023,  se  apoyan anualmente 12 organizaciones artisticas enfocadas en la formaciòn  en practicas artisticas y culturales.  </t>
  </si>
  <si>
    <t xml:space="preserve">2-302010133-Servicios de Transporte </t>
  </si>
  <si>
    <t>1289-Tasa por Congestión</t>
  </si>
  <si>
    <t>A.1.2.10.1.1  COMPRA DE ALIMENTOS</t>
  </si>
  <si>
    <t>ADQUISICIÓN DE ALIMENTOS PARA LA PRESTACIÓN DEL SERVICIO DE ALIMENTACIÓN ESCOLAR</t>
  </si>
  <si>
    <t>51040020003  Centros para el Emprendimiento y Desarrollo Empresarial y Social CEDES, en funcionamiento</t>
  </si>
  <si>
    <t>52030070004-0612</t>
  </si>
  <si>
    <t>52030070004-0612 A diciembre de 2023,  se promueven  anualmente 4 espacios  de la comuna con programación cultural</t>
  </si>
  <si>
    <t>2-302010134-Adquisicion de Materiales y Suministros</t>
  </si>
  <si>
    <t>1290-Cursos CEA-AC 0218/07 (Cursos Centro Enseñanza Automovilístico - Acuerdo 0218 de 2007)</t>
  </si>
  <si>
    <t xml:space="preserve">A.1.2.10.1.2  MENAJE, DOTACIÓN Y SU REPOSICIÓN PARA LA PRESTACIÓN DEL SERVICIO DE ALIMENTACIÓN ESCOLAR </t>
  </si>
  <si>
    <t>ADQUISICIÓN DE MENAJE, UTENSILIOS Y DEMÁS ELEMENTOS NECESARIOS PARA LA PRESTACIÓN DEL SERVICIO DE ALIMENTACIÓN ESCOLAR</t>
  </si>
  <si>
    <t>51040020004  Docentes de entidades públicas capacitados para el emprendimiento y la economía social y solidaria</t>
  </si>
  <si>
    <t>51030010006-0613</t>
  </si>
  <si>
    <t>51030010006-0613 Al 2023 se han realizado 3 eventos deportivos, recreativos, y de innovación en la comuna</t>
  </si>
  <si>
    <t>NO * 2-3020102 Mantenimiento de equipos, materiales, suministros y servicios propios del Sector</t>
  </si>
  <si>
    <t>1291-Reintegros compra predios y otros</t>
  </si>
  <si>
    <t xml:space="preserve">A.1.2.10.1.3  CONTRATACIÓN DE PERSONAL PARA LA PREPARACIÓN DE ALIMENTOS </t>
  </si>
  <si>
    <t>RECURSO HUMANO VINCULADO DIRECTAMENTE POR LA ENTIDAD TERRITORIAL PARA LA PREPARACIÓN DE ALIMENTOS QUE PERMITA BRINDAR EL SERVICIOS DE ALIMENTACIÓN ESCOLAR  EN LOS ESTABLECIMIENTOS EDUCATIVOS ESTATALES</t>
  </si>
  <si>
    <t>51040020005  Experiencias de fortalecimiento empresarial para mercados competitivos, desarrolladas</t>
  </si>
  <si>
    <t>52020020008-0614</t>
  </si>
  <si>
    <t>52020020008-0614 A diciembre de 2023 se han beneficiado a 1200 niñas, niños, adolescentes, jóvenes y adultos (incluidos con discapacidad) beneficiados con programas de iniciación y formación deportiva en disciplinas tradicionales y de nuevas tendencias en la comuna</t>
  </si>
  <si>
    <t>2-302010201-Maquinaria y Equipo</t>
  </si>
  <si>
    <t>1292-Acta de apoyo</t>
  </si>
  <si>
    <t xml:space="preserve">A.1.2.10.1.4  TRANSPORTE DE ALIMENTOS </t>
  </si>
  <si>
    <t>INCLUYE LOS GASTOS EN QUE INCURRE LA ENTIDAD TERRITORIAL PARA TRASLADAR DE UN SITIO A OTRO LOS ALIMENTOS</t>
  </si>
  <si>
    <t>51040020006  Víctimas del conflicto armado vinculadas a programas de emprendimiento empresarial y social</t>
  </si>
  <si>
    <t>52030080005-0615</t>
  </si>
  <si>
    <t>52030080005-0615 A diciembre de 2023  se han intervenido 10  escenarios deportivos y recreativos de la comuna</t>
  </si>
  <si>
    <t>2-302010203-Instalaciones</t>
  </si>
  <si>
    <t>1293-Reintegros Fondo GRED</t>
  </si>
  <si>
    <t>A.1.2.10.1.5  ASEO Y COMBUSTIBLE PARA LA PREPARACIÓN DE LOS ALIMENTOS</t>
  </si>
  <si>
    <t>CORRESPONDE A LOS GASTOS EN QUE INCURRE LA ENTIDAD TERRITORIAL POR CONCEPTO DE ASEO Y COMBUSTIBLE PARA LA PREPARACIÓN DE ALIMENTOS</t>
  </si>
  <si>
    <t>51040020007  Programa estudiantil de emprendimientos orientados, formalizados y apoyados</t>
  </si>
  <si>
    <t>53040040004-0701</t>
  </si>
  <si>
    <t>53040040004-0701 A diciembre de 2023, se ha realizado el mantenimiento a 0,8 kilómetros lineales en vías de la comuna 7 previo concepto de viabilidad técnica y esquema básico.</t>
  </si>
  <si>
    <t>2-302010207-Material Educativo</t>
  </si>
  <si>
    <t>1294-Seguridad alimentaria covid-19</t>
  </si>
  <si>
    <t>A.1.2.10.2  CONTRATACIÓN CON TERCEROS PARA LA PROVISIÓN INTEGRAL DEL SERVICIO DE ALIMENTACIÓN ESCOLAR</t>
  </si>
  <si>
    <t>ACUERDO DE VOLUNTADES CELEBRADO ENTRE UN TERCERO Y LA ENTIDAD TERRITORIAL CON EL OBJETO DE PRESTAR EL SERVICIO DE ALIMENTACIÓN ESCOLAR.</t>
  </si>
  <si>
    <t>51050010001  Diagnósticos de la economía solidaria y de la economía colaborativa elaborados</t>
  </si>
  <si>
    <t>53020020001-0702</t>
  </si>
  <si>
    <t>53020020001-0702 En el periodo 2020 - 2023 se fortalecen 30 Empresas y emprendimientos  en capacidades para el fomento de la Economía  Circular</t>
  </si>
  <si>
    <t>2-302010209-Servicios de Transporte Educativo</t>
  </si>
  <si>
    <t>1299-Fondo Contingencias-Fiducia</t>
  </si>
  <si>
    <t>A.1.2.10.3  CONSTRUCCIÓN Y MEJORAMIENTO DE INFRAESTRUCTURA DESTINADAS A LA PROVISIÓN DEL SERVICIO DE ALIMENTACIÓN ESCOLAR</t>
  </si>
  <si>
    <t>RECURSOS ORIENTADOS A LA CONSTRUCCIÓN Y MEJORAMIENTO DE INFRAESTRUCTURA DESTINADAS A LA PROVISIÓN DEL SERVICIO DE ALIMENTACIÓN ESCOLAR</t>
  </si>
  <si>
    <t>51050010002  Política pública para la economía solidaria formulada y adoptada</t>
  </si>
  <si>
    <t>51020010008-0703</t>
  </si>
  <si>
    <t xml:space="preserve">51020010008-0703 En el periodo 2020 - 2023 se benefician 150 emprendimientos y empresas de la industria cultural y creativa con asistencia técnica </t>
  </si>
  <si>
    <t>2-302010211-Sistemas de Información Educativos</t>
  </si>
  <si>
    <t>1300-Partición de Plusvalía</t>
  </si>
  <si>
    <t>A.1.2.10.4  INTERVENTORÍA, SUPERVISIÓN, MONITOREO Y CONTROL DE LA PRESTACIÓN DEL SERVICIO DE ALIMENTACIÓN ESCOLAR</t>
  </si>
  <si>
    <t>RECURSOS DESTINADOS A  LA INTERVENTORÍA, SUPERVISIÓN, MONITOREO Y CONTROL DE LA PRESTACIÓN DEL SERVICIO DE ALIMENTACIÓN ESCOLAR</t>
  </si>
  <si>
    <t>51050010003  Plataformas colaborativas diseñadas y puestas en funcionamiento</t>
  </si>
  <si>
    <t>51040020001-0704</t>
  </si>
  <si>
    <t>51040020001-0704 En el periodo 2020 - 2023  se fortalecen 400 personas en el ecosistema de emprendimiento empresarial y social con enfoque diferencial y de género</t>
  </si>
  <si>
    <t>2-302010215-Equipo de Laboratorio</t>
  </si>
  <si>
    <t xml:space="preserve">1301-Circulación y tránsito Vehículos Públicos Vigencia Anterior </t>
  </si>
  <si>
    <t>A.1.2.11  DISEÑO E IMPLEMENTACIÓN DE PLANES DE MEJORAMIENTO</t>
  </si>
  <si>
    <t xml:space="preserve">RECURSOS PARA DESARROLLAR PROYECTOS DE ACOMPAÑAMIENTO A PLANES DE MEJORAMIENTO FORMULADOS POR LOS ESTABLECIMIENTOS EDUCATIVOS CON BASE EN RESULTADOS DE LAS EVALUACIONES CENSALES APLICADAS POR EL MEN Y ICFES YQUE APUNTEN AL DESARROLLO DE COMPETENCIAS </t>
  </si>
  <si>
    <t>51050010004  Personas en proceso de reincorporación, reintegración, desvinculados del conflicto armado con acompañamiento productivo para la generación de ingresos</t>
  </si>
  <si>
    <t>52050020001-0705</t>
  </si>
  <si>
    <t>52050020001-0705 En el periodo 2020-2023,  se  forman  en prácticas  artísticas 600 personas  de la comuna</t>
  </si>
  <si>
    <t>2-302010217-Equipo Clínico</t>
  </si>
  <si>
    <t>1302-Impuesto Espectáculos Públicos del Deporte</t>
  </si>
  <si>
    <t>A.1.2.12  ARRENDAMIENTO DE INMUEBLES DESTINADOS A LA PRESTACIÓN DEL SERVICIO PÚBLICO EDUCATIVO</t>
  </si>
  <si>
    <t>RECURSOS DESTINADOS A FINANCIAR EL PAGO DE CANON DE ARRENDAMIENTO DE BIENES INMUEBLES  DESTINADOS A LA PRESTACIÓN DEL SERVICIO PÚBLICO EDUCATIVO.</t>
  </si>
  <si>
    <t>51050010005  Organizaciones del sector solidario fomentadas y fortalecidas en capacidades técnicas, administrativas y productivas</t>
  </si>
  <si>
    <t>51030010006-0706</t>
  </si>
  <si>
    <t>51030010006-0706 Al 2023 se han realizado 3 eventos deportivos, recreativos, y de innovación en la comuna</t>
  </si>
  <si>
    <t>2-302010219-Programas Atención Población vínculada IPSs Públicas de 1er Nivel</t>
  </si>
  <si>
    <t>1303-Sobretasa a la Gasolina Destinación Específica MIO 97% del 15% Acuerdo 334/12</t>
  </si>
  <si>
    <t>NO*  A.1.3   CALIDAD - GRATUIDAD</t>
  </si>
  <si>
    <t>RECURSOS DIRIGIDOS A GARANTIZAR LA GRATUIDAD EDUCATIVA PARA TODOS LOS ESTUDIANTES DE LAS INSTITUCIONES EDUCATIVAS ESTATALES MATRICULADOS ENTRE LOS GRADOS TRANSICIÓN Y UNDÉCIMO</t>
  </si>
  <si>
    <t>51050010006  Personas formadas en competencias financieras y de Economía Solidaria</t>
  </si>
  <si>
    <t>52010020002-0707</t>
  </si>
  <si>
    <t>52010020002-0707 En el periodo 2020-2023 participan 320 personas en estrategia de prevención de la violencia familiar y sexual.</t>
  </si>
  <si>
    <t>2-302010221-Programas Atención Población vínculada IPSs Privadas de 1er Nivel</t>
  </si>
  <si>
    <t>1304-Estampilla Prodesarrollo Urbano (30% Adulto Mayor)  Artículo 27-Acuerdo0434 /17</t>
  </si>
  <si>
    <t>A.1.3.8  TRANSFERENCIAS PARA CALIDAD GRATUIDAD  (SIN SITUACIÓN DE FONDOS)</t>
  </si>
  <si>
    <t>RECURSOS GIRADOS A LOS FONDOS DE SERVICIOS EDUCATIVOS DE LAS INSTITUCIONES EDUCATIVAS ESTATALES CON EL PROPOSITO DE GARANTIZAR LA GRATUIDAD EDUCATIVA ENTENDIDA COMO LA EXCENSIÓN DEL PAGO DE DERECHOS ACADÉMICOS Y SERVICIOS COMPLEMENTARIOS (DECRETO 4807 DE 2011)</t>
  </si>
  <si>
    <t>51050010007  Creación del Fondo  Solidario y de Oportunidades</t>
  </si>
  <si>
    <t>52030070002-0708</t>
  </si>
  <si>
    <t xml:space="preserve">52030070002-0708 A diciembre de 2023 se han recuperado 4 espacios públicos efectivos de la Estructura Ecológica
Complementaria adecuados
arquitectónica y paisajísticamente
con empoderamiento ciudadano. </t>
  </si>
  <si>
    <t>2-302010223-Programas Atención Población vínculada IPSs Públicas de 2o Nivel y niveles mayores</t>
  </si>
  <si>
    <t>1305-Estampilla Prodesarrollo Urbano (15% Primera  Infancia)  Artículo 27-Acuerdo0434 /17</t>
  </si>
  <si>
    <t>NO*  A.1.4   EFICIENCIA EN LA ADMINISTRACIÓN DEL SERVICIO EDUCATIVO</t>
  </si>
  <si>
    <t>RECURSOS DESTINADOS A PROYECTOS QUE PERMITAN MEJORAR LA EFICIENCIA EN LA ADMINISTRACIÓN DEL SERVICIO EDUCATIVO EN LAS ENTIDADES TERRITORIALES.</t>
  </si>
  <si>
    <t>51050010008  Unidades productivas fortalecidas con créditos solidarios</t>
  </si>
  <si>
    <t>52030080008-0709</t>
  </si>
  <si>
    <t>52030080008-0709 A diciembre de 2023 se han realizado 4 intervenciones (Mantenimiento, adecuación de infraestructura)  a sedes educativas</t>
  </si>
  <si>
    <t>2-302010225-Programas Atención Población vínculada IPSs Privadas de 2o Nivel y niveles mayores</t>
  </si>
  <si>
    <t>1306-Estampilla Prodesarrollo Urbano (10% Atención Víctimas Conflicto Armado)  Artículo 27-Acuerdo0434 /17</t>
  </si>
  <si>
    <t>A.1.4.1  MODERNIZACIÓN DE LA SECRETARIA DE EDUCACIÓN</t>
  </si>
  <si>
    <t>RECURSOS DESTINADOS A FINANCIAR PROYECTOS DE MODERNIZACIÓN DE LAS ADMINISTRACIONES EN RELACIÓN CON EL SECTOR EDUCATIVO QUE PERMITAN MEJORAR LA EFICIENCIA EN LA ADMINISTRACIÓN Y USO DE LOS RECURSOS FÍSICOS, HUMANOS Y FINANCIEROS DEL SECTOR EDUCATIVO</t>
  </si>
  <si>
    <t xml:space="preserve">51050010009  Estrategia de economía solidaria para trabajadores en situación de informalidad diseñada e implementada </t>
  </si>
  <si>
    <t>52030080007-0710</t>
  </si>
  <si>
    <t xml:space="preserve">52030080007-0710 En el período 2020-2023 se realiza la adecuación, mejoramiento, mantenimiento o dotación  de  3 equipamientos culturales de la comuna </t>
  </si>
  <si>
    <t>NO * 2-3020111 Adq yproducc matysum</t>
  </si>
  <si>
    <t>1307-Estampilla  Prodesarrollo Urbano(10% Equidad y Género ) Artículo 27-Acuerdo0434 /17</t>
  </si>
  <si>
    <t>A.1.4.2  DISEÑO E IMPLEMENTACIÓN DEL SISTEMA DE INFORMACIÓN</t>
  </si>
  <si>
    <t>RECURSOS DESTINADOS A PROYECTOS DE IMPLEMENTACIÓN DE SISTEMAS DE INFORMACIÓN QUE APOYEN LA GESTIÓN Y ADMINISTRACIÓN DE LOS RECURSOS DEL SECTOR EDUCATIVO.</t>
  </si>
  <si>
    <t xml:space="preserve">51050020001  Unidades productivas rurales atendidas para la comercialización de los productos agrícolas </t>
  </si>
  <si>
    <t>52030080005-0711</t>
  </si>
  <si>
    <t>52030080005-0711 A diciembre de 2023 se han intervenido 7 escenarios deportivos y recreativos en la comuna</t>
  </si>
  <si>
    <t>2-302011107-Dotación de Material Educativo</t>
  </si>
  <si>
    <t>1308-Estampilla  Prodesarrollo Urbano(10% Población Afro) Artículo 27-Acuerdo0434 /17</t>
  </si>
  <si>
    <t>A.1.4.3  CONECTIVIDAD</t>
  </si>
  <si>
    <t>APLICACIÓN DE LOS RECURSOS ASIGNADOS PARA EL MEJORAMIENTO Y MANTENIMIENTO DE LA CONECTIVIDAD EN LOS ESTABLECIMIENTOS EDUCATIVOS ESTATALES.</t>
  </si>
  <si>
    <t>51050020002  Mercados agroecológicos y campesinos realizados</t>
  </si>
  <si>
    <t>52020050002-0712</t>
  </si>
  <si>
    <t xml:space="preserve">52020050002-0712 A diciembre de 2020- 2023 se han benficiado  200 personas con discapacidad con productos de apoyo para la movilidad y desplazamiento y apoyo para el transporte de las personas con discapaciad    </t>
  </si>
  <si>
    <t>NO * 2-30202 Equipos, materiales, suministros y servicios Administrativos</t>
  </si>
  <si>
    <t>1309-Estampilla  Prodesarrollo Urbano(5% Otros Sectores) Artículo 27-Acuerdo0434 /17</t>
  </si>
  <si>
    <t>NO*  A.1.5   NECESIDADES EDUCATIVAS ESPECIALES</t>
  </si>
  <si>
    <t>APLICACIÓN DE RECURSOS ADICIONALES ASIGNADOS A LAS ENTIDADES TERRITORIALES CERTIFICADAS PARA MEJORAR LA ATENCIÓN DE LA POBLACIÓN CON NECESIDADES EDUCATIVAS ESPECIALES (EXCEPTO BAJA VISIÓN Y BAJA AUDICIÓN) EN ESTABLECIMIENTOS EDUCATIVOS OFICIALES</t>
  </si>
  <si>
    <t>51050020003  Sistema de operación de las plazas de mercado diseñado e implementado</t>
  </si>
  <si>
    <t>52020040005-0713</t>
  </si>
  <si>
    <t>52020040005-0713 A diciembre de 2020 se han  formado 120 cuidadores para personas mayores en cuidados, manejo, proyectos de vida y derechos</t>
  </si>
  <si>
    <t>NO * 2-3020201 Adquisición y/o producción de equipos, materiales, suministros y servicios Administrativos</t>
  </si>
  <si>
    <t>1310-Otras Rentas Tránsito</t>
  </si>
  <si>
    <t>A.1.5.1  SERVICIO PERSONAL APOYO</t>
  </si>
  <si>
    <t xml:space="preserve">RECURSOS DIRIGIDOS A LA CONTRATACIÓN DE SERVICIOS DE APOYO PARA LA POBLACIÓN CON NECESIDADES EDUCATIVAS ESPECIALES </t>
  </si>
  <si>
    <t>51050020004  Plazas de mercado con infraestructura mantenida</t>
  </si>
  <si>
    <t>52020080003-0714</t>
  </si>
  <si>
    <t>52020080003-0714 En el periodo 2020-2023 se realizara 1 campaña institucional de sensibilización y participación para la reivindicación de la memoria y los derechos de la población LGTBI.</t>
  </si>
  <si>
    <t>2-302020101-Servicios Públicos Planteles Educativos</t>
  </si>
  <si>
    <t>1311-Amoblamiento Eucol</t>
  </si>
  <si>
    <t>A.1.5.2  FORMACIÓN DE DOCENTES</t>
  </si>
  <si>
    <t>RECURSOS DIRIGIDOS A PROGRAMAS DE FORMACIÓN PERMANENTE EN EDUCACIÓN INCLUSIVA,DIDÁCTICAS FLEXIBLES OEN SERVICIO DE LOS DOCENTES DE LOS ESTABLECIMIENTOS EDUCATIVOS,ARTICULADOS A PLANES DE MEJORAMIENTO INSTITUCIONALY AL PLAN TERRITORIAL DE CAPACITACIÓN</t>
  </si>
  <si>
    <t xml:space="preserve">51050020005  Plazas de mercado incorporadas al Distrito </t>
  </si>
  <si>
    <t>53040040004-0801</t>
  </si>
  <si>
    <t>53040040004-0801 A diciembre de 2023, se ha realizado el mejoramiento de 3 kilómetros de vía en la comuna 8, previo concepto de viabilidad técnica</t>
  </si>
  <si>
    <t>2-302020103-Arrendamientos de Planta Física Instituciones Educativas</t>
  </si>
  <si>
    <t>1312-Part rodamient vehíc</t>
  </si>
  <si>
    <t>A.1.5.3  DOTACIÓN</t>
  </si>
  <si>
    <t>RECURSOS DIRIGIDOS LA DOTACIÓN DE MATERIALES DE TIPO INSTITUCIONAL NECESARIOS PARA LA ENSEÑANZA DE LA POBLACIÓN CON NEE COMO MATERIALES DIDÁCTICOS, EQUIPOS EDUCATIVOS, TICS, ETC</t>
  </si>
  <si>
    <t xml:space="preserve">51050020006  Centro de acopio para la recepción y distribución de producción alimentaria rural, en funcionamiento </t>
  </si>
  <si>
    <t>52050020001-0802</t>
  </si>
  <si>
    <t>52050020001-0802 A diciembre de 2023,  se  forman  en prácticas  artísticas, 590 personas  de la comuna 8</t>
  </si>
  <si>
    <t>2-302020105-Dotación -Ley 70/88-</t>
  </si>
  <si>
    <t xml:space="preserve">1313-Multa Violencia Intrafamiliar </t>
  </si>
  <si>
    <t xml:space="preserve">A.1.5.4  MEJORAMIENTO DE CONDICIONES DE ACCECIBILIDAD DE INFRAESTRUCTURA EDUCATIVA  ESTATAL </t>
  </si>
  <si>
    <t>RECURSOS DESTINADOS A OBRAS DE ADECUACIÓN A LA INFRAESTRUCTURA EDUCATIVA ESTATAL QUE GARANTICE EL ACCESO FÍSICO A LA POBLACIÓN CON NEE</t>
  </si>
  <si>
    <t>51050020007  Plan estratégico para el fortalecimiento de la autonomía económica de las mujeres de la ruralidad, elaborado</t>
  </si>
  <si>
    <t>52010030007-0803</t>
  </si>
  <si>
    <t xml:space="preserve">52010030007-0803 A diciembre de 2023 se ha implementado 30 Sistema de monitoreo y alerta  para la prevención y/o disminución del delito </t>
  </si>
  <si>
    <t>2-302020106-Servicios Públicos Acueducto, Alcantarillado y Aseo</t>
  </si>
  <si>
    <t>1314-Liquidación Emsirva Plaza de Mercado</t>
  </si>
  <si>
    <t>NO*  A.1.6   INTERNADOS</t>
  </si>
  <si>
    <t>Sumatoria de la plicación de recursos adicionales asignados a la entidad territorial para apoyar el funcionamiento y la adecuada atención de la población atendida bajo la modalidad de internados  para garantizar su acceso y permanencia</t>
  </si>
  <si>
    <t>51050020008  Familias de pequeños y medianos productores rurales y huerteros urbanos, con asistencia técnica para la producción agropecuaria con enfoque agroecológico, para fortalecer la seguridad y soberanía alimentaria con enfoque diferencial y de género</t>
  </si>
  <si>
    <t>52030070002-0804</t>
  </si>
  <si>
    <t xml:space="preserve">52030070002-0804 A diciembre de 2023 se han recuperado 9 espacios públicos efectivos de la Estructura Ecológica
Complementaria adecuados arquitectónica y paisajísticamente con empoderamiento ciudadano. </t>
  </si>
  <si>
    <t>2-302020107-Servicios Públicos Energia</t>
  </si>
  <si>
    <t>1315-Garaje/zonas Estac uso Púb (Establecimiento de la contribución por el servicio de Garajes o zonas de Estacionamiento de Uso Público)</t>
  </si>
  <si>
    <t>A.1.6.1  ALIMENTACIÓN</t>
  </si>
  <si>
    <t>Recursos aplicados al suministro y transporte de alimentos para los estudiantes atendidos en la modalidad de internado</t>
  </si>
  <si>
    <t xml:space="preserve">51050020009  Equipamiento de Abastecimiento Alimentario en el oriente, implementado </t>
  </si>
  <si>
    <t>52030080002-0805</t>
  </si>
  <si>
    <t>52030080002-0805 A diciembre de 2023 se han realizado 8 intervención (mantenimiento correctivo, preventico y dotación) realizada al Centro de Administración Local Integrada y demas infraestructura física designada de la comuna</t>
  </si>
  <si>
    <t>2-302020108-Servicios Públicos Telefono</t>
  </si>
  <si>
    <t>1316-Explot Econ Est vía Púb (Explotación Económica del Estacionamiento en vía Pública)</t>
  </si>
  <si>
    <t>A.1.6.2  DOTACIÓN INSTITUCIONAL</t>
  </si>
  <si>
    <t>Contempla las asigNACIÓNes dirigidas a la dotación de mobiliario institucional y medios y recursos pedagógicos específicos para garantizar la adecuada atención de la matrícula atendida bajo la modalidad de internado</t>
  </si>
  <si>
    <t>51050030001  Establecimientos de comercio nocturno vinculados al proceso de certificación de buenas prácticas de seguridad</t>
  </si>
  <si>
    <t>52030080005-0806</t>
  </si>
  <si>
    <t>52030080005-0806 a diciembre del 2023 se ha realizado 4 adecucaciones, mantenidos, construidos, adecuados, complementados ó  mejorados a Escenarios deportivos y recreativos en la comunas 8</t>
  </si>
  <si>
    <t>NO * 2-3020202 Mantenimiento de equipos, materiales, suministros y servicios Administrativos</t>
  </si>
  <si>
    <t>1317-Arrendamiento Galerías/Conv Asoc</t>
  </si>
  <si>
    <t>A.1.6.3  ADECUACIÓN Y MEJORAMIENTO DE INFRAESTRUCTURA</t>
  </si>
  <si>
    <t>Recursos aplicados a proyectos de adecuación, mejoramiento y construcción de infraestructura educativa que garantice la adecuada atención de la población atendida bajo la modalidad de internado.</t>
  </si>
  <si>
    <t>51050030002  Permisos de eventos de aglomeraciones públicas expedidos en línea</t>
  </si>
  <si>
    <t>52040010005-0807</t>
  </si>
  <si>
    <t>52040010005-0807 A diciembre de 2023 se han dotado 4 Instituciones educativas</t>
  </si>
  <si>
    <t>2-302020201-Servicios Públicos Planteles Educativos</t>
  </si>
  <si>
    <t>1318-Sanciones por infracciones urbanísticas en bienes de interés cultural</t>
  </si>
  <si>
    <t>NO*  A.1.7   OTROS GASTOS EN EDUCACIÓN NO INCLUIDOS EN LOS CONCEPTOS ANTERIORES</t>
  </si>
  <si>
    <t>SUMATORIA DE RECURSOS UTILIZADOS EN PROYECTOS TENDIENTES A MEJORAR LA CALIDAD Y COBERTURA DEL SERVICIO EDUCATIVO ESTATAL, NO INCLUIDOS EN LOS CONCEPTOS ANTERIORES</t>
  </si>
  <si>
    <t>51050030003  Agentes del mercado sensibilizados en normas de protección al consumidor</t>
  </si>
  <si>
    <t>52030080008-0808</t>
  </si>
  <si>
    <t>52030080008-0808 A diciembre de 2023 se han realizado 4 intervenciones (Mantenimiento, adecuación de infraestructura)  a sedes educativas</t>
  </si>
  <si>
    <t>2-302020203-Arrendamientos de Planta Física Instituciones Educativas</t>
  </si>
  <si>
    <t>1319-Estampilla para el Bienestar del Adulto mayor  (80%)</t>
  </si>
  <si>
    <t xml:space="preserve">A.1.7.1  COMPETENCIAS LABORALES GENERALES Y FORMACIÓN PARA EL TRABAJO Y EL DESARROLLO HUMANO </t>
  </si>
  <si>
    <t>RECURSOS APLICADOS APROYECTOS PARA EL DESARROLLO DE LAS COMPETENCIAS LABORALES ORIENTADOS A LA INSERCIÓN EN EL MERCADO LABORAL,LA ARTICULACIÓN CON PROGRAMAS (SENA)O CON INSTITUCIONES DE EDUCACIÓN SUPERIORQUE OFREZCAN PROGRAMAS TÉCNICOS O TECNOLÓGICOS</t>
  </si>
  <si>
    <t>52010010001  Política pública de Derechos Humanos formulada, aprobada y  adoptada</t>
  </si>
  <si>
    <t>53040040003-0809</t>
  </si>
  <si>
    <t>53040040003-0809 A diciembre de 2023, se han construido 0,5 kilómetros lineales de pavimento en la Comuna 8, previo concepto de viabilidad técnica.</t>
  </si>
  <si>
    <t>NO * 2-303 RECURSO HUMANO</t>
  </si>
  <si>
    <t>1320-Estampilla para el Bienestar del Adulto Mayor Fonpet (20%)</t>
  </si>
  <si>
    <t>A.1.7.2  APLICACIÓN DE PROYECTOS EDUCATIVOS TRANSVERSALES</t>
  </si>
  <si>
    <t>GASTOS RELACIONADOS CON PROGRAMAS TRANSVERSALES PARA EL DESARROLLO DE COMPETENCIAS TALES COMO FORMACIÓN DE AGENTES EDUCATIVOS, CAPACITACIÓN Y ASISTENCIA TÉCNICA PARA SU IMPLEMENTACIÓN E INTEGRACIÓN EN LOS PEI COMO PROGRAMAS AMBIENTALES, SEXUALIDAD,ETC</t>
  </si>
  <si>
    <t>52010010002  Niños, niñas, adolescentes y jóvenes sensibilizados para la prevención de los delitos de desaparición, trata, reclutamiento forzado, uso y utilización de menores</t>
  </si>
  <si>
    <t>52020040008-0810</t>
  </si>
  <si>
    <t xml:space="preserve">52020040008-0810 A diciembre de 2023, se aumenta a 180 las personas con prácticas para el envejecimiento activo y la cultura positiva de la vejez en la comuna  en la comuna 8 </t>
  </si>
  <si>
    <t>NO * 2-30301 Divulgación, Asistencia Técnica y Capacitación del Recurso Humano</t>
  </si>
  <si>
    <t>1321-20% Primera Infancia (Estampilla Prodesarrollo Urbano)</t>
  </si>
  <si>
    <t>A.1.7.4  PAGO DE DÉFICIT DE INVERSIÓN EN EDUCACIÓN - (DE CARÁCTER EXCEPCIONAL)</t>
  </si>
  <si>
    <t>RECURSOS DESTINADOS AL PAGO DE DÉFICIT DE INVERSIÓN EN EL SECTOR DE EDUCACION</t>
  </si>
  <si>
    <t>52010010003  Personas que participan en la promoción y protección de Derechos Humanos, la naturaleza, los seres sintientes y la prevención de sus vulneraciones</t>
  </si>
  <si>
    <t>52020050003-0811</t>
  </si>
  <si>
    <t xml:space="preserve">52020050003-0811 A diciembre de 2023,  280 personas con discapacidad  son intervenidas con la Estrategia de Rehabilitación Basada en la Comunidad -RBC-  en la comuna 8 </t>
  </si>
  <si>
    <t>2-3030101-Capacitación Personal del Sector</t>
  </si>
  <si>
    <t>1322-10% Bilinguismo        (Estampilla Prodesarrollo Urbano)</t>
  </si>
  <si>
    <t>NO*  A.1.8   EDUCACIÓN SUPERIOR</t>
  </si>
  <si>
    <t>RECURSOS DESTINADOS A INVERSIÓN EN INSTITUCIONES DE EDUCACIÓN SUPERIOR PÚBLICAS</t>
  </si>
  <si>
    <t>52010010004  Espacios de diálogo, reconciliación, construcción de paz y Cuidado de la Casa Común creados</t>
  </si>
  <si>
    <t>53040050002-0901</t>
  </si>
  <si>
    <t>53040050002-0901 En el periodo 2020-2023 se señalizan 25 puntos de red vial de Cali en la comuna 9</t>
  </si>
  <si>
    <t>2-3030103-Educacion y Divulgacion Ambiental</t>
  </si>
  <si>
    <t>1323-10% Equidad y Género  (Estampilla Prodesarrollo Urbano)</t>
  </si>
  <si>
    <t>A.1.8.1  TRANSFERENCIA ARTÍCULO 86 LEY 30 DE 1992 PARA INVERSIÓN A UNIVERSIDADES PÚBLICAS</t>
  </si>
  <si>
    <t>REGISTRE EL VALOR DE LA TRANSFERENCIA QUE CORRESPONDE A LOS APORTES ESTABLECIDOS EN EL ARTÍCULO 86 DE LA LEY 30 DE 1992.</t>
  </si>
  <si>
    <t>52010010005  Personas en proceso de reincorporación, reintegración, desvinculados del conflicto armado con orientación social, política y comunitaria</t>
  </si>
  <si>
    <t>53040010004-0902</t>
  </si>
  <si>
    <t>53040010004-0902 A diciembre de 2020, se ha realizado el mantenimiento y/o construcción 500 metros cuadrados de andén, previo concepto de viabilidad técnica y esquema básico</t>
  </si>
  <si>
    <t>2-3030129-Evaluación Educativa</t>
  </si>
  <si>
    <t>1324-10% Atención a la Población Afro   (Estampilla Prodesarrollo Urbano)</t>
  </si>
  <si>
    <t>A.1.8.2  TRANSFERENCIA PARA INVERSIÓN A INSTITUCIONES ESTATALES U OFICIALES DE EDUCACIÓN SUPERIOR QUE NO TENGAN EL CARÁCTER DE UNIVERSIDAD</t>
  </si>
  <si>
    <t>REGISTRE LAS TRANSFERENCIAS REALIZADAS, CON FUNDAMENTO EN UN MANDATO LEGAL, POR LA ENTIDAD TERRITORIAL A INSTITUCIONES ESTATALES U OFICIALES DE EDUCACIÓN SUPERIOR QUE NO TENGAN EL CARÁCTER DE UNIVERSIDAD</t>
  </si>
  <si>
    <t>52010010006  Museo de la Casa de las Memorias del Conflicto y la Reconciliación adecuado, equipado y en operación en el territorio</t>
  </si>
  <si>
    <t>51040010004-0903</t>
  </si>
  <si>
    <t>51040010004-0903 En el periodo 2020 - 2023 se vinculan 900 personas a rutas para la inserción laboral</t>
  </si>
  <si>
    <t>2-3030131-Participación Educativa</t>
  </si>
  <si>
    <t>1325-10%Víctimas del Conflicto Armado  (Estampilla Prodesarrollo Urbano)</t>
  </si>
  <si>
    <t>A.1.8.3  FONDOS DESTINADOS A BECAS, SUBSIDIOS Y CRÉDITOS EDUCATIVOS UNIVERSITARIOS (LEY 1012 DE 2006)</t>
  </si>
  <si>
    <t>RECURSOS ORIENTADOS POR LA ENTIDAD TERRITORIAL PARA LOS FONDOS DE QUE TRATA LA LEY 1012 DE 2006.</t>
  </si>
  <si>
    <t>52010010007  Plan de paz y convivencia pacífica implementado</t>
  </si>
  <si>
    <t>51040020001-0904</t>
  </si>
  <si>
    <t>51040020001-0904 En el periodo 2020 - 2023 se fortalecen 390 personas en el ecosistema de emprendimiento empresarial y social con enfoque diferencial y de género</t>
  </si>
  <si>
    <t>2-3030133-Programas de Capacitación Técnica no Profesional</t>
  </si>
  <si>
    <t>1326-5% Programa alimentación Escolar (PAE)  (Estampilla Prodesarrollo Urbano)</t>
  </si>
  <si>
    <t>NO*  A.2   SALUD</t>
  </si>
  <si>
    <t>SECTOR DE INVERSIÓN ORIENTADO A MEJORAR EL ESTADO DE SALUD DE LA POBLACIÓN COLOMBIANA Y EVITAR LA PROGRESIÓN Y LOS DESENLACES ADVERSOS DE LA ENFERMEDAD</t>
  </si>
  <si>
    <t>52010010008  Iniciativas de justicia comunitaria para la prevención y transformación de conflictos, implementadas</t>
  </si>
  <si>
    <t>53020020001-0905</t>
  </si>
  <si>
    <t>53020020001-0905 En el periodo 2020 - 2023 se fortalecen 60 empresas y emprendimientos en capacidades para el fomento de la Economía  Circular</t>
  </si>
  <si>
    <t>2-3030135-Programas de Educación Superior</t>
  </si>
  <si>
    <t>1327-5% Adulto Mayor  (Estampilla Prodesarrollo Urbano)</t>
  </si>
  <si>
    <t xml:space="preserve">NO*  A.2.1   RÉGIMEN SUBSIDIADO </t>
  </si>
  <si>
    <t>CORRESPONDE A LOS RECURSOS EJECUTADOS CON DESTINO A  LA FINANCIACIÓN DE LA AFILIACIÓN AL RÉGIMEN SUBSIDIADO DE LA POBLACIÓN POBRE ASEGURADA, DE ACUERDO CON EL DECRETO 971/11 Y LOS DEMÁS QUE LO MODIFIQUEN</t>
  </si>
  <si>
    <t>52010010009  Plan distrital de reincorporación y reconciliación con enfoque de género y diferencial formulado e implementado</t>
  </si>
  <si>
    <t>51010010019-0906</t>
  </si>
  <si>
    <t>51010010019-0906 En el período 2020-2023 300 personas han recibido con formación, sensibilización y/o utilización de servicios en el uso y apropiación de tecnologías de la información y la comunicación TIC</t>
  </si>
  <si>
    <t>2-3030137-Programas de Educación de Adultos</t>
  </si>
  <si>
    <t>1328-5% Discapacidad y enfermedades Huérfanas  (Estampilla Prodesarrollo Urbano)</t>
  </si>
  <si>
    <t xml:space="preserve">A.2.1.1  AFILIACIÓN RÉGIMEN SUBSIDIADO </t>
  </si>
  <si>
    <t>CORRESPONDE A LOS RECURSOS EJECUTADOS PARA FINANCIAR LA UPC DE LOS AFILIADOS AL  RÉGIMEN SUBSIDIADO  SEGÚN LO ESTABLECIDO EN EL NUMERAL 1 DEL ARTICULO 11 DE LA RESOLUCIÓN 3042 DE 2007 MODIFICADA POR LA RESOLUCION 1127 DE 2013</t>
  </si>
  <si>
    <t>52010010010  Iniciativas institucionales de prevención y promoción de la vulneración de derechos humanos en salud y en salud mental creadas</t>
  </si>
  <si>
    <t>52010030007-0907</t>
  </si>
  <si>
    <t xml:space="preserve">52010030007-0907 A diciembre de 2023 se ha implementado 89 Sistema de monitoreo y alerta para la prevención y/o disminución del delito </t>
  </si>
  <si>
    <t>2-3030139-Programas de Educación Especial</t>
  </si>
  <si>
    <t>1329-5% Capital Semilla   (Estampilla Prodesarrollo Urbano)</t>
  </si>
  <si>
    <t>A.2.1.3  0.4% INTERVENTORIA DEL RÉGIMEN SUBSIDIADO</t>
  </si>
  <si>
    <t>EQUIVALE AL 0.4% DE LOS RECURSOS DEL RÉGIMEN SUBSIDIADO QUE LOS MUNICIPIOS Y DISTRITOS DEBEN DESTINAR A LOS SERVICIOS DE INTERVENTORIA CONFORME A LA LIQUIDACIÓN MENSUAL DE AFILIADOS VALIDADA A TRAVÉS DE LA BASE DE DATOS UNICA DE AFILIADOS -BDUA</t>
  </si>
  <si>
    <t>52010010011  Red de defensoras y defensores populares de DDHH y construcción de paz urbana implementada</t>
  </si>
  <si>
    <t>52030080008-0908</t>
  </si>
  <si>
    <t>52030080008-0908 A diciembre de 2023 se han realizado 17 intervenciones (Mantenimiento, adecuación de infraestructura)  a sedes educativas</t>
  </si>
  <si>
    <t>2-3030141-Programas Especiales en Educación Preescolar</t>
  </si>
  <si>
    <t>-RECURSOS DEL SISTEMA GENERAL DE PARTICIPACIONES</t>
  </si>
  <si>
    <t>A.2.1.4  0.4% INSPECCIÓN, VIGILANCIA Y CONTROL -SUPERINTENDENCIA DE SALUD</t>
  </si>
  <si>
    <t>0.4% DE LOS RECURSOS DEL MONTO TOTAL ESTIMADO DESTINADO AL RÉG. SUBSIDIADO EN LOS MPIOS Y DISTRITOS CON DESTINO A LA SUPERSALUD PARA QUE EJERZA LAS FUNCIONES DE INSPECCIÓN, VIGILANCIA Y CONTROL EN LAS ET, GIRO MENSUAL CON CARGO A LA SUBCUENTA DEL FOSYGA</t>
  </si>
  <si>
    <t>52010010012  Iniciativas de prevención, promoción y protección ante la feminización de la vulneración de los Derechos Humanos y del DIH, desarrolladas</t>
  </si>
  <si>
    <t>52040010005-0909</t>
  </si>
  <si>
    <t>52040010005-0909 A diciembre de 2023 se han dotado 4 Instituciones educativas</t>
  </si>
  <si>
    <t>2-3030143-Programas Especiales en Educación Primaria</t>
  </si>
  <si>
    <t>2101-S.G.P. Sector Educación-Prestación Servicios</t>
  </si>
  <si>
    <t>NO*  A.2.1.9   PAGO DE DÉFICIT DE INVERSIÓN EN RÉGIMEN SUBSIDIADO (DE CARÁCTER EXCEPCIONAL)</t>
  </si>
  <si>
    <t>RECURSOS DESTINADOS AL PAGO DE DÉFICIT DE VIGENCIAS ANTERIORES EN  INVERSIÓN EN EL SECTOR SALUD -REGIMEN SUBSIDIADO. INCLUYE PAGO DE LA DEUDA RECONOCIDA   SOBRE CONTRATOS DEL REGIMEN SUBSIDIADO SUSCRITOS HASTA EL  31 DE MARZO DE 2011</t>
  </si>
  <si>
    <t>52010010013  Política pública de paz y reconciliación, adoptada</t>
  </si>
  <si>
    <t>52030070002-0910</t>
  </si>
  <si>
    <t xml:space="preserve">52030070002-0910 A diciembre de 2023 se han recuperado 6 espacios públicos efectivos de la Estructura Ecológica
Complementaria adecuados
arquitectónica y paisajísticamente
con empoderamiento ciudadano. </t>
  </si>
  <si>
    <t>2-3030145-Programas Especiales en Educación Secundaria y Media Vocacional</t>
  </si>
  <si>
    <t>2102-S.G.P. Sector Educación-Cobertura</t>
  </si>
  <si>
    <t>A.2.1.9.1  PAGO DEUDA CONTRATOS REGIMEN SUBSIDIADO</t>
  </si>
  <si>
    <t xml:space="preserve">PAGO DEUDA CONTRATOS REGIMEN SUBSIDIADO SEGÚN LO ESTABLECIDO EN EL DECRETO 1080 DE 2012  </t>
  </si>
  <si>
    <t xml:space="preserve">52010010014  Ruta para la protección de las violencias individuales y colectivas contra líderes y lideresas de procesos, organizaciones y movimientos sociales </t>
  </si>
  <si>
    <t>52050020001-0911</t>
  </si>
  <si>
    <t>52050020001-0911 En el periodo 2020-2023,  se  forman  en prácticas  artísticas, 1,800 personas  de la comuna</t>
  </si>
  <si>
    <t>NO * 2-30302 Protección y Bienestar Social del Recurso Humano</t>
  </si>
  <si>
    <t>2103-S.G.P. Sector Educación-Sin situación de Fondos</t>
  </si>
  <si>
    <t>A.2.1.9.2  PAGO DE DÉFICIT DE INVERSIÓN EN RÉGIMEN SUBSIDIADO
 (DE CARÁCTER EXCEPCIONAL)</t>
  </si>
  <si>
    <t>RECURSOS DESTINADOS AL PAGO DE DÉFICIT DE VIGENCIAS ANTERIORES EN  INVERSIÓN EN EL SECTOR SALUD -REGIMEN SUBSIDIADO, PROGRAMADAS EN LA VIGENCIA Y EJECUTADAS EN LA MISMA. CONCEPTOS DISTINTOS DEUDA CONTRATOS REGIMEN SUBSIDIADO</t>
  </si>
  <si>
    <t xml:space="preserve">52010010015  Sedes de las IEO con programa de mediación escolar implementado y funcionando </t>
  </si>
  <si>
    <t>52020020008-0912</t>
  </si>
  <si>
    <t>52020020008-0912 Al 2023 se han impactado 2000 niñas, niños, adolescentes, jóvenes , adultos y Adultos Mayores (incluidos con discapacidad) beneficiados con programas de iniciación y formación deportiva en disciplinas tradicionales y de nuevas tendencias en la comuna</t>
  </si>
  <si>
    <t>2-3030205-Contratos Prestación de Servicios con Instituciones Educativas</t>
  </si>
  <si>
    <t>2104-S.G.P. Sector Educación-Calidad</t>
  </si>
  <si>
    <t>A.2.1.10  TRANSFERENCIA A LOS DEPARTAMENTOS POR SALDOS DE LIQUIDACIÓN EN LA AFILIACIÓN AL RÉGIMEN SUBSIDIADO</t>
  </si>
  <si>
    <t>TRANSFERENCIA DIRECTA REALIZADA POR LOS MUNICIPIOS A LOS DEPARTAMENTOS POR EFECTOS DE SALDOS DE LIQUIDACIÓN EN LA AFILIACIÓN  RÉGIMEN SUBSIDIADO</t>
  </si>
  <si>
    <t xml:space="preserve">52010010016  Espacios intersectoriales e interinstitucionales coordinados en estrategias de corresponsabilidad y cooperación en la consolidación de la paz territorial junto con líderes territoriales </t>
  </si>
  <si>
    <t>52050010003-0913</t>
  </si>
  <si>
    <t>52050010003-0913 En el período 2020  se realiza 1 encuentro para recuperar y difundir la tradición oral, la memoria y la cultura en la comuna</t>
  </si>
  <si>
    <t>2-3030207-Programas de Atención a Población de la Tercera Edad</t>
  </si>
  <si>
    <t>2105-S.G.P. S. Educación-Calidad-Gratuidad S.S.F.</t>
  </si>
  <si>
    <t>A.2.1.12  PRUEBA PILOTO EN MUNICIPIOS Y DISTRITOS  CATEGORIA 1 Y 2  PARA AJUSTE UPC REGIMEN SUBSIDIADO</t>
  </si>
  <si>
    <t>PRUEBA PILOTO EN MUNICIPIOS Y DISTRITOS CATEGORIAS 1Y2  PARA AJUSTE UPC REGIMEN SUBSIDIADO FINANCIADA CON EXCEDENTES CUENTA MAESTRA REGIMEN SUBSIDIADO SEGÚN LO ESTABLECIDO EN EL NUMERAL 2 DEL ARTICULO 2 DE LA LEY 1608 D 2013</t>
  </si>
  <si>
    <t>52010020001  Personas que incurren en comportamientos contrarios a la convivencia sensibilizadas</t>
  </si>
  <si>
    <t>53040010004-1001</t>
  </si>
  <si>
    <t>53040010004-1001 A diciembre de 2023, se han mejorado 1000 metros cuadrados de andenes en la comuna 10, previo concepto de viabilidad técnica</t>
  </si>
  <si>
    <t>2-3030209-Programas de Atención a Población Infantil</t>
  </si>
  <si>
    <t>2111-S.G.P.12/12 Sector Educación-Prestación Servicios</t>
  </si>
  <si>
    <t xml:space="preserve">NO*  A.2.2   SALUD PÚBLICA   </t>
  </si>
  <si>
    <t>RECURSOS DESTINADOS A LA FINANCIACIÓN DE LA SALUD PÚBLICA, LA CUAL ESTÁ CONSTITUIDA POR EL CONJUNTO DE POLÍTICAS QUE BUSCAN GARANTIZAR LA SALUD DE LA POBLACIÓN POR MEDIO DE ACCIONES DE SALUBRIDAD DIRIGIDAS TANTO DE MANERA INDIVIDUAL COMO COLECTIVA.</t>
  </si>
  <si>
    <t>52010020002  Personas participando en la estrategia de prevención de la violencia familiar y sexual</t>
  </si>
  <si>
    <t>51040020001-1002</t>
  </si>
  <si>
    <t>51040020001-1002 En el periodo 2020 - 2023  se fortalecen 435 personas en el ecosistema de emprendimiento empresarial y social con enfoque diferencial y de género</t>
  </si>
  <si>
    <t>2-3030211-Programas de Atención a Discapacitados</t>
  </si>
  <si>
    <t>2112-S.G.P.12/12 Sector Educación-Cobertura</t>
  </si>
  <si>
    <t>A.2.2.13  PAGO DE DÉFICIT DEL INVERSIÓN EN SALUD PÚBLICA</t>
  </si>
  <si>
    <t>RECURSOS DESTINADOS AL PAGO DE DÉFICIT DE INVERSIÓN EN EL SECTOR SALUD -SALUD PÚBLICA</t>
  </si>
  <si>
    <t xml:space="preserve">52010020003  Comunidad educativa de las Instituciones Educativas Oficiales con escuelas de familia que incorporan el enfoque de derechos, género y respeto por la Casa Común y otros seres sintientes </t>
  </si>
  <si>
    <t>51040010001-1003</t>
  </si>
  <si>
    <t>51040010001-1003 En el periodo 2020 - 2023 se forman 615 personas en competencias laborales para el trabajo</t>
  </si>
  <si>
    <t>2-3030213-Programas de Atención a Padres y Madres Cabeza de Familia</t>
  </si>
  <si>
    <t>2113-S.G.P.12/12 Sector Educación-Sin situación de Fondos</t>
  </si>
  <si>
    <t>NO*  A.2.2.15   SALUD AMBIENTAL</t>
  </si>
  <si>
    <t>Acciones relacionadas con el ambiente que favorezcan  y promuevan la calidad de vida y salud de la población; con el cambio climático, la calidad del agua para consumo humano, la vacunación antirrabica, campañas  entornos saludables, entre otras.</t>
  </si>
  <si>
    <t>52010020004  Instituciones Educativas Oficiales que cuentan con apoyo psicosocial para la salud mental y prevención de los diferentes tipos de violencia</t>
  </si>
  <si>
    <t>52030080008-1004</t>
  </si>
  <si>
    <t>52030080008-1004 A diciembre de 2023 se han realizado 7 intervenciones (Mantenimiento, adecuación de infraestructura)  a sedes educativas</t>
  </si>
  <si>
    <t>2-3030215-Programas de Atención a Madres Comunitarias</t>
  </si>
  <si>
    <t>2114-S.G.P. 12/12 Sector Educación-Calidad</t>
  </si>
  <si>
    <t>A.2.2.15.1  PROMOCIÓN DE LA SALUD (HABITAT SALUDABLE)</t>
  </si>
  <si>
    <t>Acciones dirigidas a población general, desarrollo,  gestión y coordinación intersectorial sobre calidad del agua, de residuos sólidos y líquidos, aire, ruido, radiaciones, vivienda, espacios públicos, tenencia de animales y recuparación de entornos.</t>
  </si>
  <si>
    <t>52010020005  Instituciones Educativas Oficiales que fortalecen estrategias distritales en educación para la paz y gestión dialógica del conflicto</t>
  </si>
  <si>
    <t>52040010005-1005</t>
  </si>
  <si>
    <t>52040010005-1005 A diciembre de 2023 se han dotado 6 Instituciones educativas</t>
  </si>
  <si>
    <t>2-3030217-Campañas de Salud Directas a Desplazados</t>
  </si>
  <si>
    <t>2115-Reintegros S.G.P. Sector Educación-Prestación Servicios</t>
  </si>
  <si>
    <t>A.2.2.15.2  GESTIÓN DEL RIESGO (SITUACIONES DE SALUD RELACIONADAS CON CONDICIONES AMBIENTALES)</t>
  </si>
  <si>
    <t>Gestión integral de sustancias químicas, estrategias de prevención y control de las enfermedades transmitidas por animales o Zoonosis. como Rabia, leptospira, riketsia,  vigilancia sanitaria y ambientay  contaminación del aire entre otras.</t>
  </si>
  <si>
    <t>52010020006  Instituciones Educativas Oficiales que participan en la implementación del observatorio de convivencia escolar para el Distrito</t>
  </si>
  <si>
    <t>52030070002-1006</t>
  </si>
  <si>
    <t xml:space="preserve">52030070002-1006 A diciembre de 2023 se han recuperado 8 espacios públicos efectivos de la Estructura Ecológica
Complementaria adecuados
arquitectónica y paisajísticamente
con empoderamiento ciudadano. </t>
  </si>
  <si>
    <t>2-3030219-Atención en Educación a la Población Desplazada</t>
  </si>
  <si>
    <t>2116-Reintegros S.G.P. Sector Educación-Calidad</t>
  </si>
  <si>
    <t>NO*  A.2.2.16   VIDA SALUDABLE Y CONDICIONES NO TRANSMISIBLES</t>
  </si>
  <si>
    <t>Desarrollo de acciones de bienestar y disfrute de vida sana, promoción de condiciones y estilos de vida saludables, donde crecen personas, familias y comunidades, trabajan y envejecen, prevención y control de las condiciones crónicas no transmisibles</t>
  </si>
  <si>
    <t>52010020007  Política Pública de Barrismo Social formulada, aprobada y socializada, articulada con la ley 1445 de 2011</t>
  </si>
  <si>
    <t>52050020001-1007</t>
  </si>
  <si>
    <t>52050020001-1007 En el periodo 2020-2023,  se  forman  en prácticas  artísticas, 1.560  personas  de la comuna</t>
  </si>
  <si>
    <t>2-3030221-Plan Padrinos</t>
  </si>
  <si>
    <t>2117-S.G.P. Sector Educación-cuota de administracion (11/12)</t>
  </si>
  <si>
    <t>A.2.2.16.1  PROMOCIÓN DE LA SALUD (MODOS, CONDICIONES Y ESTILOS DE VIDA SALUDABLES)</t>
  </si>
  <si>
    <t>Inversión de recursos en intervenciones colectivas que promueven la creación o adopción de modos, condiciones y estilos de vida saludables en los entornos cotidianos.</t>
  </si>
  <si>
    <t>52010020008  Centros de orientación familiar funcionando como estrategia para la prevención de las violencias y para el fortalecimiento de habilidades para la vida, el trabajo y la convivencia de las Familias, con el enfoque interespecie incorporado para la atención diferencial</t>
  </si>
  <si>
    <t>52030070004-1008</t>
  </si>
  <si>
    <t xml:space="preserve">52030070004-1008 En el período 2020 se recuperan 2  zonas blandas, parques y zonas verdes a través de intervenciones y estrategias artísticas y lúdicas en la comuna </t>
  </si>
  <si>
    <t>2-3030223-Red de Solidaridad</t>
  </si>
  <si>
    <t>2201-S.G.P- salud- subsidio demanda continuidad</t>
  </si>
  <si>
    <t>A.2.2.16.2  GESTIÓN DEL RIESGO (CONDICIONES CRÓNICAS PREVALENTES)</t>
  </si>
  <si>
    <t>Acciones para garatizar la prevención y el abordaje de enfermedades no transmisibles y de alteraciones de la salud bucal, visual y auditiva, gestión del riesgo disminución de la enfermedad y la discapacidad evitable de acuerdo a realidad territorial.</t>
  </si>
  <si>
    <t>52010020009  Personas intervenidas con estrategia en salud para la promoción de la convivencia, el fortalecimiento del tejido social y el abordaje de las violencias con perspectiva de género, aumentadas</t>
  </si>
  <si>
    <t>52030080007-1009</t>
  </si>
  <si>
    <t>52030080007-1009 A didicembre 2023 se han realizado la adecuación, mantenimiento o dotación de 3 equipamientos culturales de la comuna 10</t>
  </si>
  <si>
    <t>2-3030225-Financiación de Eventos Culturales y Artísticos</t>
  </si>
  <si>
    <t>2202-S.G.P- salud- subsidio demanda ampliación cobertura</t>
  </si>
  <si>
    <t>NO*  A.2.2.17   CONVIVENCIA SOCIAL  Y SALUD MENTAL</t>
  </si>
  <si>
    <t>Inversión para desarrollar acciones de la promoción de la salud mental y la convivencia social como: mejorar y mantener la salud mental, trastornos prevalentes en salud mental, atención psicosocial a la población víctima del conflicto armado</t>
  </si>
  <si>
    <t>52010020010  Estrategias encaminadas a promover una cultura de paz interespecie y disminuir la violencia hacia los animales no humanos</t>
  </si>
  <si>
    <t>52020020008-1010</t>
  </si>
  <si>
    <t>52020020008-1010 A diciembre de 2023 se han beneficiado a 2.350  niñas, niños, adolescentes, jóvenes y adultos (incluidos con discapacidad) beneficiados con programas de iniciación y formación deportiva en disciplinas tradicionales y de nuevas tendencias en la comuna</t>
  </si>
  <si>
    <t>2-3030227-Rehabilitación de tierras y sustitución de cultivos</t>
  </si>
  <si>
    <t>2203-S.G.P. Sector Salud-Prestación a poblacion no afiliada</t>
  </si>
  <si>
    <t>A.2.2.17.1  PROMOCIÓN DE LA SALUD (PROMOCIÓN DE LA SALUD MENTAL Y LA CONVIVENCIA).</t>
  </si>
  <si>
    <t>Inversión orientada a promover acciones, condiciones, capacidades y medios para que los individuos, familias y sociedad en conjunto gocen del nivel mas alto de salud mental y una convivencia social pacifica. Incluye generación de entornos, y otros</t>
  </si>
  <si>
    <t>52010030001  Política Pública de Seguridad y Convivencia Ciudadana formulada y adoptada</t>
  </si>
  <si>
    <t>51030010006-1011</t>
  </si>
  <si>
    <t>51030010006-1011 Al 2023 se han realizado 3 eventos deportivos, recreativos, y de innovación en la comuna</t>
  </si>
  <si>
    <t>2-3030233-Programas de Capacitación Técnica no Profesional</t>
  </si>
  <si>
    <t>2204-S.G.P. S Salud-Salud Púb (PIC)</t>
  </si>
  <si>
    <t>A.2.2.17.2  GESTIÓN DEL RIESGO (PREVENCIÓN Y ATENCIÓN INTEGRAL A PROBLEMAS Y TRASTORNOS MENTALES Y SPA).</t>
  </si>
  <si>
    <t>inversión en recursos para desarrollar acciones de prevención y atención a trastornos mentales y consumo de sustancias psicoactivas, y la prevencion de la violencia en los entornos donde las personas crecen, viven, trabajan, se recrean y envejecen.</t>
  </si>
  <si>
    <t>52010030002  Zonas turísticas afectadas por el delito de hurto intervenidas en seguridad y convivencia</t>
  </si>
  <si>
    <t>52030080005-1012</t>
  </si>
  <si>
    <t>52030080005-1012 A diciembre de 2023 se han intervenido 13 escenarios deportivos y recreativos en la comuna</t>
  </si>
  <si>
    <t>2-3030235-Programas de Educación Superior</t>
  </si>
  <si>
    <t>2205-S.G.P. Sector Salud-Sin situación de Fondos</t>
  </si>
  <si>
    <t>NO*  A.2.2.18   SEGURIDAD ALIMENTARIA Y NUTRICIONAL</t>
  </si>
  <si>
    <t>Inversión para la gestión de la implementación de la politica de seguridad alimentaria y nutricional, la prevención y control de las deficiencias de micronutrientes, acciones de atencion a la desnutrición y calidad e inocuidad de los alimentos</t>
  </si>
  <si>
    <t>52010030003  Agencias de seguridad para el fortalecimiento del proceso investigativo contra el crimen, apoyadas</t>
  </si>
  <si>
    <t>52020020003-1013</t>
  </si>
  <si>
    <t>52020020003-1013 A diciembre de 2020 participarán 300 personas en estrategias de promoción de sus derechos y prevención de sus vulneraciones</t>
  </si>
  <si>
    <t>2-3030237-Programas de Educación de Adultos</t>
  </si>
  <si>
    <t>2206-S.G.P. Decretos de Emergencia - Aseguramiento SSF</t>
  </si>
  <si>
    <t>A.2.2.18.1  PROMOCIÓN DE LA SALUD (Disponibilidad y acceso a los alimentos, Consumo y Aprovechamiento biológico de los alimentos.)</t>
  </si>
  <si>
    <t>Es la inversión en recursos de acciones que se desarrollan para  promover la participación social orientadas a contribuir con el consumo de una alimentación completa, equilibrada, suficiente y adecuada para su aprovechamiento y utilización.</t>
  </si>
  <si>
    <t>52010030004  Agencias de seguridad y justicia apoyadas en su operatividad</t>
  </si>
  <si>
    <t>53040010003-1101</t>
  </si>
  <si>
    <t xml:space="preserve">53040010003-1101   A diciembre 2023 se ha realizado mantenimiento de 5 puentes peatonales, previo concepto de viabilidad técnica </t>
  </si>
  <si>
    <t>2-3030239-Programas de Educación Especial</t>
  </si>
  <si>
    <t>2207-S.G.P. Régimen subsidiado SSF 11/12</t>
  </si>
  <si>
    <t>A.2.2.18.2  GESTIÓN DEL RIESGO (Consumo y Aprovechamiento biológico de los alimentos, Calidad e inocuidad de los alimentos)</t>
  </si>
  <si>
    <t>Inversión en recursos para desarrollar acciones como: disminución de probabilidad de ocurrencia de eventos no deseados, evitables y negativos para la salud del individuo relacionado con la alimentación, como la obesidad, desnutrición o entre otros</t>
  </si>
  <si>
    <t>52010030005  Infraestructura de agencias de seguridad y justicia adecuadas</t>
  </si>
  <si>
    <t>53040040004-1102</t>
  </si>
  <si>
    <t xml:space="preserve">53040040004-1102 A diciembre 2023 se ha realizado mantenimiento y/o adecuación de  1.5 Km de vias, previo concepto de viabilidad técnica </t>
  </si>
  <si>
    <t>2-3030247-Financiación de Eventos Deportivos</t>
  </si>
  <si>
    <t>2208-S.G.P.  S.S.F. Prestación de Servicios PPNA 11/12</t>
  </si>
  <si>
    <t>NO*  A.2.2.19   SEXUALIDAD, DERECHOS SEXUALES Y REPRODUCTIVOS</t>
  </si>
  <si>
    <t>Inversión orientados a promover los derechos sexuales y reproductivos, la prevención y atención en Salud Sexual y Reproductiva con enfoque de derechos,  prevención de las ITS VIH-SIDA, Derechos sexuales y reproductivos en adolescentes y jovenes</t>
  </si>
  <si>
    <t>52010030006  Mesas de seguridad vecinales con enfoque de prevención situacional del delito operando</t>
  </si>
  <si>
    <t>51040020001-1103</t>
  </si>
  <si>
    <t>51040020001-1103 En el periodo 2020 - 2023  se fortalecen 150 personas en el ecosistema de emprendimiento empresarial y social con enfoque diferencial y de género</t>
  </si>
  <si>
    <t>2-3030249-Programas Especiales de Defensa y Seguridad</t>
  </si>
  <si>
    <t>2211-S.G.P- 12/12 salud- subsidio demanda continuidad</t>
  </si>
  <si>
    <t>A.2.2.19.1  PROMOCIÓN DE LA SALUD (PROMOCIÓN DE LOS DERECHOS SEXUALES Y REPRODUCTIVOS Y LA EQUIDAD DE GÉNERO)</t>
  </si>
  <si>
    <t>Recursos que buscan promover acciones y generar condiciones, capacidades y medios para que los individuos, familias y sociedad gocen del nivel mas alto de salud sexual y reproductiva, ejerciendo los derechos sexuales y los derechos reproductivos</t>
  </si>
  <si>
    <t>52010030007  Sistemas de monitoreo y alerta del delito implementado</t>
  </si>
  <si>
    <t>52030070004-1104</t>
  </si>
  <si>
    <t>52030070004-1104 En el periodo 2020-2023,  se promueven anualmente  22 espacios  de la comuna con programación cultural</t>
  </si>
  <si>
    <t>2-3030251-Reubicación de Asentamientos</t>
  </si>
  <si>
    <t>2212-S.G.P- 12/12 salud- sub demanda ampliac.cobertura</t>
  </si>
  <si>
    <t>A.2.2.19.2  GESTIÓN DEL RIESGO (PREVENCIÓN Y ATENCIÓN INTEGRAL EN SSR DESDE UN ENFOQUE DE DERECHOS)</t>
  </si>
  <si>
    <t>Inversión en acciones coordinadas con los actores del SGSSS, con otros sectores y la comunidad que garantizan la prevención y mitigación de riesgos relacionados con la salud sexual y reproductiva y la calidad de las personas en el curso de la vida</t>
  </si>
  <si>
    <t>52010030008  Entornos de las Instituciones Educativas intervenidos con estrategia intersectorial de erradicación del microtráfico</t>
  </si>
  <si>
    <t>52050020001-1105</t>
  </si>
  <si>
    <t>52050020001-1105 En el periodo 2020-2023,  se  forman  en prácticas  artísticas 990 personas  de la comuna</t>
  </si>
  <si>
    <t>2-3030252-Compensaciones economicas y sociales a los AHDI</t>
  </si>
  <si>
    <t>2213-S.G.P. 12/12 Sector Salud-Prestación a población no afiliada</t>
  </si>
  <si>
    <t>NO*  A.2.2.20   VIDA SALUDABLE Y ENFERMEDADES TRANSMISIBLES</t>
  </si>
  <si>
    <t>Inversión en políticas, programas, y estrategias para garantízar el goce de vida sana libre de enfermedades transmisibles en el curso de vida, asi como la atención integral de personas con eventos transmisibles con enfoque diferencial, equidad social</t>
  </si>
  <si>
    <t>52010040001  Infraestructura penitenciaria adecuada</t>
  </si>
  <si>
    <t>52050020002-1106</t>
  </si>
  <si>
    <t>52050020002-1106 Al 2023 se han apoyado 7 organizaciones con el desarrollo de iniciativas artísticas y culturales</t>
  </si>
  <si>
    <t>2-3030253-Adecuación de Áreas Urbana y Rurales de Alto Riesgo</t>
  </si>
  <si>
    <t>2214-S.G.P. S -Salud Pública (PIC) 12/12</t>
  </si>
  <si>
    <t>A.2.2.20.1  GESTIÓN DEL RIESGO EN ENFERMEDADES INMUNOPREVENIBLES - PAI</t>
  </si>
  <si>
    <t xml:space="preserve">Inversión en intervenciones sectoriales y comunitarias para prevenir, controlar o minimizar la aparición de las enfermedades prevenibles por vacunas y sus consecuentes efectos negativos en la población. Incluye la inversión del PAI. </t>
  </si>
  <si>
    <t>52010040002  Población de adultos y adolescentes que incurren en responsabilidad penal, intervenidos con acompañamiento psicosocial y/o procesos de justicia restaurativa</t>
  </si>
  <si>
    <t>51030010006-1107</t>
  </si>
  <si>
    <t>51030010006-1107 A diciembre de 2023 se han realizado 2 eventos deportivos, recreativos y de innovación,  en la comuna</t>
  </si>
  <si>
    <t>2-3030255-Programas Especiales de Prevención y Atención de Desastres</t>
  </si>
  <si>
    <t>2215-S.G.P.12/12  Sector Salud-Sin situación de Fondos</t>
  </si>
  <si>
    <t>NO*  A.2.2.20.2   GESTIÓN DEL RIESGO EN ENFERMEDADES EMERGENTES, REEMERGENTES Y DESATENDIDAS.</t>
  </si>
  <si>
    <t>Inversión en prevención y control de las enfermedades infecciosas emergentes, re-emergentes y desatendidas; como prevención y atención de Infección Respiratoria Aguda, y otras enfermedades emergentes, reemergentes y desatendidas</t>
  </si>
  <si>
    <t>52010040003  Centros de formación para menores infractores adecuados</t>
  </si>
  <si>
    <t>54030020005-1108</t>
  </si>
  <si>
    <t>54030020005-1108 En el periodo 2020-2023 se han apoyado y promovido 6 colectivos urbanos para la realización de mural para la paz</t>
  </si>
  <si>
    <t>2-3030257-Contratos de Régimen Subsidiado</t>
  </si>
  <si>
    <t>2216-S.G.P. Conciliación de Aportes Patronales</t>
  </si>
  <si>
    <t>A.2.2.20.2.1  TUBERCULOSIS</t>
  </si>
  <si>
    <t xml:space="preserve">Inversión en prevención y control de la Tuberculosis. </t>
  </si>
  <si>
    <t>52010040004  Centro de conciliación en casa de justicia funcionando</t>
  </si>
  <si>
    <t>52030070002-1109</t>
  </si>
  <si>
    <t xml:space="preserve">52030070002-1109 A diciembre de 2023 se han recuperado 6 espacios públicos efectivos de la Estructura Ecológica Complementaria adecuados arquitectónica y paisajísticamente con empoderamiento ciudadano. </t>
  </si>
  <si>
    <t>2-3030258-PS Actividades NO POS</t>
  </si>
  <si>
    <t>2217-S.G.P. Régimen subsidiado SSF 12/12</t>
  </si>
  <si>
    <t>A.2.2.20.2.2  LEPRA o HANSEN</t>
  </si>
  <si>
    <t xml:space="preserve">Inversión en prevención y control de la Lepra. </t>
  </si>
  <si>
    <t>52010040005  Despachos de Acceso a la Justicia adecuados</t>
  </si>
  <si>
    <t>52020050002-1110</t>
  </si>
  <si>
    <t xml:space="preserve">52020050002-1110 A diciembre de 2020- 2023 se han benficiado  200 personas con discapacidad con productos de apoyo para la movilidad y desplazamiento y apoyo para el transporte de las personas con discapaciad    </t>
  </si>
  <si>
    <t>2-3030259-Ampliación de Contratos de Régimen Subsidiado</t>
  </si>
  <si>
    <t>2218-Reintegros S.G.P. Salud Publica</t>
  </si>
  <si>
    <t>A.2.2.20.2.3  OTRAS ENFERMEDADES EMERGENTES, RE-EMERGENTES Y DESATENDIDAS</t>
  </si>
  <si>
    <t>Inversión realizada en estrategias de prevención y control de otras enfermedades emergentes, reemergentes y desatendidas, tales como: Oncocercosis, tracoma, Geohelmintiasis, etc.</t>
  </si>
  <si>
    <t>52010040006  Nuevos Espacios de acceso a la justicia Implementados</t>
  </si>
  <si>
    <t>52020050003-1111</t>
  </si>
  <si>
    <t>52020050003-1111 A diciembre 2023, 240 personas con discapacidad son intervenidas con la estrategia de reahabilitación basada en la comunidad - RBC - en la comuna 11</t>
  </si>
  <si>
    <t>2-3030261-Campañas Sanitarias de Salud</t>
  </si>
  <si>
    <t>2301-S.G.P. Propósito General-Agua Potable y Saneam. Bas.</t>
  </si>
  <si>
    <t>NO*  A.2.2.20.3   GESTIÓN DEL RIESGO EN CONDICIONES ENDEMO - EPIDÉMICAS</t>
  </si>
  <si>
    <t xml:space="preserve">Inversión en prevención, control o minimización de los riesgos que se caracterizan por presentar endemias focalizadas; incluye: Enfermedades transmitidas por vectores (dengue, malaria, leishmaniasis, Chagas, ect.) y zoonosis. </t>
  </si>
  <si>
    <t>52010040007  Diseño de infraestructura carcelaria realizado</t>
  </si>
  <si>
    <t>52030080007-1112</t>
  </si>
  <si>
    <t xml:space="preserve">52030080007-1112 En el período 2020-2023 se realiza la adecuación, mejoramiento, mantenimiento o dotación  de 2 equipamientos culturales de la comuna </t>
  </si>
  <si>
    <t>2-3030263-Programa inspección, vigilancia y control factores de riesgo, vectores y zoonosis</t>
  </si>
  <si>
    <t>2302-S.G.P. Propósito General-Otros Sectores</t>
  </si>
  <si>
    <t>A.2.2.20.3.1  ENFERMEDADES TRANSMITIDAS POR VECTORES-ETV</t>
  </si>
  <si>
    <t xml:space="preserve">Inversión en estrategias de prevención y control de las Enfermedades transmitidas por vectores (dengue, malaria, leishmaniasis, Chagas, ect.). </t>
  </si>
  <si>
    <t>52010040008  Jóvenes vinculados al sistema de responsabilidad penal con restitución del derecho a la educación</t>
  </si>
  <si>
    <t>52030080005-1113</t>
  </si>
  <si>
    <t>52030080005-1113 A diciembre de 2023 se han intervenido  16 escenarios deportivos y recreativos en la comuna</t>
  </si>
  <si>
    <t>2-3030265-Programa de vigilancia y control de medicamentos y alimentos con INVIMA</t>
  </si>
  <si>
    <t>2303-S.G.P. Propósito General-Deporte</t>
  </si>
  <si>
    <t xml:space="preserve">A.2.2.20.3.2  OTRAS CONDICIONES ENDEMO - EPIDÉMICAS </t>
  </si>
  <si>
    <t>Inversión realizada en estrategias de prevención y control de OTRAS enfermedades endemo - epidémicas, diferentes a ETV y zoonosis. Tales como: Enfermedad Respiratoria Aguda, Infecciones Asociadas a la atención en salud, etc.</t>
  </si>
  <si>
    <t>52010050001  Personas en Procesos de Retorno y Reubicación, apoyadas</t>
  </si>
  <si>
    <t>53040010004-1201</t>
  </si>
  <si>
    <t xml:space="preserve">53040010004-1201   A diciembre 2023 se ha realizado mantenimiento y/o adecuación de 2000 M2 de andenes en la comuna 12, previo concepto de viabilidad técnica </t>
  </si>
  <si>
    <t>2-3030267-Campaña Directa Enferemedades de Transmisión por vectores ETV</t>
  </si>
  <si>
    <t>2304-S.G.P. Propósito General-Cultura</t>
  </si>
  <si>
    <t xml:space="preserve">NO*  A.2.2.21   SALUD Y ÁMBITO LABORAL </t>
  </si>
  <si>
    <t>Inversión de recursos en intervenciones que buscan el bienestar y protección de la salud de los trabajadores, a través de modos, condiciones y estilos de vida saludables en el entorno laboral, el mantenimiento del bienestar fisico, mental y social</t>
  </si>
  <si>
    <t>52010050002  Familias víctimas restituidas, que reciben medidas de asistencia, atención y reparación en proceso de restitución de tierras</t>
  </si>
  <si>
    <t>53040040004-1202</t>
  </si>
  <si>
    <t xml:space="preserve">53040040004-1202   A diciembre 2023 realizado mantenimiento y/o adecuación de  0,638Km de vias en la comuna 12, previo concepto de viabilidad técnica </t>
  </si>
  <si>
    <t>2-3030269-Campaña Directa Lepra</t>
  </si>
  <si>
    <t>2305-S.G.P. Propósito General-Sin situac. Fondos</t>
  </si>
  <si>
    <t>A.2.2.21.1  PROMOCIÓN DE LA SALUD (SEGURIDAD Y SALUD EN EL TRABAJO)</t>
  </si>
  <si>
    <t>Inversión en acciones poblacionales para desarrollar capacidades, crear entornos saludables y acciones sectoriales, intersectoriales y comunitarias para reducir inequidades y a la afectación de los determinantes sociales de la salud de la población</t>
  </si>
  <si>
    <t>52010050003  Personas que reciben orientación y atención integral a través del Centro Regional de Atención a Víctimas</t>
  </si>
  <si>
    <t>51040010001-1203</t>
  </si>
  <si>
    <t>51040010001-1203 A diciembre 2020, se han formado 100 personas en capacitación para el trabajo</t>
  </si>
  <si>
    <t>2-3030271-Campaña Directa Malaria</t>
  </si>
  <si>
    <t>2306-S.G.P. Propósito General -Educacion y Atención Integral de la Primera Infancia</t>
  </si>
  <si>
    <t>A.2.2.21.2  GESTIÓN DEL RIESGO (SITUACIONES PREVALENTES DE ORIGEN LABORAL)</t>
  </si>
  <si>
    <t>Inversión en acciones para evidenciar la carga de la enfermedad relacionada con la salud y bienestar de todos los trabajadores. Permite anticipar, conocer, evaluar y controlar los riesgos que pueden afectar la seguridad y salud en el trabajo.</t>
  </si>
  <si>
    <t>52010050004  Puntos de Información Orientación (PIO) y Unidades Móviles adecuadas y funcionando</t>
  </si>
  <si>
    <t>51030010006-1204</t>
  </si>
  <si>
    <t>51030010006-1204 A diciembre de 2023 se han realizado 3 eventos deportivos, recreativos y de innovación,  en la comuna</t>
  </si>
  <si>
    <t>2-3030273-Programa de Centros de Regulación y Urgencias CRUE</t>
  </si>
  <si>
    <t>2307-S.G.P. Propósito General - Salud y Atención Integral de la Primera Infancia</t>
  </si>
  <si>
    <t>NO*  A.2.2.22   GESTIÓN DIFERENCIAL DE POBLACIONES VULNERABLES</t>
  </si>
  <si>
    <t xml:space="preserve">Comprende la inversión hecha para adecuar y desarrollar estrategias diferenciadas en poblaciones especificas con el propósito de brindar una atención integral. </t>
  </si>
  <si>
    <t>52010050005  Hogares víctimas del conflicto armado que solicitan y reciben ayuda humanitaria con enfoque étnico diferencial, en cumplimiento de los requisitos de ley</t>
  </si>
  <si>
    <t>52030080005-1205</t>
  </si>
  <si>
    <t>52030080005-1205 A diciembre de 2023 se han realizado intervenciones en  4 escenarios deportivos y recreativos en la comuna</t>
  </si>
  <si>
    <t>2-3030274-Interventoria Regimen Subsidiado</t>
  </si>
  <si>
    <t>2308-Reintegros SGP Propósito General-Otros Sectores</t>
  </si>
  <si>
    <t>A.2.2.22.1  DESARROLLO INTEGRAL DE LAS NIÑAS, NIÑOS</t>
  </si>
  <si>
    <t xml:space="preserve">Inversión en estrategias y acciones de promoción de la salud y de atención para el desarrollo integral de niños y niñas. </t>
  </si>
  <si>
    <t>52010050006  Sistema de información de atención a víctimas del conflicto ampliado e integrado</t>
  </si>
  <si>
    <t>52020030004-1206</t>
  </si>
  <si>
    <t>52020030004-1206 A diciembre de 2023 se ha intervenidos 200 Jóvenes vinculados a situaciones delictivas intervenidos en la implementación de la Política pública de prevención de violencias juveniles.</t>
  </si>
  <si>
    <t>2-3030275-Superintendencia de Salud</t>
  </si>
  <si>
    <t>2309-Reintegros S.G.P. Propósito Gral-Deporte</t>
  </si>
  <si>
    <t>A.2.2.22.2  DISCAPACIDAD</t>
  </si>
  <si>
    <t>Inversión destinada a implementar acciones para la rehabilitación basada en comunidad, desarrollar capacidades en talento humano en salud para la atención diferencial de esta población y la prevención de violencia contra las personas con discapacidad</t>
  </si>
  <si>
    <t>52010050007  Porcentaje de atención de solicitudes recibidas por canales no presenciales habilitados para servicios de atención y orientación</t>
  </si>
  <si>
    <t>52010020002-1207</t>
  </si>
  <si>
    <t>52010020002-1207 En el periodo 2020-2023 participan 100 personas en estrategia de prevención de la violencia familiar y sexual.</t>
  </si>
  <si>
    <t>2-3030277-Pago directo a IPS</t>
  </si>
  <si>
    <t>2310-Reintegros S.G.P. Proprópsito Gral-Cultura</t>
  </si>
  <si>
    <t>A.2.2.22.3  VICTIMAS DEL CONFLICTO ARMADO</t>
  </si>
  <si>
    <t>Inversión en la atención integral de la población victima del conflicto armado interno.</t>
  </si>
  <si>
    <t>52010050008  Personas víctimas del conflicto armado atendidas psicosocialmente y en salud integral</t>
  </si>
  <si>
    <t>52020020009-1208</t>
  </si>
  <si>
    <t>52020020009-1208 A diciembre de 2023 se ha realizado 1 juegos deportivos y recreativos del sector educativo en la comuna</t>
  </si>
  <si>
    <t>2-3030278-Programas de Atención a Población adolecentes y jovenes</t>
  </si>
  <si>
    <t>2311-S.G.P. 12/12 Propósito General-Agua Potable y Saneam. Bas.</t>
  </si>
  <si>
    <t xml:space="preserve">NO*  A.2.2.23   GESTIÓN EN SALUD PUBLICA </t>
  </si>
  <si>
    <t>Inversión para los procesos a cargo de la Entidad  orientados a que estrategias, procedimientos e intervenciones de Salud se realicen de manera efectiva, coordinada y organizada entre los diferentes actores  del SGSSS, otros sectores y la comunidad</t>
  </si>
  <si>
    <t>52010050009  Estudiantes víctimas del conflicto armado interno matriculados en las Instituciones Educativas Oficiales con estrategias para la permanencia escolar</t>
  </si>
  <si>
    <t>52020110004-1209</t>
  </si>
  <si>
    <t>52020110004-1209 A diciembre de 2023 participan 150 mujeres en estrategia de prevención de las violencias basadas en género.</t>
  </si>
  <si>
    <t>2-3030279-Programas de Atención a Población desplazada</t>
  </si>
  <si>
    <t>2312-S.G.P.12/12  Propósito General-Otros Sectores</t>
  </si>
  <si>
    <t>A.2.2.23.1  PLANEACIÓN INTEGRAL EN SALUD</t>
  </si>
  <si>
    <t>Inversión en los procesos de formulación, implementación, monitoreo, evaluación y control del Plan Territorial deSalud (Incluye: La inversión en los procesos de comunicación, movilización social, ASIS y operación del CTSSS)</t>
  </si>
  <si>
    <t>52010050010  Personas víctimas del conflicto armado que reciben asistencia psico jurídica especializada frente al goce efectivo de sus derechos a la verdad, la justicia, la reparación y la no repetición</t>
  </si>
  <si>
    <t>52010030007-1210</t>
  </si>
  <si>
    <t xml:space="preserve">52010030007-1210 A diciembre de 2023 se ha implementado 70 Sistema de monitoreo y alerta para la prevención y/o disminución del delito  </t>
  </si>
  <si>
    <t>2-3030280-Programa Ampliado de Inmunizaciones - PAI</t>
  </si>
  <si>
    <t>2313-S.G.P.12/12  Propósito General-Deporte</t>
  </si>
  <si>
    <t xml:space="preserve">NO*  A.2.2.23.2   VIGILANCIA Y CONTROL EN SALUD PUBLICA </t>
  </si>
  <si>
    <t xml:space="preserve">Inversión en la definición, implementación, monitoreo y evaluación de los procesos de Vigilancia en Salud Pública, incluye las acciones de Inspección, Vigilancia y Control sanitario. </t>
  </si>
  <si>
    <t>52010050011  Personas víctimas del conflicto armado que se benefician de la estrategia "Reparar para Reconciliar" con enfoque diferencial</t>
  </si>
  <si>
    <t>51050020008-1211</t>
  </si>
  <si>
    <t>51050020008-1211 A diciembre de 2023 se han implementado 25 huertas urbanas en la Comuna</t>
  </si>
  <si>
    <t>2-3030281-Mejoramiento de la Salud Oral</t>
  </si>
  <si>
    <t>2314-S.G.P. 12/12 Propósito General-Cultura</t>
  </si>
  <si>
    <t>A.2.2.23.2.1  GASTOS DE INVERSIÓN DEL LABORATORIO DE SALUD PÚBLICA</t>
  </si>
  <si>
    <t xml:space="preserve">Se refiere a los gastos del Laboratorio de Salud pública correspondientes a suministros, insumos, y talento humano, No contemplados en gastos de funcionamiento. </t>
  </si>
  <si>
    <t>52010050012  Organizaciones que reciben apoyo para su participación e incidencia ante las entidades del Sistema Integral de Verdad, Justicia Reparación y No Repetición</t>
  </si>
  <si>
    <t>52030070002-1212</t>
  </si>
  <si>
    <t xml:space="preserve">52030070002-1212 A diciembre de 2023 se han recuperado 3 espacios públicos efectivos de la Estructura Ecológica
Complementaria adecuados
arquitectónica y paisajísticamente
con empoderamiento ciudadano. </t>
  </si>
  <si>
    <t>2-3030282-Programa Factor de Riesgo del Consumo</t>
  </si>
  <si>
    <t>2315-S.G.P. 12/12 Propósito General-Sin situación de Fondos</t>
  </si>
  <si>
    <t>A.2.2.23.2.2  ADQUISICION DE EQUIPOS Y MEJORAMIENTO DE LA INFRAESTRUTURA FISICA</t>
  </si>
  <si>
    <t>Contempla los recursos destinados al mejoramiento de la infraestructura fisica y adquision de equipos y dotación para fortalecer los laboratorios de salud publica.</t>
  </si>
  <si>
    <t>52010050013  Víctimas protegidas en la ruta de riesgo de amenaza de violencia (RIAV)</t>
  </si>
  <si>
    <t>52050020001-1213</t>
  </si>
  <si>
    <t>52050020001-1213 A diciembre de 2023,  se  forman  en prácticas  artísticas a 1900 personas  de la comuna</t>
  </si>
  <si>
    <t>2-3030283-Programas de Entornos Saludables</t>
  </si>
  <si>
    <t xml:space="preserve">2316-S.G.P. Restitución </t>
  </si>
  <si>
    <t xml:space="preserve">A.2.2.23.2.3  INSPECCIÓN, VIGILANCIA Y CONTROL SANITARIO </t>
  </si>
  <si>
    <t>Contempla la inversión hecha para el desarrollo del proceso de Inspección, Vigilancia y Control de establecimientos de interés sanitario.</t>
  </si>
  <si>
    <t>52010050014  Personas víctimas del conflicto armado, vinculadas a procesos artísticos y culturales</t>
  </si>
  <si>
    <t>52030070004-1214</t>
  </si>
  <si>
    <t>52030070004-1214 En el periodo 2020-2023,  se promueven  12 espacios  de la comuna con programación cultural</t>
  </si>
  <si>
    <t>2-3030284-Programa de prevencion y control de la tuberculosis</t>
  </si>
  <si>
    <t>2317-S.G.P. Restitución - Cultura</t>
  </si>
  <si>
    <t>A.2.2.23.2.4  OTROS GASTOS EN VIGILANCIA EN SALUD PÚBLICA</t>
  </si>
  <si>
    <t xml:space="preserve">Se refiere a la inversión hecha en estrategias de Vigilancia en Salud Pública, diferente a la relacionada con el Laboratorio de Salud Pública. </t>
  </si>
  <si>
    <t>52010050015  Personas víctimas del conflicto armado capacitados en mecanismos de reparación y restitución de derechos</t>
  </si>
  <si>
    <t>52030080008-1215</t>
  </si>
  <si>
    <t>52030080008-1215 A diciembre de 2023 se han realizado 6 intervenciones Mantenimiento, adecuación de infraestructura  a sedes educativas</t>
  </si>
  <si>
    <t>2-3030285-Gestion desarrollo operativo y funcional PNSP</t>
  </si>
  <si>
    <t>2318-SGP Resitución Agua Potable y Saneamiento Básico</t>
  </si>
  <si>
    <t xml:space="preserve">A.2.2.23.3  GESTIÓN PROGRÁMATICA DE LA SALUD PUBLICA </t>
  </si>
  <si>
    <t>Inversión relacionada con la gestión integral de programas, proyectos, intervenciones y estrategias en  territorio. Incluye formulación, implementación, seguimiento y evaluación de los mismos y la gestión integral de insumos de interés en S. Pública</t>
  </si>
  <si>
    <t>52010050016  Planes de Funcionamiento de la Mesa Distrital de Participación Efectiva de Víctimas aprobado y ejecutado</t>
  </si>
  <si>
    <t>52040010005-1216</t>
  </si>
  <si>
    <t>52040010005-1216 A diciembre de 2023 se han dotado 4 Instituciones educativas</t>
  </si>
  <si>
    <t>NO * 2-3030276 Contrataciòn con la ESE- Red Pública</t>
  </si>
  <si>
    <t>2401-S.G.P. Alimentación escolar</t>
  </si>
  <si>
    <t>A.2.2.23.4  GESTIÓN DEL CONOCIMIENTO</t>
  </si>
  <si>
    <t>Inversión destinada a la investigación en salud pública y la gestión de sistemas de información en salud.</t>
  </si>
  <si>
    <t>52010050017  Eventos conmemorativos para las víctimas como medidas de satisfacción</t>
  </si>
  <si>
    <t>52030080002-1217</t>
  </si>
  <si>
    <t>52030080002-1217 A diciembre de 2023 se han realizado 2 intervenciones mantenimiento correctivo y preventivo a sedes comunales, salones comunales, Casetas Comunales  y demas infraestructura física designada</t>
  </si>
  <si>
    <t xml:space="preserve">2-303027601-MEDICAMENTOS </t>
  </si>
  <si>
    <t>2411-S.G.P. 12/12 Alimentación escolar</t>
  </si>
  <si>
    <t>A.2.2.23.5  DESARROLLO DE CAPACIDADES PARA LA GESTION DE SALUD PUBLICA</t>
  </si>
  <si>
    <t>Inversión destinada a crear o fortalecer capacidades en el talento humano y en las Instituciones del SGSSS que contribuyan a que las políticas de salud se ejecuten de forma eficiente y sostenible buscando mejorar la salud de la poblacion</t>
  </si>
  <si>
    <t>52010050018  Encuentros regionales de prevención y articulación de las acciones para mitigación de efectos de desplazamiento y alistamiento de los municipios receptores</t>
  </si>
  <si>
    <t>51030010019-1218</t>
  </si>
  <si>
    <t>51030010019-1218 A diciembre de 2020 se beneficiaran 490 personas vinculadas a recorridos turisticos de naturaleza</t>
  </si>
  <si>
    <t>2-303027602-PARTO NORMAL ATENDIDO POR ESPECIALISTA</t>
  </si>
  <si>
    <t>2412-Reintegros S.G.P. Alimentación escolar</t>
  </si>
  <si>
    <t xml:space="preserve">NO*  A.2.3   PRESTACION DE SERVICIOS A LA POBLACION POBRE EN LO NO CUBIERTO CON SUBSIDIOS A LA DEMANDA </t>
  </si>
  <si>
    <t>INVERSIÓN DESTINADA A SERVICIOS DE SALUD  PPNA Y  NO POS. INCLUYE  SERVICIOS FINANCIADOS ART. 2  LEY 1608/13 Y  NRALES 4 Y 5 DEL ART. 11  RES. 3042/07 Y RES. 1127 /13  MSPS  Y  REINTEGRO APORTES PATRONALES  ART. 85  LEY 1438/11 Y  NRAL 2  ART.3° LEY 1608/13</t>
  </si>
  <si>
    <t>52010050019  Plan de acción de atención a migrantes y flujos migratorios mixtos formulado e implementado</t>
  </si>
  <si>
    <t>53040040004-1301</t>
  </si>
  <si>
    <t xml:space="preserve">53040040004-1301  A diciembre 2023 se ha realizado el mantenimiento y/o adecuación de 2,54  Km de vias, previo concepto de viabilidad técnica </t>
  </si>
  <si>
    <t>2-303027603-PARTO NORMAL ATENDIDO POR MÉDICO GENERAL</t>
  </si>
  <si>
    <t>2501-S.G.P. Sector Agua potable y Saneamiento básico</t>
  </si>
  <si>
    <t>NO*  A.2.3.1   PRESTACION DE SERVICIOS DE SALUD PARA LA POBLACIÓN POBRE NO ASEGURADA</t>
  </si>
  <si>
    <t>INVERSION DESTINAD A  SERVICIOS DE SALUD  PPNA. INCLUYE   SERVICIOS FINANCIADOS CON RECUROS SEGUN ART. 2  LEY 1608/2013 Y  NRAL 4  ART.11  RES. 3042/2007 MODIF. RES. 1127/2013 MSPS Y  REINTEGRO APORTES PATRONALES  ART. 85  LEY 1438/2011 Y NRAL 2 ART.3° LEY 1608/2013</t>
  </si>
  <si>
    <t xml:space="preserve">52010050020  Subsidio distrital de vivienda asignados a hogares en situación de desplazamiento forzoso y/o población víctima de conflicto </t>
  </si>
  <si>
    <t>53040010003-1302</t>
  </si>
  <si>
    <t xml:space="preserve">53040010003-1302   A diciembre 2023 se ha realizado mantenimiento de 5 puentes peatonales previo concepto de viabilidad técnica </t>
  </si>
  <si>
    <t>2-303027604-CONSULTA URGENCIAS</t>
  </si>
  <si>
    <t>2511-S.G.P. 12/12 Sector Agua potable y Saneamiento básico</t>
  </si>
  <si>
    <t>NO*  A.2.3.1.1   SERVICIOS CONTRATADOS CON EMPRESAS SOCIALES DEL ESTADO</t>
  </si>
  <si>
    <t>CONTEMPLA LOS RECURSOS DESTINADOS A GARANTIZAR LA PRESTACIÓN DE LOS SERVICIOS DE SALUD ELECTIVOS O URGENTES, A LA POBLACIÓN POBRE NO ASEGURADA QUE SE CONTRATAN CON EMPRESAS SOCIALES DEL ESTADO</t>
  </si>
  <si>
    <t>52010050021  Eventos deportivos y recreativos para la reparación integral de víctimas del conflicto armado, realizados</t>
  </si>
  <si>
    <t>51040020001-1303</t>
  </si>
  <si>
    <t>51040020001-1303 A diciembre de 2023  se fortalecen 300 personas en el ecosistema de emprendimiento empresarial y social con enfoque diferencial y de género</t>
  </si>
  <si>
    <t>2-303027605-PROCEDIMIENTOS NO QUIRÚRGICOS AMBULATORIOS</t>
  </si>
  <si>
    <t>2512-Reintgros SGP Agua Potable</t>
  </si>
  <si>
    <t>A.2.3.1.1.1  BAJO NIVEL DE COMPLEJIDAD</t>
  </si>
  <si>
    <t>CONTEMPLA LOS RECURSOS DESTINADOS A GARANTIZAR LA PRESTACIÓN DE LOS SERVICIOS DE SALUD ELECTIVOS O DE URGENCIAS DE BAJO NIVEL DE COMPLEJIDAD REQUERIDOS POR LA POBLACIÓN POBRE NO ASEGURADA CONTRATADOS CON EMPRESAS SOCIALES DEL ESTADO</t>
  </si>
  <si>
    <t>52020010001  Sistema Distrital de Atención Integral a la Primera Infancia</t>
  </si>
  <si>
    <t>53020020001-1304</t>
  </si>
  <si>
    <t>53020020001-1304 A diciembre de 2023 se fortalecen 60 empresas y emprendimientos en capacidades para el fomento de la Economía  Circular</t>
  </si>
  <si>
    <t>2-303027606-AYUDAS DIAGNÓSTICAS</t>
  </si>
  <si>
    <t>2601-S.G.P Atención Integral de la Primera Infancia- Educac</t>
  </si>
  <si>
    <t>A.2.3.1.1.3  MEDIO NIVEL DE COMPLEJIDAD</t>
  </si>
  <si>
    <t>CONTEMPLA LOS RECURSOS DESTINADOS A GARANTIZAR LA PRESTACIÓN DE LOS SERVICIOS DE SALUD ELECTIVOS O DE URGENCIAS DE MEDIO NIVEL DE COMPLEJIDAD REQUERIDOS POR LA POBLACIÓN POBRE NO ASEGURADA CONTRATADOS CON EMPRESAS SOCIALES DEL ESTADO</t>
  </si>
  <si>
    <t>52020010002  Mantenimiento de las Unidades de Transformación Social - UTS de atención Integral a la Primera Infancia</t>
  </si>
  <si>
    <t>52030070004-1305</t>
  </si>
  <si>
    <t>52030070004-1305 A diciembre de 2023,  se promueven  8 espacios  de la comuna con programación cultural</t>
  </si>
  <si>
    <t xml:space="preserve">2-303027607-TERAPIAS </t>
  </si>
  <si>
    <t>2602-S.G.P. Atención Integral de la Primera Infancia - Salud</t>
  </si>
  <si>
    <t>A.2.3.1.1.4  ALTO NIVEL DE COMPLEJIDAD</t>
  </si>
  <si>
    <t>CONTEMPLA LOS RECURSOS DESTINADOS A GARANTIZAR LA PRESTACIÓN DE LOS SERVICIOS DE SALUD ELECTIVOS O DE URGENCIAS DE ALTO NIVEL DE COMPLEJIDAD REQUERIDOS POR LA POBLACIÓN POBRE NO ASEGURADA CONTRATADOS CON EMPRESAS SOCIALES DEL ESTADO</t>
  </si>
  <si>
    <t>52020010003  Niñas, Niños, Mujeres gestantes y madres lactantes atendidas con el Programa Cariños para la Atención Integral a la Primera Infancia</t>
  </si>
  <si>
    <t>52050020001-1306</t>
  </si>
  <si>
    <t>52050020001-1306 A diciembre de 2023,  se  forman  en prácticas  artísticas, 2000  personas  de la comuna</t>
  </si>
  <si>
    <t>2-303027608-ACCIONES INDIVIDUALES DE PROMOCION Y PREVENCION DE SALUD</t>
  </si>
  <si>
    <t>2603-S.G.P. Atención Integral de la Primera Infancia - Cultura</t>
  </si>
  <si>
    <t>NO*  A.2.3.1.2   ATENCIÓN DE URGENCIAS (SIN CONTRATO) EN EMPRESAS SOCIALES DEL ESTADO</t>
  </si>
  <si>
    <t>CONTEMPLA LOS RECURSOS DESTINADOS A GARANTIZAR LA PRESTACIÓN DE LOS SERVICIOS DE URGENCIAS A LA POBLACIÓN POBRE NO ASEGURADA A TRAVES DE EMPRESAS SOCIALES DEL ESTADO CON LAS CUALES NO SE HA SUSCRITO CONTRATO</t>
  </si>
  <si>
    <t xml:space="preserve">52020010004  Organismos articulados intersectorial e interinstitucionalmente en la implementación de estrategias de movilización social </t>
  </si>
  <si>
    <t>52050020002-1307</t>
  </si>
  <si>
    <t>52050020002-1307 A diciembre de 2023,  se han apoyado anualmente 7 organizaciones de la comuna en  el  desarrollo de iniciativas artísticas y culturales</t>
  </si>
  <si>
    <t>2-303027609-PARTO NORMAL</t>
  </si>
  <si>
    <t>2604-S.G.P. Atenc Int Prim Infancia - Deporte</t>
  </si>
  <si>
    <t>A.2.3.1.2.1  BAJO NIVEL DE COMPLEJIDAD</t>
  </si>
  <si>
    <t>CONTEMPLA LOS RECURSOS DESTINADOS A GARANTIZAR LA PRESTACIÓN DE LOS SERVICIOS DE URGENCIAS DE BAJO NIVEL COMPLEJIDAD A LA POBLACIÓN POBRE NO ASEGURADA A TRAVES DE EMPRESAS SOCIALES DEL ESTADO CON LAS CUALES NO SE HA SUSCRITO CONTRATO</t>
  </si>
  <si>
    <t>52020010005  Niñas, niños y mujeres gestantes de las UTS de Atención Integral a la Primera Infancia con seguimiento en la Ruta Integral de Atenciones - RIA</t>
  </si>
  <si>
    <t>51030010006-1308</t>
  </si>
  <si>
    <t>51030010006-1308 A diciembre de 2023 se han realizado 3 eventos deportivos, recreativos, y de innovación en la comuna</t>
  </si>
  <si>
    <t>2-303027610-CONSULTA ODONTOLOGÍA</t>
  </si>
  <si>
    <t>2605-S.G.P. Atenc Int Prim Infancia - Gobierno</t>
  </si>
  <si>
    <t>A.2.3.1.2.3  MEDIO NIVEL DE COMPLEJIDAD</t>
  </si>
  <si>
    <t>CONTEMPLA LOS RECURSOS DESTINADOS A GARANTIZAR LA PRESTACIÓN DE LOS SERVICIOS DE URGENCIAS DE MEDIO NIVEL DE COMPLEJIDAD A LA POBLACIÓN POBRE NO ASEGURADA A TRAVES DE EMPRESAS SOCIALES DEL ESTADO CON LAS CUALES NO SE HA SUSCRITO CONTRATO</t>
  </si>
  <si>
    <t>52020010006  Prestadores de servicios de salud que brindan atención de calidad a recién nacidos, aumentadas</t>
  </si>
  <si>
    <t>52010020002-1309</t>
  </si>
  <si>
    <t>52010020002-1309 A diciembre de 2023 han participado  125 personas en estrategia de prevención de la violencia familiar y sexual.</t>
  </si>
  <si>
    <t>2-303027611-HOSPITALIZACIÓN NO QUIRÚRGICA SALA GENERAL</t>
  </si>
  <si>
    <t>2606-S.G.P. Atenc Int Prim Infancia bienestar s</t>
  </si>
  <si>
    <t>A.2.3.1.2.4  ALTO NIVEL DE COMPLEJIDAD</t>
  </si>
  <si>
    <t>CONTEMPLA LOS RECURSOS DESTINADOS A GARANTIZAR LA PRESTACIÓN DE LOS SERVICIOS DE URGENCIAS DE ALTO NIVEL DE COMPLEJIDAD A LA POBLACIÓN POBRE NO ASEGURADA A TRAVES DE EMPRESAS SOCIALES DEL ESTADO CON LAS CUALES NO SE HA SUSCRITO CONTRATO</t>
  </si>
  <si>
    <t>52020010007  Niñas, niños de primera infancia beneficiados anualmente con experiencias en juego, lúdica y recreación</t>
  </si>
  <si>
    <t>52010030007-1310</t>
  </si>
  <si>
    <t>52010030007-1310 A diciembrede 2023 se han implementado 32 sistemas de monitoreo y alerta para la prevención y disminución del delito</t>
  </si>
  <si>
    <t>2-303027612-ALBERGUE DE ANCIANOS</t>
  </si>
  <si>
    <t>2701-S.G.P. FONPET Educacion sin situación de fondos</t>
  </si>
  <si>
    <t>NO*  A.2.3.1.3   SERVICIOS CONTRATADOS CON INSTITUCIONES PRESTADORAS DE SERVICIOS DE SALUD  PRIVADAS O MIXTAS</t>
  </si>
  <si>
    <t>CONTEMPLA LOS RECURSOS DESTINADOS A GARANTIZAR LA PRESTACIÓN DE LOS SERVICIOS DE SALUD A LA POBLACIÓN POBRE NO ASEGURADA QUE SE CONTRATAN CON INSTITUCIONES PRESTADORAS DE SERVICIOS DE SALUD PRIVADAS O MIXTAS</t>
  </si>
  <si>
    <t>52020010008  Niños, niñas, mujeres gestantes y madres lactantes beneficiados con experiencias artísticas y culturales</t>
  </si>
  <si>
    <t>52030070002-1311</t>
  </si>
  <si>
    <t xml:space="preserve">52030070002-1311 A diciembre de 2023 se han recuperado 18 espacios públicos efectivos de la Estructura Ecológica
Complementaria adecuados
arquitectónica y paisajísticamente
con empoderamiento ciudadano. </t>
  </si>
  <si>
    <t>2-303027613-CONSULTA GENERAL</t>
  </si>
  <si>
    <t>2702-FONPET Educacion excedentes</t>
  </si>
  <si>
    <t>A.2.3.1.3.1  BAJO NIVEL DE COMPLEJIDAD</t>
  </si>
  <si>
    <t>CONTEMPLA LOS RECURSOS DESTINADOS A GARANTIZAR LA PRESTACIÓN DE LOS SERVICIOS DE SALUD ELECTIVOS O DE URGENCIAS DE BAJO NIVEL DE COMPLEJIDAD REQUERIDOS POR LA POBLACIÓN POBRE NO ASEGURADA CONTRATADOS CON IPS DE SALUD PRIVADAS O MIXTAS</t>
  </si>
  <si>
    <t>52020010009  Niñas y niños, mujeres gestantes y madres lactantes beneficiadas en procesos de lectura, escritura y oralidad</t>
  </si>
  <si>
    <t>52020050002-1312</t>
  </si>
  <si>
    <t xml:space="preserve">52020050002-1312 A diciembre de  2023 se han benficiado  200 personas con discapacidad con productos de apoyo para la movilidad y desplazamiento y apoyo para el transporte de las personas con discapaciad    </t>
  </si>
  <si>
    <t>2-303027614-CIRUGIA GENERAL</t>
  </si>
  <si>
    <t>2703-FONPET S.S.F. Salud rec (Fondo Nacional de Pensiones de las Entidades Territoriales - FONPET Sin Situación de Fondos. Salud rec)</t>
  </si>
  <si>
    <t>A.2.3.1.3.3  MEDIO NIVEL DE COMPLEJIDAD</t>
  </si>
  <si>
    <t>CONTEMPLA LOS RECURSOS DESTINADOS A GARANTIZAR LA PRESTACIÓN DE LOS SERVICIOS DE URGENCIAS DE MEDIO NIVEL DE COMPLEJIDAD A LA POBLACIÓN POBRE NO ASEGURADA A TRAVES DE IPS O MIXTAS CON LAS CUALES NO SE HA SUSCRITO CONTRATO</t>
  </si>
  <si>
    <t xml:space="preserve">52020010010  IEO con Niñas y niños de educación inicial atendidos integralmente </t>
  </si>
  <si>
    <t>52020040008-1313</t>
  </si>
  <si>
    <t xml:space="preserve">52020040008-1313 A diciembre de 2023, se beneficiado 120 adultos mayores con prácticas para el envejecimiento activo y la cultura positiva de la vejez en la comuna 13 </t>
  </si>
  <si>
    <t>2-303027615-CESARIAS SIN COMPLICACIONES</t>
  </si>
  <si>
    <t>-RECURSOS CON DESTINACION ESPECIFICA</t>
  </si>
  <si>
    <t>A.2.3.1.3.4  ALTO NIVEL DE COMPLEJIDAD</t>
  </si>
  <si>
    <t>CONTEMPLA LOS RECURSOS DESTINADOS A GARANTIZAR LA PRESTACIÓN DE LOS SERVICIOS DE URGENCIAS DE ALTO NIVEL DE COMPLEJIDAD A LA POBLACIÓN POBRE NO ASEGURADA A TRAVES DE IPS O MIXTAS CON LAS CUALES NO SE HA SUSCRITO CONTRATO</t>
  </si>
  <si>
    <t>52020010011  Construcción de la infraestructura física para la atención a la primera infancia (</t>
  </si>
  <si>
    <t>52020050003-1314</t>
  </si>
  <si>
    <t>52020050003-1314 A diciembre de 2023,  son intervenidas 450 con la Estrategia de Rehabilitación Basada en la Comunidad -RBC-  160 personas con discapacidad  en la comuna 13</t>
  </si>
  <si>
    <t>2-303027616-CIRUGIA HOSPITALARIA</t>
  </si>
  <si>
    <t>3101-particip. Nación Res. 0818-05</t>
  </si>
  <si>
    <t>NO*  A.2.3.1.4   ATENCIÓN DE URGENCIAS (SIN CONTRATO)  CON INSTITUCIONES PRESTADORAS DE SERVICIOS DE SALUD PRIVADAS O MIXTAS</t>
  </si>
  <si>
    <t>CONTEMPLA LOS RECURSOS DESTINADOS A GARANTIZAR LA PRESTACIÓN DE LOS SERVICIOS DE URGENCIAS A LA POBLACIÓN POBRE NO ASEGURADA A TRAVES DE INSTITUCIONES PRESTADORAS DE SERVICIOS DE SALUD PRIVADAS O MIXTAS CON LAS CUALES NO SE HA SUSCRITO CONTRATO</t>
  </si>
  <si>
    <t>52020020001  Niñas, niños de infancia, adolescencia y juventud beneficiados anualmente con experiencias en juego, lúdica y recreación</t>
  </si>
  <si>
    <t>52030080007-1315</t>
  </si>
  <si>
    <t xml:space="preserve">52030080007-1315 A diciembre de 2023 se realiza la adecuación, mejoramiento, mantenimiento o dotación  de  3 equipamientos culturales de la comuna </t>
  </si>
  <si>
    <t>2-303027617-CIRUGIAS AMBULATORIAS MULTIPLES</t>
  </si>
  <si>
    <t>3102-particip. Nación Res. 0917-04</t>
  </si>
  <si>
    <t>A.2.3.1.4.1  BAJO NIVEL DE COMPLEJIDAD</t>
  </si>
  <si>
    <t>CONTEMPLA LOS RECURSOS DESTINADOS A GARANTIZAR LA PRESTACIÓN DE LOS SERVICIOS DE URGENCIAS DE BAJO NIVEL COMPLEJIDAD A LA POBLACIÓN POBRE NO ASEGURADA A TRAVES DE IPS PRIVADAS O MIXTAS CON LAS CUALES NO SE HA SUSCRITO CONTRATO</t>
  </si>
  <si>
    <t>52020020002  Beneficiarios de estrategias de fomento en educación inicial en el marco de la educación con enfoque de género y diferencial</t>
  </si>
  <si>
    <t>52030080005-1316</t>
  </si>
  <si>
    <t>52030080005-1316 A diciembre de 2023 se han intervenido  16 escenarios deportivos y recreativos en la comuna</t>
  </si>
  <si>
    <t>2-303027618-CONSULTA ESPECIALIZADA AMBULATORIA</t>
  </si>
  <si>
    <t>3103-particip. Nación Res. 1038-04</t>
  </si>
  <si>
    <t>A.2.3.1.4.3  MEDIO NIVEL DE COMPLEJIDAD</t>
  </si>
  <si>
    <t>52020020003  Personas participando de estrategias de promoción de los derechos y prevención de sus vulneraciones</t>
  </si>
  <si>
    <t>53040010004-1401</t>
  </si>
  <si>
    <t xml:space="preserve">53040010004-1401 A diciembre 2023 realizado mantenimiento y/o adecuación de 500 M2 de andenes , previo concepto de viabilidad técnica </t>
  </si>
  <si>
    <t>2-303027619-ATENCION MEDICINA ALTERNATIVA</t>
  </si>
  <si>
    <t>3104-particip. Nación Res. 1451-04</t>
  </si>
  <si>
    <t>A.2.3.1.4.4  ALTO NIVEL DE COMPLEJIDAD</t>
  </si>
  <si>
    <t>52020020004  Hogares de paso para la atención inmediata, provisional e integral de NNA con vulneración de derechos, funcionando</t>
  </si>
  <si>
    <t>53040010003-1402</t>
  </si>
  <si>
    <t xml:space="preserve">53040010003-1402 A diciembre 2023 se ha realizado mantenimiento de 4 puentes peatonales, previo concepto de viabilidad técnica </t>
  </si>
  <si>
    <t>2-303027620-CUIDADO PALIATIVO</t>
  </si>
  <si>
    <t>3105-particip. Nación Res. 2738-04/Acuerdo 267-04</t>
  </si>
  <si>
    <t>NO*  A.2.3.2   PRESTACION DE SERVICIOS DE SALUD A LA POBLACIÓN POBRE AFILIADA AL REGIMEN SUBSIDIADO NO INCLUIDOS EN EL PLAN OBLIGATORIO DE SALUD (POS)</t>
  </si>
  <si>
    <t>PRESTACIÓN SERVICIOS NO POS. INCLUYE  SERVICIOS FINANCIADOS CON RECURSOS ART.2 LEY 1608/2013 Y  NRAL 5  ART. 11 RES. 3042/2007 MODIF.RES.1127 /2013 MSOS  Y  REINTEGRO APORTES PATRONALES  ART. 85  LEY 1438/2011 Y  NRAL 2 ART. 3° LEY 1608 /2013</t>
  </si>
  <si>
    <t>52020020005  Adolescentes y jóvenes (incluidas personas con discapacidad) beneficiados anualmente con programa de rendimiento deportivo</t>
  </si>
  <si>
    <t>53040040003-1403</t>
  </si>
  <si>
    <t xml:space="preserve">53040040003-1403 A diciembre 2023 se ha realizado la pavimentacion de 0,5 kilometros  de vias, previo concepto de viabilidad técnica </t>
  </si>
  <si>
    <t>2-303027621-Programas para Mejorar Participacion Social y Comunitaria en Salud</t>
  </si>
  <si>
    <t>3106-particip. Nación Res. 3629-04 / Acuerdo 272</t>
  </si>
  <si>
    <t>A.2.3.2.1  SERVICIOS CONTRATADOS CON EMPRESAS SOCIALES DEL ESTADO</t>
  </si>
  <si>
    <t>CONTEMPLA LOS RECURSOS DESTINADOS A GARANTIZAR LA PRESTACIÓN DE LOS SERVICIOS DE SALUD ELECTIVOS O URGENTES  A LA PPA AL REGIMEN SUBSIDIADO, NO INCLUIDOS EN EL PLAN OBLIGATORIO DE SALUD DE DICHO REGIMEN, QUE SE CONTRATAN CON EMPRESAS SOCIALES DEL ESTADO</t>
  </si>
  <si>
    <t>52020020006  Eventos recreativos realizados en parques, espacios públicos y cuadras con actividades recreativas y lúdicas dirigidos a las familias en comunas y corregimientos</t>
  </si>
  <si>
    <t>53040040004-1404</t>
  </si>
  <si>
    <t xml:space="preserve">53040040004-1404 A diciembre 2023 realizado mantenimiento y/o adecuación de  0,751 Km de vias, previo concepto de viabilidad técnica </t>
  </si>
  <si>
    <t>2-303027622-Programas de Vigilancia en Salud</t>
  </si>
  <si>
    <t>3107-particip. Nación Res. 4064-04 /Acuerdo275-04</t>
  </si>
  <si>
    <t>A.2.3.2.2  ATENCIÓN DE URGENCIAS (SIN CONTRATO) CON EMPRESAS SOCIALES DEL ESTADO</t>
  </si>
  <si>
    <t>RECURSOS DESTINADOS A GARANTIZAR LA PRESTACIÓN DE LOS SERVICIOS DE SALUD DE URGENCIAS  A LA POBLACIÓN POBRE ASEGURADA AL REGIMEN SUBSIDIADO, NO INCLUIDOS EN EL POS DE DICHO REGIMEN, QUE SE PRESTAN CON ESE CON LAS CUALES NO SE HA SUSCRITO CONTRATO</t>
  </si>
  <si>
    <t>52020020007  Dosis de vacuna del programa ampliado de inmunizaciones aplicadas</t>
  </si>
  <si>
    <t>51040020001-1405</t>
  </si>
  <si>
    <t>51040020001-1405 En el periodo 2020 - 2023  se fortalecen 300 personas en el ecosistema de emprendimiento empresarial y social con enfoque diferencial y de género</t>
  </si>
  <si>
    <t>2-303027623-Programas de Factor de Riesgos del Ambiente</t>
  </si>
  <si>
    <t>3108-particip. Nación Res. 4694-04 /Acuerdo278-05</t>
  </si>
  <si>
    <t>A.2.3.2.3  SERVICIOS CONTRATADOS CON INSTITUCIONES PRESTADORAS DE SERVICIOS DE SALUD  PRIVADAS O MIXTAS</t>
  </si>
  <si>
    <t>CONTEMPLA LOS RECURSOS DESTINADOS A GARANTIZAR LA PRESTACIÓN DE LOS SERVICIOS DE SALUD ELECTIVOS O URGENTES  A LA POBLACIÓN POBRE ASEGURADA AL REGIMEN SUBSIDIADO, NO INCLUIDOS EN EL POS DE DICHO REGIMEN, QUE SE CONTRATAN CON IPS PRIVADAS O MIXTAS</t>
  </si>
  <si>
    <t>52020020008  Niñas, niños, adolescentes, jóvenes y adultos (incluidos con discapacidad) beneficiados anualmente con programas de iniciación y formación deportiva en disciplinas tradicionales y de nuevas tendencias en comunas y corregimientos</t>
  </si>
  <si>
    <t>51040010001-1406</t>
  </si>
  <si>
    <t>51040010001-1406 En el periodo 2020 - 2023 se forman 240 personas en competencias laborales para el trabajo</t>
  </si>
  <si>
    <t>2-303027624-Programa de Salud Sexual y Reproductiva</t>
  </si>
  <si>
    <t>3109-particip. Nación Res. 0746</t>
  </si>
  <si>
    <t>A.2.3.2.4  ATENCIÓN DE URGENCIAS (SIN CONTRATO)  CON INSTITUCIONES PRESTADORAS DE SERVICIOS DE SALUD PRIVADAS O MIXTAS</t>
  </si>
  <si>
    <t>RECURSOS DESTINADOS A GARANTIZAR LA PRESTACIÓN DE LOS SERVICIOS DE SALUD DE URGENCIAS A LA PPA AL REGIMEN SUBSIDIADO, NO INCLUIDOS EN EL POS DE DICHO REGIMEN, QUE SE PRESTAN EN IPS DE SALUD PRIVADAS O MIXTAS CON LAS CUALES NO SE HA SUSCRITO CONTRATO</t>
  </si>
  <si>
    <t>52020020009  Juegos deportivos y recreativos del sector educativo en comunas y corregimientos, realizados</t>
  </si>
  <si>
    <t>51030010006-1407</t>
  </si>
  <si>
    <t>51030010006-1407 Al 2023 se han realizado 3 eventos deportivos, recreativos, y de innovación en la comuna</t>
  </si>
  <si>
    <t>2-303027625-Programas de Promocion de Estilos de Vida Saludable</t>
  </si>
  <si>
    <t>3110-particip. Nación Res. 3477-05</t>
  </si>
  <si>
    <t xml:space="preserve">A.2.3.2.5  RECOBROS DE LAS EPS DEL REGIMEN SUBSIDIADO POR EVENTOS NO INCLUIDOS EN EL POS </t>
  </si>
  <si>
    <t>CONTEMPLA LOS RECURSOS DESTINADOS A CANCELAR LA PRESTACION DE EVENTOS NO INCLUIDOS EN EL POS  PRESTADOS A TRAVÉS DE LA EPS-S Y RECOBRADOS A LA ENTIDAD TERRITORIAL</t>
  </si>
  <si>
    <t>52020020010  Jornadas de Ciclovía realizadas</t>
  </si>
  <si>
    <t>52020020008-1408</t>
  </si>
  <si>
    <t>52020020008-1408 A diciembre de 2023 se han beneficiado a 2000  niñas, niños, adolescentes, jóvenes y adultos (incluidos con discapacidad) beneficiados con programas de iniciación y formación deportiva en disciplinas tradicionales y de nuevas tendencias en la comuna</t>
  </si>
  <si>
    <t>2-303027626-Programas de Fortaleciomiento de Alimentacion y Nutricion</t>
  </si>
  <si>
    <t>3111-etesa</t>
  </si>
  <si>
    <t>A.2.3.6  PAGO DE DÉFICIT DE INVERSIÓN EN SERVICIOS A LA POBLACION POBRE NO ASEGURADA VIGENCIA ANTERIOR (LEY 819 DE 2003)</t>
  </si>
  <si>
    <t>RECURSOS DESTINADOS AL PAGO DE DÉFICIT DE INVERSIÓN EN EL SECTOR SALUD -PRESTACION DE SERVICIOS A LA POBLACION POBRE NO ASEGURADA</t>
  </si>
  <si>
    <t>52020030001  Espacios juveniles de participación con procesos de liderazgo, normativa juvenil y gestión organizacional acompañados, apoyados y formados</t>
  </si>
  <si>
    <t>52030080005-1409</t>
  </si>
  <si>
    <t>52030080005-1409 A diciembre de 2023 se han intervenido 3 escenarios deportivos y recreativos en la comuna</t>
  </si>
  <si>
    <t>2-303027627-Programas de Salud Mental</t>
  </si>
  <si>
    <t>3112-Impuesto Nacional al Carbon</t>
  </si>
  <si>
    <t xml:space="preserve">A.2.3.7  PAGO DE DÉFICIT DE INVERSIÓN POR SERVICOS Y TECNOLOGIAS NO POS  R.S.  VIGENCIA ANTERIOR  </t>
  </si>
  <si>
    <t>RECURSOS DESTINADOS AL PAGO DE DÉFICIT DE INVERSIÓN POR SERVICOS Y TECNOLOGIAS NO POS  SUMINISTRADOS A LOS AFILIADOS AL RÉGIMEN SUBSIDIADO</t>
  </si>
  <si>
    <t>52020030002  Organizaciones juveniles con procesos sociales y comunitarios apoyadas técnicamente</t>
  </si>
  <si>
    <t>52010030007-1410</t>
  </si>
  <si>
    <t>52010030007-1410 A diciembre de 2023 se ha instalado  implementado 4 Sistema de monitoreo  y alerta para la prevención y/o disminución del delito</t>
  </si>
  <si>
    <t>2-303027628-Programas de Implemntacion de Politicas de Salud Infantil</t>
  </si>
  <si>
    <t xml:space="preserve">3113-Situado fiscal </t>
  </si>
  <si>
    <t>A.2.3.9  SUBSIDIO A LA OFERTA (ARTÍCULO 2 DE LA LEY 1797 DE 2016)</t>
  </si>
  <si>
    <t xml:space="preserve">CORRESPONDE A LOS RECURSOS DEL SGP DE PRESTACIÓN DE SERVICIOS,  EJECUTADOS EN EL MARCO DEL ARTÍCULO 2 DE LA LEY 1797 DE 2016 </t>
  </si>
  <si>
    <t>52020030003  Medios virtuales para la información, consulta y atención de jóvenes desarrollados e implementados</t>
  </si>
  <si>
    <t>52030080008-1411</t>
  </si>
  <si>
    <t>52030080008-1411 A diciembre de 2023 se han realizado 6 intervenciones (Mantenimiento, adecuación de infraestructura)  a sedes educativas</t>
  </si>
  <si>
    <t>2-303027629-Campaña Directa de TBC</t>
  </si>
  <si>
    <t>3114-particip. Nación RES. S/N (2001-2003)</t>
  </si>
  <si>
    <t>NO*  A.2.4   OTROS GASTOS EN SALUD</t>
  </si>
  <si>
    <t>CONTEMPLA LOS RECURSOS DESTINADOS A LA FINANCIACIÓN DE OTROS GASTOS EN SALUD, DIFERENTES A LOS DESCRITOS EN LOS NUMERALES ANTERIORES.</t>
  </si>
  <si>
    <t>52020030004  Jóvenes vinculados a situaciones delictivas, intervenidos</t>
  </si>
  <si>
    <t>52040010005-1412</t>
  </si>
  <si>
    <t>52040010005-1412 A diciembre de 2023 se han dotado 4 Instituciones educativas</t>
  </si>
  <si>
    <t>2-303027630-Procedimientos Ginecologicos Obstetricos</t>
  </si>
  <si>
    <t>3115-EPSA-Ley 99-93</t>
  </si>
  <si>
    <t>A.2.4.1  INVESTIGACIÓN EN SALUD</t>
  </si>
  <si>
    <t>CONTEMPLA LOS RECURSOS DESTINADOS A FINANCIAR PROYECTOS DE INVESTIGACIÓN EN SALUD.</t>
  </si>
  <si>
    <t xml:space="preserve">52020030005  Jóvenes formados para el desarrollo del turismo, con enfoque de cuidado por la casa común y otros seres sintientes </t>
  </si>
  <si>
    <t>52030070002-1413</t>
  </si>
  <si>
    <t xml:space="preserve">52030070002-1413 A diciembre de 2023 se han recuperado 3 espacios públicos efectivos de la Estructura Ecológica Complementaria adecuados arquitectónica y paisajísticamente con empoderamiento ciudadano. </t>
  </si>
  <si>
    <t>2-303027631-Pago Aportes Patronales ESE</t>
  </si>
  <si>
    <t>3116-part. Nacion Res. 3818-03 R.S.Ampliacion</t>
  </si>
  <si>
    <t>A.2.4.2  PAGO PASIVO PRESTACIONAL</t>
  </si>
  <si>
    <t>SE REFIERE A LOS RECURSOS DESTINADOS PARA GARANTIZAR EL PAGO DEL PASIVO PRESTACIONAL DEL SECTOR SALUD CAUSADO A 31 DE DICIEMBRE DE 1993, DE CONFORMIDAD CON LOS CONVENIOS DE CONCURRENCIA.</t>
  </si>
  <si>
    <t>52020030006  Jóvenes multiplicadores de derechos sexuales y reproductivos certificados con enfoque diferencial</t>
  </si>
  <si>
    <t>52030070004-1414</t>
  </si>
  <si>
    <t>52030070004-1414 En el periodo 2020-2023,  se promueven  12 espacios  de la comuna con programación cultural</t>
  </si>
  <si>
    <t>2-303027632-Atención de Urgencia a Migrantes</t>
  </si>
  <si>
    <t>3117-part. Nacion Ac 190-01 R.S. Ampliación</t>
  </si>
  <si>
    <t>A.2.4.3  REORGANIZACIÓN DE REDES DE PRESTADORES DE SERVICIOS DE SALUD</t>
  </si>
  <si>
    <t>CONTEMPLA LOS RECURSOS DESTINADOS POR LA NACIÓN Y LAS ENTIDADES TERRITORIALES AL DESARROLLO DEL PROGRAMA DE REORGANIZACIÓN DE REDES DE PRESTACIÓN DE SERVICIOS DE SALUD.</t>
  </si>
  <si>
    <t>52020030007  Organizaciones juveniles culturales y artísticas fortalecidas con programas de creación artística y promoción del patrimonio cultural</t>
  </si>
  <si>
    <t>52050020001-1415</t>
  </si>
  <si>
    <t>52050020001-1415 En el periodo 2020-2023,  se  forman  en prácticas  artísticas, 450  personas  de la comuna</t>
  </si>
  <si>
    <t>NO * 2-3030287 Contratos de Interventoria Educativa</t>
  </si>
  <si>
    <t>3118-part. Nacion Ac 202-01 R.S. Ampliación</t>
  </si>
  <si>
    <t>A.2.4.7  PAGO DE OTRAS DEUDAS QUE NO CORRESPONDEN A CARTERA HOSPITALARIA O INFRAESTRUCTURA</t>
  </si>
  <si>
    <t>CONTEMPLA LOS RECURSOS DESTINADOS AL PAGO DE OTRAS DEUDAS QUE NO CORRESPONDEN A PRESTACIÓN DE SERVICIOS, REG SUBSIDIADO O INFRAESTRUCTURA</t>
  </si>
  <si>
    <t>52020030008  Adolescentes y jóvenes vinculados a redes de voluntariado del sector deportivo</t>
  </si>
  <si>
    <t>52030080007-1416</t>
  </si>
  <si>
    <t xml:space="preserve">52030080007-1416 En el período 2020-2023 se realiza la adecuación, mejoramiento, mantenimiento o dotación  de 1 equipamientos culturales de la comuna </t>
  </si>
  <si>
    <t>2-303028701-Interventoria Prestacion de Servicios</t>
  </si>
  <si>
    <t>3119-part. Nacion Ac 213-01 R.S. Ampliación</t>
  </si>
  <si>
    <t>A.2.4.8  INVERSIÓNES DIRECTAS EN LA RED PUBLICA SEGÚN PLAN BIENAL EN EQUIPOS Y DOTACIÓN</t>
  </si>
  <si>
    <t>INVERSIÓNES EN EQUIPOS Y DOTACION  EN LA RED PÚBLICA S/N PLAN BIENAL.
INCLUYE INVERSIONES  ART. 2  LEY 1608/2013 Y  NRAL 7  ART. 11  RES.3042/2007, MODIF. RES.  1127 /2013 MSPS, RTAS CEDIDAS  ART.4° LEY 1608/ 2013 Y   DESAHORRO FONPET  DTO 728/2013.</t>
  </si>
  <si>
    <t>52020040001  Atención psicosocial, personal y familiar a la población adulta mayor de comunas y corregimientos</t>
  </si>
  <si>
    <t>52020040005-1417</t>
  </si>
  <si>
    <t>52020040005-1417 A diciembre de 2020 se han  formado 62 cuidadores para personas mayores, formadas en cuidados, manejo, proyectos de vida y derechos</t>
  </si>
  <si>
    <t>2-303028702-Interventoria Calidad Educativa</t>
  </si>
  <si>
    <t>3120-part. Nacion Ac 214-01 R.S. Ampliación</t>
  </si>
  <si>
    <t>A.2.4.9  INVERSIÓNES DIRECTAS EN LA RED PUBLICA SEGÚN PLAN BIENAL EN INFRAESTRUCTURA</t>
  </si>
  <si>
    <t>INVERSIONES INFRAESTRUCTURA RED PÚBLICA S/N PLAN BIENAL.INCLUYE INVERSIONES   ART. 2 LEY 1608/ 2013 Y  NRAL 7 ART. 11  RES. 3042/2007 , MODIF. RES. 1127/ 2013 MSPS, RTAS CEDIDAS  ART. 4° LEY 1608/2013 Y  DESAHORRO FONPET DTO 728/ 2013.</t>
  </si>
  <si>
    <t>52020040002  Personas mayores atendidas en modalidad hogar larga estancia y hogar de paso</t>
  </si>
  <si>
    <t>52020050002-1418</t>
  </si>
  <si>
    <t>52020050002-1418 A diciembre de 2020 se han suministrado 160 ayudas técnicas y tecnológicas de asistencia a personas con discapacidad sensorial y de movilidad reducida</t>
  </si>
  <si>
    <t>2-303028703-Interventoria Alimentacion Escolar</t>
  </si>
  <si>
    <t>3121-part. Nacion Ac 222-01 R.S. Ampliación</t>
  </si>
  <si>
    <t>NO*  A.2.4.13   PROMOCIÓN SOCIAL</t>
  </si>
  <si>
    <t xml:space="preserve">RECURSOS DESTINADOS A PROGRAMAS RELACIONADOS CON LA PROMOCIÓN SOCIAL </t>
  </si>
  <si>
    <t>52020040003  Personas mayores en modalidad Centros Vida atendidas</t>
  </si>
  <si>
    <t>52050010003-1419</t>
  </si>
  <si>
    <t>52050010003-1419 En el período 2020  se realizan  4 encuentros para recuperar y difundir la tradición oral, la memoria y la cultura en la comuna</t>
  </si>
  <si>
    <t>NO * 2-30303 Gastos de Personal</t>
  </si>
  <si>
    <t>3122-part. Nacion Ac 235-02 R.S. Ampliación</t>
  </si>
  <si>
    <t>A.2.4.13.1  POBLACIÓN VICTIMA DEL DESPLAZAMIENTO FORZADO POR LA VIOLENCIA</t>
  </si>
  <si>
    <t>PROGRAMAS CON ATENCIÓN PSICOSOCIAL A LA POBLACIÓN VICTIMA DEL DESPLAZAMIENTO FORZADO POR LA VIOLENCIA</t>
  </si>
  <si>
    <t>52020040004  Personas Mayores, niños niñas y adolescentes participantes de encuentros intergeneracionales</t>
  </si>
  <si>
    <t>-1420 1. Reactiv</t>
  </si>
  <si>
    <t xml:space="preserve">-1420 1. Reactivar con Min ambiente, las Zonas  de protección.
2.  Agilizar la definición de la UPR, con planeación municipal
3. Recopilar información, realizar  estudios y diagnósticos de las  Áreas, la propuestas o intervenciones  estarán   sujetas  a la UPR, aprobadas
</t>
  </si>
  <si>
    <t>NO * 2-3030301 Gastos de Personal diferentes del Sector Educación y Salud</t>
  </si>
  <si>
    <t>3123-part. Nacion Res. 1731-01 R.S.Ampliación</t>
  </si>
  <si>
    <t>A.2.4.13.2  ENTORNO FAMILIAR, CULTURAL Y SOCIAL</t>
  </si>
  <si>
    <t>PRGRMAS DE TEJIDO SOCIAL RELACIONADO CON ENTORNO FAMILIAR, CULTURAL Y SOCIAL</t>
  </si>
  <si>
    <t>52020040005  Cuidadores de personas mayores, formadas en cuidados, manejo, proyectos de vida y derechos</t>
  </si>
  <si>
    <t>53040040003-1501</t>
  </si>
  <si>
    <t>53040040003-1501 En el periodo 2020-2023 se construyen 0,215 kilómetros de vías en la comuna 15, previo concepto de biavilidad técnica.</t>
  </si>
  <si>
    <t>NO * 2-303030101 Servicios Personales Asociados a la Nómina</t>
  </si>
  <si>
    <t>3124-particip. Nación Res. 4615-06</t>
  </si>
  <si>
    <t>A.2.4.13.3  ETNIA, DISCAPACIDAD, GÉNERO, NIÑEZ, ADOLESCENCIA, PERSONAS MAYORES</t>
  </si>
  <si>
    <t>RECURSOS ASIGNADOS CON ENFOQUE DIFERENCIAL POR ETNIA, DISCAPACIDAD, GÉNERO, NIÑEZ, ADOLESCENCIA, PERSONAS MAYORES</t>
  </si>
  <si>
    <t>52020040006  Espacios de intercambio intergeneracional promovidos para aprovechar la experiencia y vivencia de las personas mayores</t>
  </si>
  <si>
    <t>53040050002-1502</t>
  </si>
  <si>
    <t>53040050002-1502 En el periodo 2020-2023 se señalizan 24 puntos de red vial de Cali en la comuna 15</t>
  </si>
  <si>
    <t>2-30303010101-Sueldos de personal de nomina</t>
  </si>
  <si>
    <t>3125-particip. Nación Res. 2400-06</t>
  </si>
  <si>
    <t>A.2.4.14  OTROS GASTOS DE SALUD EN EMERGENCIAS Y DESASTRES</t>
  </si>
  <si>
    <t>RECURSOS ORIENTADOS A LA ATENCION DE EMERGENCIAS Y DESASTRES EN EL SECTOR SALUD</t>
  </si>
  <si>
    <t>52020040007  Adultos mayores beneficiados con estrategias en pro del envejecimiento funcional saludable y activo</t>
  </si>
  <si>
    <t>53040010004-1503</t>
  </si>
  <si>
    <t>53040010004-1503 A diciembre de 2020, se ha realizado el mantenimiento y/o construcción 500 metros cuadrados de andén, previo concepto de viabilidad técnica y esquema básico</t>
  </si>
  <si>
    <t>2-30303010102-horas extras y dias festivos</t>
  </si>
  <si>
    <t>3126-particip. Nación Res. 3777-06</t>
  </si>
  <si>
    <t>A.2.4.15  PROGRAMAS SANEAMIENTO FISCAL Y FINANCIERO EMPRESAS SOCIALES DEL ESTADO -ESE</t>
  </si>
  <si>
    <t>SANEAMIENTO FISCAL Y FINANCIERO DE ESE RIESGO MEDIO Y ALTO, LEY 1438/2011 Y ART 2 LEY 1608/2013, ART. 6 DECRETO 1141/2013 Y  NRAL 6 ART. 11  RES. 3042/2007 MODIF.RES.1127/2013 MSPS,  RTAS CEDIDAS   ART. 4° LEY 1608/2013  Y  DESAHORRO FONPET  DTO 728/2013</t>
  </si>
  <si>
    <t>52020040008  Personas con prácticas para el envejecimiento activo y la cultura positiva de la vejez aumentadas</t>
  </si>
  <si>
    <t>53040040004-1504</t>
  </si>
  <si>
    <t>53040040004-1504 A diciembre de 2020, se ha realizado el mantenimiento de 1 kilómetros de vía en la comuna, previo concepto de viabilidad técnica</t>
  </si>
  <si>
    <t>2-30303010103-bonificacion servicios prestados</t>
  </si>
  <si>
    <t>3127-Particip. Nación Res.3395-05</t>
  </si>
  <si>
    <t>NO*  A.3   AGUA POTABLE Y SANEAMIENTO BÁSICO  (SIN INCLUIR PROYECTOS DE VIS)</t>
  </si>
  <si>
    <t>SUMATORIA DE RECURSOS ORIENTADOS AL DESARROLLO DE ACTIVIDADES Y PROYECTOS PARA ASEGURAR EL ACCESO CON CALIDAD DE LA POBLACIÓN AL SERVICIO DE AGUA POTABLE Y SANEAMIENTO BÁSICO.</t>
  </si>
  <si>
    <t>52020040009  Centros Vida para personas mayores adecuados</t>
  </si>
  <si>
    <t>53040010003-1505</t>
  </si>
  <si>
    <t>53040010003-1505 A diciembre de 2023, se han realizado el mantenimiento 1 puente peatonal, previo concepto de viabilidad técnica</t>
  </si>
  <si>
    <t>2-30303010104-Bonificacion especial de recreación</t>
  </si>
  <si>
    <t>3128-Res. 001-99  F.N.C.</t>
  </si>
  <si>
    <t>NO*  A.3.10   SERVICIO DE ACUEDUCTO</t>
  </si>
  <si>
    <t>RECURSOS DESTINADOS POR LA ENTIDAD TERRITORIAL PARA PROVEER DE AGUA APTA PARA EL CONSUMO HUMANO A LOS HABITANTES, INCLUIDA CONEXIÓN, MEDICIÓN Y ACTIVIDADES COMPLEMENTARIAS DE CAPTACIÓN DE AGUA, PROCESAMIENTO, TRATAMIENTO, ALMACENAMIENTO Y TRANSPORTE.</t>
  </si>
  <si>
    <t>52020040010  Estrategia de complemento de seguridad social para personas mayores de estrato 2 y 3 gestionada</t>
  </si>
  <si>
    <t>53040010002-1506</t>
  </si>
  <si>
    <t>53040010002-1506 A diciembre de 2023, se han realizado la construcción de 1 puente peatonal, previo concepto de viabilidad técnica</t>
  </si>
  <si>
    <t>2-30303010105-prima de antigüedad</t>
  </si>
  <si>
    <t>3129-Particip. Nación Res. 768-01</t>
  </si>
  <si>
    <t>A.3.10.1  ACUEDUCTO-CAPTACIÓN</t>
  </si>
  <si>
    <t>RECUSOS PARA FINANCIACIÓN DE ESTRUCTURAS PARA OBTENER AGUA DE FUENTES DE ABASTECIMIENTO COMO EMBALSE, PRESA, BOCATOMA SUBTERRÁNEA Y/O SUPERFICIAL, POZO PROFUNDO, ESTACIÓN DE BOMBEO, ETC, Y PARA CAPTACIÓN DE AGUA SUBTERRÁNEA.</t>
  </si>
  <si>
    <t>52020050001  Personas con discapacidad, sus familias y cuidadores atendidos en abordaje de la discapacidad, derechos, redes de apoyo, incidencia, organización, desarrollo de habilidades para la vida y el trabajo</t>
  </si>
  <si>
    <t>51040010004-1507</t>
  </si>
  <si>
    <t>51040010004-1507 En el periodo 2020 - 2023 se vinculan 300 personas a rutas para la inserción laboral</t>
  </si>
  <si>
    <t>2-30303010106-Prima de navidad</t>
  </si>
  <si>
    <t>3130-Particip. Nación Res. 0966-06</t>
  </si>
  <si>
    <t>A.3.10.2  ACUEDUCTO- ADUCCIÓN</t>
  </si>
  <si>
    <t>RECUSOS PARA FINANCIAR COMPONENTES DE TRANSPORTE DE AGUA CRUDA DESDE SU CAPTACIÓN HASTA LA PLANTA DE POTABILIZACIÓN: TUBERÍA FLUJO LIBRE O PRESIÓN, TÚNEL, VIADUCTO, ANCLAJE, CANAL, CÁMARA ROMPE PRESIÓN, TANQUE DE ALMACENAMIENTO, ETC Y PRETRATAMIENTO.</t>
  </si>
  <si>
    <t>52020050002  Productos de apoyo para la movilidad y desplazamiento de las Personas con discapacidad, entregados</t>
  </si>
  <si>
    <t>51040020001-1508</t>
  </si>
  <si>
    <t>51040020001-1508 En el periodo 2020 - 2023  se fortalecen 300 personas en el ecosistema de emprendimiento empresarial y social con enfoque diferencial y de género</t>
  </si>
  <si>
    <t>2-30303010107-prima de servicios</t>
  </si>
  <si>
    <t>3131-Particip. Nación Res. 0908-06</t>
  </si>
  <si>
    <t>A.3.10.3  ACUEDUCTO- ALMACENAMIENTO</t>
  </si>
  <si>
    <t>RECURSOS PARA FINANCIAR ESTRUCTRUAS (TANQUES, CÁMARAS, ETC) Y SISTEMAS DESTINADOS A DEPOSITAR PARA EL ALMACENAMIENTO, UN DETERMINADO VOLUMEN DE AGUA PARA CUBRIR PICOS HORARIOS, LA DEMANDA DE LA POBLACIÓN, O PARA ATENCIÓN DE IMPREVISTOS Y/O EMERGENCIAS.</t>
  </si>
  <si>
    <t>52020050003  Personas con discapacidad y con enfermedades huérfanas intervenidas con la Estrategia de Rehabilitación Basada en la Comunidad -RBC- aumentadas</t>
  </si>
  <si>
    <t>51010010019-1509</t>
  </si>
  <si>
    <t>51010010019-1509 En el período 2020-2023 300 personas han recibido con formación, sensibilización y/o utilización de servicios en el uso y apropiación de tecnologías de la información y la comunicación TIC</t>
  </si>
  <si>
    <t>2-30303010108-prima de vacaciones</t>
  </si>
  <si>
    <t>3132-Particip. Nación Res. 0909-06</t>
  </si>
  <si>
    <t>A.3.10.4  ACUEDUCTO- TRATAMIENTO</t>
  </si>
  <si>
    <t>RECUSOS PARA FINANCIAR PURIFICACIÓN AGUA: DESARENADOR, MICROTAMIZADO, REMOCIÓN GRASA Y ACEITE, COAGULACIÓN MEZCLA, FLOCULACIÓN, SEDIMENTACIÓN, FILTRACIÓN, DESINFECCIÓN, ESTABILIZACIÓN ABLANDAMIENTO, DESFERRIZACIÓN Y DESMANGANETIZACIÓN, FLOTACIÓN</t>
  </si>
  <si>
    <t>52020050004  Niñas, niños, adolescentes, jóvenes, adultos y adultos mayores con discapacidad y sus cuidadores vinculados anualmente en procesos deportivos de formación</t>
  </si>
  <si>
    <t>52010030007-1510</t>
  </si>
  <si>
    <t>52010030007-1510 A diciembre de 2023 se ha implementado  27  sistemas de monitoreo y alerta para la prevención y/o disminución del delito</t>
  </si>
  <si>
    <t>2-30303010109-prima o subisidio de alimentación</t>
  </si>
  <si>
    <t>3133-Particip. Nación Res.2077-06</t>
  </si>
  <si>
    <t>A.3.10.5  ACUEDUCTO- CONDUCCIÓN</t>
  </si>
  <si>
    <t xml:space="preserve">RECUSOS PARA LA FINANCIACIÓN DE COMPONENTES PARA TRANSPORTAR EL AGUA DESDE LA PLANTA DE POTABILIZACIÓN HASTA EL SISTEMA DE DISTRIBUCIÓN (ESTACIÓN DE BOMBEO, EQUIPOS DE BOMBEO, TÚNELES, TUBERÍAS A PRESIÓN Y ACCESORIOS).  </t>
  </si>
  <si>
    <t>52020050005  Personas con discapacidad beneficiadas con actividades artísticas y culturales</t>
  </si>
  <si>
    <t>52020030004-1511</t>
  </si>
  <si>
    <t>52020030004-1511 A diciembre de 2023 se han beneficiado 390 jóvenes en procesos de formación para la prevención situacional del delito en zonas vulnerables</t>
  </si>
  <si>
    <t>2-30303010110-prima tecnica</t>
  </si>
  <si>
    <t>3134-Particip. Nación Res.3596-06</t>
  </si>
  <si>
    <t>A.3.10.6   ACUEDUCTO- MACROMEDICIÓN</t>
  </si>
  <si>
    <t>RECUSOS PARA LA FINANCIACIÓN DE PROYECTOS ORIENTADOS A INSTALAR MACROMEDIDORES EN LA RED DE DISTRIBUCIÓN, PARA TOTALIZAR LA CANTIDAD DE AGUA QUE HA SIDO TRATADA EN UNA PLANTA DE TRATAMIENTO Y LA QUE ESTÁ SIENDO TRANSPORTADA POR LA RED DE DISTRIBUCIÓN</t>
  </si>
  <si>
    <t xml:space="preserve">52020050006  Estudiantes con discapacidad y capacidades o talentos excepcionales vinculados a educación inclusiva forma, educación para el trabajo y el desarrollo humano y educación adecuada para la integración </t>
  </si>
  <si>
    <t>52030080008-1512</t>
  </si>
  <si>
    <t>52030080008-1512 A diciembre de 2023 se han realizado 4 intervenciones (Mantenimiento, adecuación de infraestructura)  a sedes educativas</t>
  </si>
  <si>
    <t>2-30303010111-auxilio de transporte</t>
  </si>
  <si>
    <t>3135-Particip. Nación Res.4591-06</t>
  </si>
  <si>
    <t>A.3.10.7  ACUEDUCTO-DISTRIBUCIÓN</t>
  </si>
  <si>
    <t>RECUSOS PARA FINANCIAR TUBERÍA, ACCESORIOS Y ESTRUCTURAS QUE CONDUCEN EL AGUA DESDE TANQUES DE ALMACENAMIENTO O PLANTAS DE TRATAMIENTO HASTA PUNTOS DE CONSUMO. LOS TANQUES DE ALMACENAMIENTO Y COMPENSACIÓN PUEDEN CONTENER ESTACIONES Y EQUIPO DE BOMBEO</t>
  </si>
  <si>
    <t xml:space="preserve">52020050007  Juegos para distritales realizados </t>
  </si>
  <si>
    <t>52040010005-1513</t>
  </si>
  <si>
    <t>52040010005-1513 A diciembre de 2023 se han dotado 2 Instituciones educativas</t>
  </si>
  <si>
    <t>NO * 2-30303010112 Otras remuneraciones que no son factor salarial</t>
  </si>
  <si>
    <t>3136-Particip. Nación Res.3597-06</t>
  </si>
  <si>
    <t>A.3.10.8  ACUEDUCTO- MICROMEDICIÓN</t>
  </si>
  <si>
    <t xml:space="preserve">RECUSOS PARA LA FINANCIACIÓN DE PROYECTOS ORIENTADOS A INSTALAR MEDIDORES DE CONSUMO DEL SERVICIO DE ACUEDUCTO, DESTINADOS A CONOCER LA CANTIDAD DE AGUA CONSUMIDA EN UN DETERMINADO PERÍODO DE TIEMPO POR CADA SUSCRIPTOR DE UN SISTEMA DE ACUEDUCTO. </t>
  </si>
  <si>
    <t>52020060001  Comunidad educativa de las Sedes Educativas Oficiales fortalecidas con procesos etno-educativos afrodescendientes implementados</t>
  </si>
  <si>
    <t>52030070002-1514</t>
  </si>
  <si>
    <t xml:space="preserve">52030070002-1514 A diciembre de 2023 se han recuperado 5 espacios públicos efectivos de la Estructura Ecológica
Complementaria adecuados
arquitectónica y paisajísticamente
con empoderamiento ciudadano. </t>
  </si>
  <si>
    <t>2-3030301011201-vacaciones</t>
  </si>
  <si>
    <t>3137-Particip. Nación Res.3579-06</t>
  </si>
  <si>
    <t>A.3.10.9  ACUEDUCTO- INDICE DE AGUA NO CONTABILIZADA</t>
  </si>
  <si>
    <t>RECURSOS DESTINADOS A LA FINANCIACIÓN DE PROGRAMAS DE REDUCCIÓN DEL ÍNDICE DE AGUA NO CONTABILIZADA.</t>
  </si>
  <si>
    <t>52020060002  Casa del pacífico para la vida de la población afro, adquirida, dotada y operando</t>
  </si>
  <si>
    <t>52050020001-1515</t>
  </si>
  <si>
    <t>52050020001-1515 En el periodo 2020-2023,  se  forman  en prácticas  artísticas 500 personas  de la comuna</t>
  </si>
  <si>
    <t>2-3030301011202-subsidio familiar extra</t>
  </si>
  <si>
    <t>3138-Particip. Nación Fosyga -07</t>
  </si>
  <si>
    <t>A.3.10.10  ACUEDUCTO-PREINVERSIONES, ESTUDIOS</t>
  </si>
  <si>
    <t>RECURSOS PARA LA FINANCIACIÓN DE LA FASE PRELIMINAR DE UN PROYECTO DE ACUEDUCTO Y QUE PERMITE MEDIANTE LA ELABORACIÓN DE ESTUDIOS Y DISEÑOS, DEFINIR SUS CARACTERÍSTICAS Y CONDICIONES TÉCNICAS, ECONÓMICAS, FINANCIERAS, INSTITUCIONALES Y SOCIALES.</t>
  </si>
  <si>
    <t>52020060003  Planes estratégicos para Consejos Comunitarios, Organizaciones de Base Afro y Colonias Afrocolombianas, diseñado e implementado</t>
  </si>
  <si>
    <t>52050020002-1516</t>
  </si>
  <si>
    <t>52050020002-1516 En el período 2020-2023 se apoyan 25 organizaciones de la comuna, en el desarrollo de  sus iniciativas artísticas  y culturales</t>
  </si>
  <si>
    <t>2-3030301011203-intereses a la cesantia</t>
  </si>
  <si>
    <t>3139-Particip. Nación Fosyga -08</t>
  </si>
  <si>
    <t>A.3.10.11  ACUEDUCTO-INTERVENTORÍA</t>
  </si>
  <si>
    <t>RECURSOS PARA PAGO DE UNA PERSONA PARA CONTROLAR, REALIZAR SEGUIMIENTO, ASEGURAR LA CORRECTA EJECUCIÓN Y CUMPLIMIENTO DE UN CONTRATO, DENTRO DE LOS TÉRMINOS ESTABLECIDOS EN LAS NORMAS VIGENTES Y EN LAS CLAUSULAS ESTIPULADAS POR EL CONTRATO.</t>
  </si>
  <si>
    <t>52020060004  Estrategias para transversalizar los enfoques étnico, racial, diferencial y poblacional en contextos políticos sociales y culturales, diseñadas e implementadas</t>
  </si>
  <si>
    <t>52020020008-1517</t>
  </si>
  <si>
    <t>52020020008-1517 A diciembre de 2023 se han beneficiado a 1000  niñas, niños, adolescentes, jóvenes y adultos (incluidos con discapacidad) beneficiados con programas de iniciación y formación deportiva en disciplinas tradicionales y de nuevas tendencias en la comuna</t>
  </si>
  <si>
    <t>2-3030301011204-Cesantias definitvas</t>
  </si>
  <si>
    <t>3140-Particip. Nación Res. 001-99</t>
  </si>
  <si>
    <t xml:space="preserve">A.3.10.12  ACUEDUCTO- FORMULACIÓN, IMPLEMENTACIÓN Y ACCIONES DE FORTALECIMIENTO PARA LA ADMINISTRACIÓN Y OPERACIÓN DE LOS SERVICIOS. </t>
  </si>
  <si>
    <t>RECURSOS PARA FINANCIAR LA FORMULACIÓN, IMPLEMENTACIÓN Y ACCIONES DE FORTALECIMIENTO PARA LA ADMINISTRACIÓN Y OPERACIÓN DEL SERVICIO DE ACUEDUCTO.</t>
  </si>
  <si>
    <t>52020060005  Implementación de los Planes de Etnodesarrollo para los Consejos Comunitarios</t>
  </si>
  <si>
    <t>52030080005-1518</t>
  </si>
  <si>
    <t>52030080005-1518 A diciembre de 2023 se han intervenido 11 escenarios deportivos y recreativos en la comuna</t>
  </si>
  <si>
    <t>2-3030301011205-dotación suministros al trabajador</t>
  </si>
  <si>
    <t>3141-Resol. 6236/07 (ministerio Educaciòn)</t>
  </si>
  <si>
    <t>A.3.10.13  ACUEDUCTO- SUBSIDIOS</t>
  </si>
  <si>
    <t>RECURSOS QUE APORTA LA ENTIDAD TERRITORIAL PARA FINANCIAR  LOS SUBSIDIOS QUE SE OTORGUEN A LOS ESTRATOS SUBSIDIABLES DE LA TARIFA DEL SERVICIO DE ACUEDUCTO.</t>
  </si>
  <si>
    <t>52020060006  Componente de fortalecimiento en salud propia, del Modelo intercultural de cuidado en salud en población afrodescendiente, implementado</t>
  </si>
  <si>
    <t>52020040005-1519</t>
  </si>
  <si>
    <t>52020040005-1519 A diciembre de 2020 se han  formado 40 cuidadores para personas mayores, formadas en cuidados, manejo, proyectos de vida y derechos</t>
  </si>
  <si>
    <t>2-303030103-Servicios Personales Indirectos</t>
  </si>
  <si>
    <t>3142-Resol. 7692/07 (ministerio Educaciòn)</t>
  </si>
  <si>
    <t>NO*  A.3.11   SERVICIO DE ALCANTARILLADO</t>
  </si>
  <si>
    <t>RECURSOS PARA CONSTRUCCIÓN Y OPTIMIZACIÓN DE SISTEMAS PARA RECOLECCIÓN DE RESIDUOS LÍQUIDOS Y/O AGUAS LLUVIAS MEDIANTE TUBERÍAS Y CONDUCTOS Y LA FINANCIACIÓN DE ACTIVIDADES COMPLEMENTARIAS DE TRANSPORTE, TRATAMIENTO Y DISPOSICIÓN FINAL DE ESTOS RESIDUOS</t>
  </si>
  <si>
    <t>52020060007  Expresiones tradicionales de la población afrodescendiente promovidas</t>
  </si>
  <si>
    <t>52030070004-1520</t>
  </si>
  <si>
    <t xml:space="preserve">52030070004-1520 En el período 2020 se recupera 3 zonas blandas, parques y zonas verdes a través de intervenciones y estrategias artísticas y lúdicas en la comuna </t>
  </si>
  <si>
    <t>NO * 2-303030105 Contribuciones Inherentes a la Nómina</t>
  </si>
  <si>
    <t>3143-Regimen subsidiado continuidad</t>
  </si>
  <si>
    <t>A.3.11.1  ALCANTARILLADO- RECOLECCIÓN</t>
  </si>
  <si>
    <t>RECURSOS PARA FINANCIACIAR TUBERÍAS, COLECTORES, INTERCEPTORES Y ESTRUCTURAS QUE ESTÁN DESTINADAS A RECOLECTAR, EVACUAR Y DISPONER LAS AGUAS RESIDUALES DOMÉSTICAS E INDUSTRIALES, LAS CUALES SE CONECTAN A TRAVÉS DE UNA ACOMETIDA DE ALCANTARILLADO</t>
  </si>
  <si>
    <t>52020060008  Organizaciones, grupos e instituciones culturales que promueven valores identitarios afrodescendientes apoyadas</t>
  </si>
  <si>
    <t>52020050005-1521</t>
  </si>
  <si>
    <t xml:space="preserve">52020050005-1521 En el período 2020 se benefician  20 personas  con discapacidad , con actividades artísticas y culturales </t>
  </si>
  <si>
    <t>NO * 2-30303010501 Al sector publico</t>
  </si>
  <si>
    <t>3144-Ley 21/1982 - Resolucion 6966/2008</t>
  </si>
  <si>
    <t>A.3.11.2  ALCANTARILLADO - TRANSPORTE</t>
  </si>
  <si>
    <t>RECURSOS PARA FINANCIAR LA CONSTRUCCIÓN Y OPTIMIZACIÓN DEL SISTEMA DE REDES, COLECTORES E INTERCEPTORES PARA LLEVAR Y CONDUCIR LAS AGUAS RESIDUALES DESDE LOS HOGARES, COMERCIO O INDUSTRIA HASTA LAS PLANTAS DE TRATAMIENTO O MEDIO NATURAL DONDE SE VIERTEN</t>
  </si>
  <si>
    <t>52020070001  Personas de las comunidades indígenas que reciben atención y orientación social, de acuerdo a su cosmovisión, usos y costumbres</t>
  </si>
  <si>
    <t>53040050002-1601</t>
  </si>
  <si>
    <t>53040050002-1601 En el periodo 2020-2023 se señalizan 47 puntos de red vial de Cali en la comuna 16</t>
  </si>
  <si>
    <t>NO * 2-3030301050101 Aportes de prevision Social</t>
  </si>
  <si>
    <t>3145-Resol 9677/08 (ministerio Educaciòn)</t>
  </si>
  <si>
    <t>A.3.11.3  ALCANTARILLADO- TRATAMIENTO</t>
  </si>
  <si>
    <t>RECURSOS PARA LA FINANCIACIÓN DE OBRAS QUE PERMITEN REDUCIR A NIVELES CONVENIENTES EL CONTENIDO DE MATERIA ORGÁNICA DE LAS AGUAS RESIDUALES ANTES DE SU VERTIMIENTO A UN MEDIO NATURAL.</t>
  </si>
  <si>
    <t>52020070002  Estrategias de Investigación para la población indígena en Santiago de Cali en contextos educativos, sociales y laborales</t>
  </si>
  <si>
    <t>53040010004-1602</t>
  </si>
  <si>
    <t xml:space="preserve">53040010004-1602 A diciembre de 2023, se han mejorado 2200 metros cuadrados de andenes en la comuna 16, previo concepto de viabilidad técnica </t>
  </si>
  <si>
    <t>NO * 2-303030105010101 Pensiones</t>
  </si>
  <si>
    <t>3146-Resol 3384/09  (min protencion social)</t>
  </si>
  <si>
    <t>A.3.11.4  ALCANTARILLADO- DESCARGA</t>
  </si>
  <si>
    <t>RECURSOS PARA LA FINANCIACIÓN DE OBRAS SUPERFICIALES O SUMERGIBLES CUYA FINALIDAD ES LA DESCARGA ADECUADA DE LAS AGUAS A LOS CURSOS RECEPTORES</t>
  </si>
  <si>
    <t>52020070003  Campañas para el reconocimiento y la no discriminación de los pueblos indígenas formuladas e implementadas</t>
  </si>
  <si>
    <t>53040010003-1603</t>
  </si>
  <si>
    <t xml:space="preserve">53040010003-1603 A diciembre de 2023, se ha realizado el mantenimiento de 1 puentes peatonales en la comuna 16, previo concepto de viabilidad técnica </t>
  </si>
  <si>
    <t>2-30303010501010101-Fondo de pensiones</t>
  </si>
  <si>
    <t>3147-Fosyga SSF (Sin Situación de Fondos )</t>
  </si>
  <si>
    <t>A.3.11.5  ALCANTARILLADO-PREINVERSIONES, ESTUDIOS</t>
  </si>
  <si>
    <t>RECURSOS PARA FINANCIAR LA FASE PRELIMINAR DE UN PROYECTO DE ALCANTARILLADO QUE PERMITE MEDIANTE LA ELABORACIÓN DE ESTUDIOS Y DISEÑOS, DEFINIR SUS CARACTERÍSTICAS Y CONDICIONES TÉCNICAS, ECONÓMICAS, FINANCIERAS, INSTITUCIONALES Y SOCIALES.</t>
  </si>
  <si>
    <t>52020070004  Cabildos Indígenas que implementan sus planes de vida - Eje de gobierno propio</t>
  </si>
  <si>
    <t>53040040004-1604</t>
  </si>
  <si>
    <t xml:space="preserve">53040040004-1604 A diciembre de 2020, se ha realizado el mejoramiento de 0,98  kilómetro de via en la comuna 16, previo concepto de viabilidad técnica </t>
  </si>
  <si>
    <t>2-30303010501010102-Instituto de seguros sociales-ISS</t>
  </si>
  <si>
    <t>3148-Resol. Concesión de Subvención lucha contra la violencia a la mujer</t>
  </si>
  <si>
    <t>A.3.11.6  ALCANTARILLADO-INTERVENTORÍA</t>
  </si>
  <si>
    <t>RECURSOS PARA PAGO A UNA PERSONA PARA CONTROLAR, REALIZAR SEGUIMIENTO, ASEGURAR LA CORRECTA EJECUCIÓN Y CUMPLIMIENTO DE UN CONTRATO, DENTRO DE LOS TÉRMINOS ESTABLECIDOS EN LAS NORMAS VIGENTES Y EN LAS CLAUSULAS ESTIPULADAS POR EL CONTRATO.</t>
  </si>
  <si>
    <t>52020070005  Componente de fortalecimiento en salud propia, del modelo intercultural de cuidado en salud en población indígena, implementado</t>
  </si>
  <si>
    <t>51040020001-1605</t>
  </si>
  <si>
    <t>51040020001-1605 En el periodo 2020 - 2023  se fortalecen 300 personas en el ecosistema de emprendimiento empresarial y social con enfoque diferencial y de género</t>
  </si>
  <si>
    <t>2-30303010501010103-COLPENSIONES</t>
  </si>
  <si>
    <t>3149-Resol. 4228/10 Envejecimiento y Vejez- PNEV.</t>
  </si>
  <si>
    <t>A.3.11.7  ALCANTARILLADO- FORTALECIMIENTO INSTITUCIONAL</t>
  </si>
  <si>
    <t>RECURSOS DESTINADOS A LA FORMULACIÓN, IMPLEMENTACIÓN Y ACCIONES DE FORTALECIMIENTO PARA LA ADMINISTRACIÓN Y OPERACIÓN DEL SERVICIO DE ALCANTARILLADO</t>
  </si>
  <si>
    <t xml:space="preserve">52020070006  Sedes educativas oficiales con estrategias de permanencia para población indígenas </t>
  </si>
  <si>
    <t>51020010008-1606</t>
  </si>
  <si>
    <t>51020010008-1606 En el periodo 2020 - 2023 se benefician 150 emprendimientos y empresas de la industria cultural con asistencia técnica</t>
  </si>
  <si>
    <t>NO * 2-303030105010102 Salud</t>
  </si>
  <si>
    <t>3150-Resol 2430/11  (salud mental) plan oper nac</t>
  </si>
  <si>
    <t>A.3.11.8  ALCANTARILLADO- SUBSIDIOS.</t>
  </si>
  <si>
    <t>RECURSOS APORTADOS POR LA ENTIDAD TERRITORIAL PARA FINANCIAR  LOS SUBSIDIOS QUE SE OTORGUEN A LOS ESTRATOS SUBSIDIABLES DE LA TARIFA DEL SERVICIO DE ALCANTARILLADO.</t>
  </si>
  <si>
    <t>52020070007  Pueblos indígenas organizados, apoyados en la recuperación de sus prácticas culturales ancestrales</t>
  </si>
  <si>
    <t>51010010019-1607</t>
  </si>
  <si>
    <t>51010010019-1607 En el período 2020-2023 se han beneficiado 400 personas en sensibilización y/o utilización de servicios en el uso y apropiación de tecnologías de la información y la comunicación TIC</t>
  </si>
  <si>
    <t>2-30303010501010201-Empresas promotoras de salud</t>
  </si>
  <si>
    <t>3151-Resol 5075/11  (brote sarampion) m.p.s.</t>
  </si>
  <si>
    <t>NO*  A.3.12   SERVICIO DE ASEO</t>
  </si>
  <si>
    <t>SUMATORIA DE LOS RECURSOS DESTINADOS POR LA ENTIDAD TERRITORIAL PARA FINANCIAR ACTIVIDADES DE RECOLECCIÓN DE LOS RESIDUOS SÓLIDOS, ASÍ COMO LAS COMPLEMENTARIAS DE TRANSPORTE, TRATAMIENTO, APROVECHAMIENTO Y DISPOSICIÓN FINAL DE LOS RESIDUOS SÓLIDOS.</t>
  </si>
  <si>
    <t>52020070008  Espacios multipropósito para la integración de las comunidades indígenas implementados</t>
  </si>
  <si>
    <t>51010010009-1608</t>
  </si>
  <si>
    <t>51010010009-1608  A 2023 ha entrado en operación 1 Zona pública con acceso gratuito a internet al servicio del ciudadano</t>
  </si>
  <si>
    <t>2-30303010501010202-Instituto de seguros sociales-ISS</t>
  </si>
  <si>
    <t>3152-Fosyga SSF- poblacion no asegurada</t>
  </si>
  <si>
    <t>A.3.12.1  ASEO- PROYECTO DE TRATAMIENTO Y APROVECHAMIENTO DE RESIDUOS SOLIDOS</t>
  </si>
  <si>
    <t>RECURSOS PARA FINANCIAR LA PROLONGACIÓN Y ADECUACIÓN DE LA VIDA ÚTIL DE LOS RESIDUOS SÓLIDOS RECUPERADOS Y QUE MEDIANTE PROCESOS, OPERACIONES O TÉCNICAS DEVUELVEN A LOS MATERIALES SU POSIBILIDAD DE UTILIZACIÓN EN SU FUNCIÓN ORIGINAL O ALGUNA DE UTILIDAD.</t>
  </si>
  <si>
    <t>52020080001  Población LGBTIQ+ con atención psicosocial y jurídica por la violación de derechos, con un enfoque diferencial de diversidad sexual y de géneros</t>
  </si>
  <si>
    <t>52050020001-1609</t>
  </si>
  <si>
    <t>52050020001-1609 En el periodo 2020-2023,  se  forman  en prácticas  artísticas 1800 personas  de la comuna</t>
  </si>
  <si>
    <t xml:space="preserve">NO * 2-303030105010103 Aportes parafiscales  </t>
  </si>
  <si>
    <t>3153-Clausura navarro SSF - conpes 3624 y 3710</t>
  </si>
  <si>
    <t>A.3.12.2  ASEO- MAQUINARIA Y EQUIPOS</t>
  </si>
  <si>
    <t>RECURSOS PARA FINANCIAR EQUIPO PESADO PARA LA COMPACTACIÓN DE RESIDUOS COMO: BULDÓZER, PATA DE CABRA, RETROEXCAVADORA Y VOLQUETAS; ASÍ COMO PARA EL MONITOREO GEOTÉCNICO DE LA MASA DE RESIDUOS COMO INCLINÓMETROS Y PIEZÓMETROS DE HILO VIBRÁTIL.</t>
  </si>
  <si>
    <t>52020080002  Instituciones Públicas y Privadas sensibilizadas en el enfoque de derechos, diversidad sexual y de géneros y Política Pública CaliDiversidad</t>
  </si>
  <si>
    <t>52050020013-1610</t>
  </si>
  <si>
    <t>52050020013-1610 En el periodo 2021-2023,  se  certifican en áreas artísticas a 45 personas  de la comuna</t>
  </si>
  <si>
    <t>2-30303010501010301-Servicio Nacional de aprendizaje (SENA ley 21/82)</t>
  </si>
  <si>
    <t>3154-Resol 472/11  (salud mental) pnrcspa</t>
  </si>
  <si>
    <t>A.3.12.3  ASEO- DISPOSICIÓN FINAL</t>
  </si>
  <si>
    <t>RECURSOS PARA FINANCIAR LUGAR DE DISPOSICIÓN DEFINITIVA DE DESECHOS SÓLIDOS INCLUYE: CONSTRUCCIÓN, COSTOS ADMINISTRATIVOS, ADECUACIÓN TERRENO, CONSTRUCCIÓN VÍAS INTERNAS, MANEJO DE AGUAS LLUVIAS, CONSTRUCCIÓN DE SISTEMA DE TRATAMIENTO DE LIXIVIADOS</t>
  </si>
  <si>
    <t>52020080003  Estrategias para el fortalecimiento del proyecto de vida a través del desarrollo de habilidades, capacidades e iniciativas de la población LGBTIQ+, implementadas</t>
  </si>
  <si>
    <t>52020020008-1611</t>
  </si>
  <si>
    <t>52020020008-1611 A diciembre de 2023 se han beneficiado a 1200  niñas, niños, adolescentes, jóvenes y adultos (incluidos con discapacidad) beneficiados con programas de iniciación y formación deportiva en disciplinas tradicionales y de nuevas tendencias en la comuna</t>
  </si>
  <si>
    <t>2-30303010501010302-Instituto Colombiano de Bienestar familiar (ICBF Ley 89/88)</t>
  </si>
  <si>
    <t>3155-Otros Sectores dest. Especifica (ley 60)</t>
  </si>
  <si>
    <t>A.3.12.4  ASEO- PREINVERSIÓN Y ESTUDIOS</t>
  </si>
  <si>
    <t>RECURSOS PARA LA FINANCIACIÓN DE LA FASE PRELIMINAR DE UN PROYECTO DE ASEO QUE PERMITE MEDIANTE LA ELABORACIÓN DE ESTUDIOS Y DISEÑOS, DEFINIR SUS CARACTERÍSTICAS Y CONDICIONES TÉCNICAS, ECONÓMICAS, FINANCIERAS, INSTITUCIONALES Y SOCIALES.</t>
  </si>
  <si>
    <t>52020080004  Hogar de acogida para la atención integral y protección a vulneración de derechos fundamentales de la población LGBTIQ+, funcionando</t>
  </si>
  <si>
    <t>51030010006-1612</t>
  </si>
  <si>
    <t>51030010006-1612 A diciembre de 2023 se han realizado 4 eventos deportivos, recreativos, y de innovación en la comuna</t>
  </si>
  <si>
    <t>2-30303010501010303-Esap y otras Universidades</t>
  </si>
  <si>
    <t>3156-Resolución 858/12 Tuberculosis</t>
  </si>
  <si>
    <t>A.3.12.5  ASEO-INTERVENTORÍA</t>
  </si>
  <si>
    <t>RECURSOS PARA PAGO A UNA PERSONA QUE CONTROLA, HACE SEGUIMIENTO, ASEGURA LA CORRECTA EJECUCIÓN Y CUMPLIMIENTO DE UN CONTRATO, DENTRO DE  LAS NORMAS VIGENTES Y LAS CLAUSULAS ESTIPULADAS POR EL CONTRATO.</t>
  </si>
  <si>
    <t>52020090001  Familias Inscritas en el Programa Más Familias en Acción vinculados a los beneficios del programa</t>
  </si>
  <si>
    <t>52010030007-1613</t>
  </si>
  <si>
    <t xml:space="preserve">52010030007-1613 A diciembre de 2023 se ha implementado 18 Sistemas de monitoreo y alerta para la prevención y/o disminución del delito </t>
  </si>
  <si>
    <t>2-30303010501010304-Escuelas Industriales e institutos técnicos (ley 21/82)</t>
  </si>
  <si>
    <t>3157-Ley 1493/11 artes escenicas</t>
  </si>
  <si>
    <t>A.3.12.6  ASEO-FORTALECIMIENTO INSTITUCIONAL</t>
  </si>
  <si>
    <t>RECURSOS DESTINADOS A LA FORMULACIÓN, IMPLEMENTACIÓN Y ACCIONES DE FORTALECIMIENTO PARA LA ADMINISTRACIÓN Y OPERACIÓN DEL SERVICIO DE ASEO.</t>
  </si>
  <si>
    <t>52020090002  Jóvenes inscritos en el Programa Jóvenes en Acción vinculados a los beneficios del programa</t>
  </si>
  <si>
    <t>52020030004-1614</t>
  </si>
  <si>
    <t>52020030004-1614 A diciembre de 2023 se han beneficiado 150 jóvenes en procesos de formación para la prevención situacional del delito en zonas vulnerables</t>
  </si>
  <si>
    <t>2-303030105010104-Admnistradoras Riesgos profesionales</t>
  </si>
  <si>
    <t>3158-Resolución 2568/12  VPH  (PAPILOMA)</t>
  </si>
  <si>
    <t xml:space="preserve">A.3.12.7   ASEO- SUBSIDIOS. </t>
  </si>
  <si>
    <t>RECURSOS DESTINADOS POR LA ENTIDAD TERRITORIAL A FINANCIAR  LOS SUBSIDIOS QUE SE OTORGUEN A LOS ESTRATOS SUBSIDIABLES DE LA TARIFA DEL SERVICIO DE ASEO</t>
  </si>
  <si>
    <t>52020090003  Hogares insertados en la estrategia “Red Unidos” orientados para el acceso a la oferta de servicios del Distrito</t>
  </si>
  <si>
    <t>52030070002-1615</t>
  </si>
  <si>
    <t xml:space="preserve">52030070002-1615 A diciembre de 2023 se han recuperado 4 espacios públicos efectivos de la Estructura Ecológica
Complementaria adecuados
arquitectónica y paisajísticamente
con empoderamiento ciudadano. </t>
  </si>
  <si>
    <t>NO * 2-30303010502 al sector privado</t>
  </si>
  <si>
    <t>3159-Impuesto Timbre Nacional S.S.F.</t>
  </si>
  <si>
    <t>A.3.13  TRANSFERENCIA PDA INVERSIÓN</t>
  </si>
  <si>
    <t>RECURSOS TRANSFERIDOS AL PLAN DEPARTAMENTAL DE AGUA PARA SER EJECUTADOS EN INVERSIÓN, DE CONFORMIDAD CON EL ESQUEMA ADOPTADO POR EL RESPECTIVO DEPARTAMENTO SEGÚN LOS LINEAMIENTOS DE LA POLÍTICA NACIONAL.</t>
  </si>
  <si>
    <t>52020090004  Personas beneficiadas con programa recreativo dirigido a personas en riesgo social con enfoque diferencial, étnico y de género</t>
  </si>
  <si>
    <t>51050020008-1616</t>
  </si>
  <si>
    <t>51050020008-1616 A diciembre de 2023 se han implementado 50  huertas urbanas en la Comuna</t>
  </si>
  <si>
    <t>NO * 2-3030301050201 Aportes de prevision Social</t>
  </si>
  <si>
    <t>3160-Resolución 1154/13 Tuberculosis</t>
  </si>
  <si>
    <t>A.3.15  PAGO PASIVOS LABORALES</t>
  </si>
  <si>
    <t>RECURSOS DEL SISTEMA GENERAL DE PARTICIPACIONES DEL DEPARTAMENTO DESTINADOS A COFINANCIAR EL PAGO DE PASIVOS LABORALES EN EL MARCO DEL PLAN DEPARTAMENTAL DE AGUA DE CONFORMIDAD CON EL PARÁGRAFO 1 DEL ARTÍCULO 10 DE LA LEY 1176 DE 2007</t>
  </si>
  <si>
    <t>52020090005  Unidades Sociales Beneficiadas de los planes de gestión social derivados del proyecto de renovación urbana ciudad paraíso</t>
  </si>
  <si>
    <t>52030080008-1617</t>
  </si>
  <si>
    <t>52030080008-1617 A diciembre de 2023 se han realizado  7 intervenciones (Mantenimiento, adecuación de infraestructura)  a sedes educativas</t>
  </si>
  <si>
    <t>2-303030105020101-Fondo de cesantias</t>
  </si>
  <si>
    <t>3161-ETESA  S.S.F.</t>
  </si>
  <si>
    <t>A.3.17  PAGO DE DÉFICIT DE INVERSIÓN EN AGUA POTABLE Y SANEAMIENTO BÁSICO</t>
  </si>
  <si>
    <t>RECURSOS DESTINADOS AL PAGO DE DÉFICIT DE INVERSIÓN EN EL SECTOR AGUA POTABLE Y SANEAMIENTO BASICO</t>
  </si>
  <si>
    <t>52020100001  Habitantes de y en calle atendidos anualmente en el territorio y en los centros de atención, desde un enfoque de derechos para la dignificación de la vida en calle</t>
  </si>
  <si>
    <t>52040010005-1618</t>
  </si>
  <si>
    <t>52040010005-1618 A diciembre de 2023 se han dotado 4 Instituciones educativas</t>
  </si>
  <si>
    <t>2-303030105020102-Fondo de pensiones</t>
  </si>
  <si>
    <t>3162-Resolución 01984/14 Tuberculosis</t>
  </si>
  <si>
    <t>NO*  A.4   DEPORTE Y RECREACIÓN</t>
  </si>
  <si>
    <t>SUMATORIA DE RECURSOS ORIENTADOS AL DESARROLLO DE ACTIVIDADES Y PROYECTOS RELACIONADOS CON EL DEPORTE, LA RECREACIÓN Y EL APROVECHAMIENTO DEL TIEMPO LIBRE</t>
  </si>
  <si>
    <t>52020100002  Estrategia de prevención integral del fenómeno de habitabilidad en calle, diseñada e implementada</t>
  </si>
  <si>
    <t>52030080002-1619</t>
  </si>
  <si>
    <t>52030080002-1619 A diciembre de 2023 se han realizado 2 intervenciones  (mantenimiento correctivo y preventivo)  a sedes comunales, salones comunales, Casetas Comunales  y demas infraestructura física designada</t>
  </si>
  <si>
    <t>2-303030105020103-Empresas promotoras de salud</t>
  </si>
  <si>
    <t>3163-Resolución 2892/14 PAPSIVI</t>
  </si>
  <si>
    <t>A.4.1  FOMENTO, DESARROLLO Y PRÁCTICA DEL DEPORTE, LA RECREACIÓN Y EL APROVECHAMIENTO DEL TIEMPO LIBRE</t>
  </si>
  <si>
    <t xml:space="preserve">RECURSOS ORIENTADOS A LA FINANCIACIÓN DE LAS ACCIONES DESARROLLADAS POR LA ENTIDAD TERRITORIAL PARA FOMENTAR, DESARROLLAR Y PRACTICAR EL DEPORTE, LA RECREACIÓN Y EL APROVECHAMIENTO DEL TIEMPO LIBRE </t>
  </si>
  <si>
    <t>52020100003  Centro de servicios integrales para habitantes de y en calle, y personas en riesgo de habitar la calle funcionando</t>
  </si>
  <si>
    <t>52050020002-1621</t>
  </si>
  <si>
    <t>52050020002-1621 En el periodo 2020  se promueve la realización de 8 creaciones artísticas de jóvenes promovidas en la comuna</t>
  </si>
  <si>
    <t>2-303030105020104-Admnistradoras Riesgos profesionales</t>
  </si>
  <si>
    <t>3164-Resolución 2163/14 (min cultura)</t>
  </si>
  <si>
    <t>A.4.2  CONSTRUCCIÓN, MANTENIMIENTO Y/O ADECUACIÓN DE LOS ESCENARIOS DEPORTIVOS Y RECREATIVOS</t>
  </si>
  <si>
    <t>RECURSOS ORIENTADOS A LA REALIZACIÓN DE PROYECTOS QUE TIENEN POR OBJETO CONSTRUIR, MANTENER Y ADECUAR LOS ESCENARIOS DEPORTIVOS Y/O RECREATIVOS</t>
  </si>
  <si>
    <t>52020100004  Estrategia de atención integral a las poblaciones en alta vulnerabilidad social y en riesgo de habitar la calle, ubicadas en las áreas de renovación urbana, diseñada e implementada</t>
  </si>
  <si>
    <t>52020040004-1622</t>
  </si>
  <si>
    <t>52020040004-1622 A diciembre de 2020  han participado 80 personas de encuentros intergeneracionales</t>
  </si>
  <si>
    <t>2-303030105020105-Aportes parafiscales cajas de compensacion familiar</t>
  </si>
  <si>
    <t>3165-Resolución 5763/14 PAPSIVI</t>
  </si>
  <si>
    <t>A.4.3  DOTACIÓN DE ESCENARIOS DEPORTIVOS E IMPLEMENTOS PARA LA PRACTICA DEL DEPORTE</t>
  </si>
  <si>
    <t>RECURSOS ORIENTADOS A LA COMPRA DE IMPLEMENTOS Y EQUIPOS PARA LA DOTACIÓN DE ESCENARIOS DEPORTIVOS Y LA PRÁCTICA DEL DEPORTE</t>
  </si>
  <si>
    <t>52020100005  Personas habitantes de y en calle que acceden a servicios socio - sanitarios anualmente, en modalidad de larga estancia, desde un enfoque diferencial y de derechos</t>
  </si>
  <si>
    <t>53040050002-1701</t>
  </si>
  <si>
    <t>53040050002-1701 En el periodo 2020-2023 se señalizan 10 puntos de red vial de Cali en la comuna 17</t>
  </si>
  <si>
    <t>NO * 2-3030303 DOCENTES</t>
  </si>
  <si>
    <t>3166-Resolución vejez 0674/15 PNEV</t>
  </si>
  <si>
    <t>A.4.4  PREINVERSIÓN EN INFRAESTRUCTURA</t>
  </si>
  <si>
    <t xml:space="preserve">RECURSOS ORIENTADOS A LA REALIZACIÓN DE LOS ESTUDIOS NECESARIOS PARA TOMAR LA DECISIÓN DE REALIZAR UN PROYECTO EN EL SECTOR. </t>
  </si>
  <si>
    <t>52020100006  Estudio de viabilidad de un programa de acceso a soluciones de vivienda por medio de estrategias innovadores, flexibles e integrales para la población en situación de calle y en riesgo de habitar la calle de la ciudad, y población en alta vulnerabilidad social ubicada en zonas de renovación urbana, realizado y socializado</t>
  </si>
  <si>
    <t>53040010004-1702</t>
  </si>
  <si>
    <t>53040010004-1702 A diciembre de 2023, se ha realizado el mantenimiento y/o construcción de 500 metros cuadrados de andén, previo concepto de viabilidad técnica y esquema básico</t>
  </si>
  <si>
    <t>NO * 2-303030301 Servicios Personales Asociados a la Nómina</t>
  </si>
  <si>
    <t>3167-Resolución 0782/15 Tuberculosis</t>
  </si>
  <si>
    <t>A.4.5  PAGO DE INSTRUCTORES CONTRATADOS PARA LA PRÁCTICA DEL DEPORTE Y LA RECREACIÓN</t>
  </si>
  <si>
    <t>RECURSOS ORIENTADOS AL PAGO DE LOS INSTRUCTORES CONTRATADOS PARA LA PRÁCTICA DEL DEPORTE Y LA RECREACIÓN</t>
  </si>
  <si>
    <t>52020110001  Casa Matria al servicio de las mujeres operando</t>
  </si>
  <si>
    <t>53040040004-1703</t>
  </si>
  <si>
    <t>53040040004-1703 A diciembre de 2023, se ha realizado el mantenimiento de 0,5 kilómetros de vía en la comuna 17, previo concepto de viabilidad técnica</t>
  </si>
  <si>
    <t>NO * 2-30303030101 Sueldos de personal de nómina</t>
  </si>
  <si>
    <t xml:space="preserve">3168-Impuesto Transporte Hidrocarburos </t>
  </si>
  <si>
    <t>A.4.8  PAGO DE DÉFICIT DE INVERSIÓN EN DEPORTE Y RECREACIÓN</t>
  </si>
  <si>
    <t>RECURSOS DESTINADOS AL PAGO DE DÉFICIT DE INVERSIÓN EN EL SECTOR DEPORTE Y RECREACION</t>
  </si>
  <si>
    <t>52020110002  Personas vinculadas a la estrategia de prevención de violencias contra la mujer e intervención social desde la perspectiva de género</t>
  </si>
  <si>
    <t>53040040003-1704</t>
  </si>
  <si>
    <t>53040040003-1704 A diciembre de 2023, se han construido 02 kilómetros de pavimento en la comuna 17, previo concepto de viabilidad técnica</t>
  </si>
  <si>
    <t>2-3030303010101-Sueldo</t>
  </si>
  <si>
    <t>3169-Coljuegos 25%</t>
  </si>
  <si>
    <t>NO*  A.5   CULTURA</t>
  </si>
  <si>
    <t>RECURSOS ORIENTADOS A LA FINANCIACIÓN DE LOS PROYECTOS Y ACTIVIDADES, CON EL OBJETO DE PROMOVER, CONSERVAR, REHABILITAR Y DIVULGAR EL PATRIMONIO CULTURAL DE LA NACIÓN, EN SUS DIFERENTES EXPRESIONES, ASÍ COMO LAS EXPRESIONES ARTÍSTICAS Y CULTURALES.</t>
  </si>
  <si>
    <t>52020110003  Mujeres víctimas de violencias basadas en género y su núcleo familiar con atención y orientación desde el enfoque de género y diferencial</t>
  </si>
  <si>
    <t>51040020005-1705</t>
  </si>
  <si>
    <t>51040020005-1705 En el periodo 2020 - 2023  se desarrollan  3 experiencias de fortalecimiento empresarial para mercados competitivos</t>
  </si>
  <si>
    <t>2-3030303010102-sobresueldo</t>
  </si>
  <si>
    <t>3170-Coljuegos S.S.F. 75%</t>
  </si>
  <si>
    <t>A.5.1  FOMENTO, APOYO Y DIFUSIÓN DE EVENTOS Y EXPRESIONES ARTÍSTICAS Y CULTURALES</t>
  </si>
  <si>
    <t>RECURSOS ORIENTADOS A LA FINANCIACIÓN DE ACTIVIDADES Y ESTÍMULOS REALIZADOS POR LA ENTIDAD TERRITORIAL PARA FOMENTAR, APOYAR Y DIFUNDIR EVENTOS Y EXPRESIONES ARTÍSTICAS Y CULTURALES.</t>
  </si>
  <si>
    <t>52020110004  Mujeres participando en estrategia de prevención de las violencias basadas en género y feminicidios</t>
  </si>
  <si>
    <t>52050020001-1706</t>
  </si>
  <si>
    <t>52050020001-1706 En el periodo 2020-2023,  se  forman  en prácticas  artística 2.160 personas  de la comuna</t>
  </si>
  <si>
    <t>2-3030303010103-incremento por antigüedad</t>
  </si>
  <si>
    <t>3171-Rec. PAE 2016 (Recursos Programa de Alimentación Escolar 2016)</t>
  </si>
  <si>
    <t>A.5.2  FORMACIÓN, CAPACITACIÓN E INVESTIGACIÓN ARTÍSTICA Y CULTURAL</t>
  </si>
  <si>
    <t>RECURSOS ORIENTADOS A LA FINANCIACIÓN DE ACTIVIDADES REALIZADAS POR LA ENTIDAD TERRITORIAL EN LAS ÁREAS DE FORMACIÓN, CAPACITACIÓN E INVESTIGACIÓN ARTÍSTICA Y CULTURAL.</t>
  </si>
  <si>
    <t>52020110005  Estrategias de investigación sobre género y prevención de violencias contra las mujeres en contextos educativos, sociales y laborales diseñados e implementados</t>
  </si>
  <si>
    <t>52030070004-1707</t>
  </si>
  <si>
    <t>52030070004-1707 En el periodo 2021-2023,  se promueven anualmente   1 espacios  de la comuna con programación cultural</t>
  </si>
  <si>
    <t>2-3030303010104-Provision ascenso Escalafon</t>
  </si>
  <si>
    <t>3172-Resolución 1029/16 Tuberculosis</t>
  </si>
  <si>
    <t xml:space="preserve">A.5.3  PROTECCIÓN DEL PATRIMONIO CULTURAL </t>
  </si>
  <si>
    <t>RECURSOS ORIENTADOS A LA FINANCIACIÓN DE ACTIVIDADES Y PLANES DE PROTECCIÓN ORIENTADOS A LA CONSERVACIÓN Y REHABILITACIÓN DEL PATRIMONIO CULTURAL.</t>
  </si>
  <si>
    <t>52020110006  Sistema Distrital del Cuidado, diseñado y en proceso de implementación</t>
  </si>
  <si>
    <t>52050020013-1708</t>
  </si>
  <si>
    <t>52050020013-1708 En el periodo 2020 se  certifican  en áreas  artísticas, 50 personas dela  comuna</t>
  </si>
  <si>
    <t>2-30303030102-horas extras y dias festivos</t>
  </si>
  <si>
    <t>3173-Resolución 1311/16 Dengue</t>
  </si>
  <si>
    <t>A.5.4  PREINVERSIÓN EN INFRAESTRUCTURA</t>
  </si>
  <si>
    <t>RECURSOS ORIENTADOS POR LA ENTIDAD TERRITORIAL PARA REALIZAR LOS ESTUDIOS NECESARIOS PARA TOMAR LA DECISIÓN DE REALIZAR UN PROYECTO DE CONSTRUCCIÓN, MANTENIMIENTO, MEJORAMIENTO Y ADECUACIÓN DE LA INFRAESTRUCTURA CULTURAL.</t>
  </si>
  <si>
    <t>52030010001  Personas en sufrimiento psíquico y social incluidas en el modelo comunitario en Salud Mental</t>
  </si>
  <si>
    <t>51030010006-1709</t>
  </si>
  <si>
    <t>51030010006-1709 Al 2023 se han realizado 3 eventos deportivos, recreativos, y de innovación en la comuna</t>
  </si>
  <si>
    <t>2-30303030103-indemnización por vacaciones</t>
  </si>
  <si>
    <t>3174-Resolución 4074/16 PDS</t>
  </si>
  <si>
    <t>NO*  A.5.5   CONSTRUCCIÓN, MANTENIMIENTO Y ADECUACIÓN DE LA INFRAESTRUCTURA ARTÍSTICA Y CULTURAL</t>
  </si>
  <si>
    <t>RECURSOS ORIENTADOS POR LA ENTIDAD TERRITORIAL PARA EJECUTAR PROYECTOS DE CONSTRUCCIÓN, REHABILITACIÓN, REMODELACIÓN, AMPLIACIÓN, MANTENIMIENTO, MEJORAMIENTO Y ADECUACIÓN DE LA INFRAESTRUCTURA ARTÍSTICA Y CULTURAL</t>
  </si>
  <si>
    <t>52030010002  Empresas y grupos de trabajo informal de los sectores económicos de Santiago de Cali monitoreados y vigilados frente al cumplimiento de condiciones de seguridad y salud en el trabajo</t>
  </si>
  <si>
    <t>52020020008-1710</t>
  </si>
  <si>
    <t>52020020008-1710 A diciembre de 2023 se han beneficiado a 3200  niñas, niños, adolescentes, jóvenes y adultos (incluidos con discapacidad) beneficiados con programas de iniciación y formación deportiva en disciplinas tradicionales y de nuevas tendencias en la comuna</t>
  </si>
  <si>
    <t>2-30303030104-prima tecnica</t>
  </si>
  <si>
    <t>3175-Resolución 1656/16 fotografico</t>
  </si>
  <si>
    <t>A.5.5.1  CONSTRUCCIÓN Y ADECUACIÓN DE LA INFRAESTRUCTURA ARTÍSTICA Y CULTURAL</t>
  </si>
  <si>
    <t>RECURSOS ORIENTADOS POR LA ENTIDAD TERRITORIAL PARA EJECUTAR PROYECTOS DE CONSTRUCCIÓN, REHABILITACIÓN, REMODELACIÓN, AMPLIACIÓN, MEJORAMIENTO Y ADECUACIÓN DE LA INFRAESTRUCTURA ARTÍSTICA Y CULTURAL.</t>
  </si>
  <si>
    <t>52030010003  Programa de Promoción y Atención Integral a la Malnutrición implementado en las instituciones</t>
  </si>
  <si>
    <t>52010030007-1711</t>
  </si>
  <si>
    <t xml:space="preserve">52010030007-1711 A diciembre de 2023 se han impementado 70 Sistema de monitoreo y alerta para la prevención y/o disminución del delito </t>
  </si>
  <si>
    <t>NO * 2-30303030105 Otros gastos por servicios personales</t>
  </si>
  <si>
    <t>3176-Resolución 21301/16 PAE (Programa de Alimentación Escolar)</t>
  </si>
  <si>
    <t>A.5.5.2  MANTENIMIENTO DE LA INFRAESTRUCTURA ARTISTICA Y CULTURAL</t>
  </si>
  <si>
    <t>GASTOS DIRIGIDOS AL MANTENIMIENTO DE LA INFRAESTRUCTURA FÍSICA  DE LA INFRAESTRUCTURA ARTISTICA Y CULTURAL.</t>
  </si>
  <si>
    <t>52030010004  Modelo integral de salud sexual y reproductiva, implementado</t>
  </si>
  <si>
    <t>52030070002-1712</t>
  </si>
  <si>
    <t xml:space="preserve">52030070002-1712 A diciembre de 2023 se han recuperado 16 espacios públicos efectivos de la Estructura Ecológica Complementaria adecuados
arquitectónica y paisajísticamente
con empoderamiento ciudadano. </t>
  </si>
  <si>
    <t>2-3030303010501-prima o subisidio de alimentación</t>
  </si>
  <si>
    <t>3177-Resolución 24348/16 PAE (Programa de Alimentación Escolar)</t>
  </si>
  <si>
    <t>NO*  A.5.6   MANTENIMIENTO, DOTACIÓN DE BIBLIOTECAS E INVERSIÓN EN SERVICIO PÚBLICO BIBLIOTECARIO</t>
  </si>
  <si>
    <t>GASTOS DIRIGIDOS AL MANTENIMIENTO DE LA INFRAESTRUCTURA FÍSICA Y SUMINISTRO DE LIBROS, MOBILIARIO Y DEMÁS ELEMENTOS REQUERIDOS  PARA EL DESARROLLO DE LAS ACTIVIDADES PROPIAS DE LAS BIBLIOTECAS MUNICIPALES.</t>
  </si>
  <si>
    <t>52030010005  Entidades de los entornos de vida cotidiana con prácticas de vida saludable que prevengan la mortalidad temprana por hipertensión, diabetes y cáncer, implementados</t>
  </si>
  <si>
    <t>52030080008-1713</t>
  </si>
  <si>
    <t>52030080008-1713 A diciembre de 2023 se han realizado 3 intervenciones (Mantenimiento, adecuación de infraestructura)  a sedes educativas</t>
  </si>
  <si>
    <t>2-3030303010502-auxilio de transporte</t>
  </si>
  <si>
    <t>3178-Resolución 739/17 Tuberculosis</t>
  </si>
  <si>
    <t>A.5.6.1  DOTACIÓN DE BIBLIOTECAS</t>
  </si>
  <si>
    <t>GASTOS DIRIGIDOS AL SUMINISTRO DE LIBROS, MOBILIARIO Y DEMÁS ELEMENTOS REQUERIDOS  PARA EL DESARROLLO DE LAS ACTIVIDADES PROPIAS DE LAS BIBLIOTECAS MUNICIPALES.</t>
  </si>
  <si>
    <t>52030010006  Personas con Tuberculosis diagnosticadas antes de 30 días a partir de la consulta</t>
  </si>
  <si>
    <t>52040010005-1714</t>
  </si>
  <si>
    <t>52040010005-1714 A diciembre de 2023 se han dotado 2 Instituciones educativas</t>
  </si>
  <si>
    <t>2-3030303010503-Bonificación servicios prestados</t>
  </si>
  <si>
    <t xml:space="preserve">3179-Resolución 3455/17 </t>
  </si>
  <si>
    <t>A.5.6.2  MANTENIMIENTO DE BIBLIOTECAS</t>
  </si>
  <si>
    <t>GASTOS DIRIGIDOS AL MANTENIMIENTO DE LA INFRAESTRUCTURA FÍSICA  DE LAS BIBLIOTECAS MUNICIPALES.</t>
  </si>
  <si>
    <t>52030010007  Unidades biológicas (Neumococo 23, Meningococo, DPT acelular, Hepatitis A y B) no incluidas en el esquema nacional gratuito de vacunación a población priorizada por factores de riesgo aplicadas</t>
  </si>
  <si>
    <t>52030010013-1715</t>
  </si>
  <si>
    <t>52030010013-1715 En el período 2020-2023, se intervienen a 900 personas en Centros de Escucha Comunitario con estrategias en promoción de la inclusion social y prevencion del consumo de sustancias psicoactivas y factores conexos en la comuna 17</t>
  </si>
  <si>
    <t>2-3030303010504-prima de servicios</t>
  </si>
  <si>
    <t>3180-Resolución 3195/17 Bibliotecas</t>
  </si>
  <si>
    <t>A.5.6.3  SERVICIO PÚBLICO BIBLIOTECARIO</t>
  </si>
  <si>
    <t>GASTOS DIRIGIDOS A LA AMPLIACION DE LA OFERTA DE SERVICIOS BIBLIOTECARIOS (PROMOCIÓN DE LECTURA, PROGRAMAS DE EXTENSIÓN, PROGRAMACIÓN CULTURAL, FORMACIÓN DE USUARIOS, ETC).</t>
  </si>
  <si>
    <t>52030010008  Unidades Primarias Generadoras de Datos UPGD funcionando en el sistema de vigilancia epidemiológica</t>
  </si>
  <si>
    <t>52010020009-1716</t>
  </si>
  <si>
    <t>52010020009-1716 A diciembre de 2023, se aumenta a 50 las personas que lideran la promoción de la convivencia, el fortalecimiento del tejido social y el abordaje de las violencias en la comuna 17</t>
  </si>
  <si>
    <t>2-3030303010505-prima de vacaciones</t>
  </si>
  <si>
    <t>3181-Recursos PAE 2018 (Programa de Alimentación Escolar)</t>
  </si>
  <si>
    <t xml:space="preserve">A.5.7  DOTACIÓN DE LA INFRAESTRUCTURA ARTÍSTICA Y CULTURAL  </t>
  </si>
  <si>
    <t xml:space="preserve">RECURSOS ORIENTADOS POR LA ENTIDAD TERRITORIAL PARA LA ADQUISICIÓN DE EQUIPOS Y MATERIALES PARA DOTAR LA INFRAESTRUCTURA ARTÍSTICA Y CULTURAL </t>
  </si>
  <si>
    <t>52030010009  Rutas Integrales de Atención para poblaciones en riesgo en el marco del MAITE implementadas</t>
  </si>
  <si>
    <t>52020020003-1717</t>
  </si>
  <si>
    <t>52020020003-1717 A diciembre de 2020 participarán 155 personas en estrategias de promoción de sus derechos y prevención de sus vulneraciones</t>
  </si>
  <si>
    <t>2-3030303010506-Prima de navidad</t>
  </si>
  <si>
    <t>3182-Recursos PAE 2019 (Programa de Alimentación Escolar)</t>
  </si>
  <si>
    <t xml:space="preserve">A.5.8  PAGO DE INSTRUCTORES CONTRATADOS PARA LAS BANDAS MUSICALES </t>
  </si>
  <si>
    <t>RECURSOS ORIENTADOS POR LA ENTIDAD TERRITORIAL PARA EL PAGO DE LOS INSTRUCTORES CONTRATADOS PARA LAS BANDAS MUSICALES</t>
  </si>
  <si>
    <t>52030010010  Líderes comunitarios con capacidades para la exigibilidad del derecho a la salud certificados</t>
  </si>
  <si>
    <t>52030080003-1718</t>
  </si>
  <si>
    <t xml:space="preserve">52030080003-1718 A diciembre de 2023 se ha realizado 1 intervenciones (mantenimiento correctivo, preventivo y dotación)  del Centro de Administración Local Integrada. </t>
  </si>
  <si>
    <t>2-3030303010507-Otras primas de orden nacional (primas extraordinarias)</t>
  </si>
  <si>
    <t xml:space="preserve">3183-ADRES SSF (Régimen Subsidiado) </t>
  </si>
  <si>
    <t>A.5.9  EJECUCIÓN DE PROGRAMAS Y PROYECTOS ARTÍSTICOS Y CULTURALES</t>
  </si>
  <si>
    <t>RECURSOS ORIENTADOS POR LA ENTIDAD TERRITORIAL PARA EL PAGO DE LOS INSTRUCTORES Y BIBLIOTECÓLOGOS CONTRATADOS PARA LA EJECUCIÓN DE PROGRAMAS Y PROYECTOS ARTÍSTICOS Y CULTURALES.</t>
  </si>
  <si>
    <t>52030010011  Investigación aplicada a la reducción de la incidencia de las parvovirosis y del vector transmisor realizada</t>
  </si>
  <si>
    <t>53040050002-1801</t>
  </si>
  <si>
    <t>53040050002-1801 En el periodo 2020-2023 se señalizan 2 puntos de red vial en la comuna 18 de cali</t>
  </si>
  <si>
    <t>2-3030303010508-Bonificacion especial de recreación</t>
  </si>
  <si>
    <t>3184-ADRES SSF PPNA (Población Pobre no asegurada )</t>
  </si>
  <si>
    <t>A.5.12  SEGURIDAD SOCIAL DEL CREADOR Y GESTOR CULTURAL</t>
  </si>
  <si>
    <t>RECURSOS ORIENTADOS A GARANTIZAR LA SEGURIDAD SOCIAL DEL CREADOR Y GESTOR CULTURAL</t>
  </si>
  <si>
    <t>52030010012  Laboratorio de Vigilancia Epidemiológica, Investigación y Autoridad Sanitaria implementado</t>
  </si>
  <si>
    <t>53040010004-1802</t>
  </si>
  <si>
    <t>53040010004-1802 A diciembre de2020-2023, se ha realizado el mantenimiento y/o construcción de 1000 metros cuadrados de andénes , previo concepto de viabilidad técnica y esquema básico</t>
  </si>
  <si>
    <t>2-3030303010509-auxilio de movilización</t>
  </si>
  <si>
    <t xml:space="preserve">3185-Recursos PAE 2020 </t>
  </si>
  <si>
    <t>A.5.13  PAGO DE DÉFICIT DE INVERSIÓN EN CULTURA</t>
  </si>
  <si>
    <t>52030010013  Personas en situación y en riesgo de consumo de sustancias psicoactivas, intervenidas</t>
  </si>
  <si>
    <t>53040010004-1803</t>
  </si>
  <si>
    <t>53040010004-1803 A diciembre de 2020-2023, se ha realizado el mantenimiento de 1 kilómetros de vías en la comuna 18, previo concepto de viabilidad técnica</t>
  </si>
  <si>
    <t>2-3030303010510-Bonificacion dificil acceso</t>
  </si>
  <si>
    <t>3186-Resolución 1600/18 Tuberc</t>
  </si>
  <si>
    <t>NO*  A.6   SERVICIOS PÚBLICOS DIFERENTES A ACUEDUCTO ALCANTARILLADO Y ASEO (SIN INCLUIR PROYECTOS DE VIVIENDA DE INTERÉS SOCIAL)</t>
  </si>
  <si>
    <t>SUMATORIA DE LOS RECURSOS ORIENTADOS A LA FINANCIACIÓN DE LOS SERVICIOS PÚBLICOS DE ALUMBRADO PÚBLICO, GAS COMBUSTIBLE, TELEFONÍA PUBLICA CONMUTADA, TELEFONÍA LOCAL MÓVIL EN EL SECTOR RURAL</t>
  </si>
  <si>
    <t>52030010014  Centro de Prevención y Atención del Consumo de Sustancias Psicoactivas -SPA- diseñado y construido</t>
  </si>
  <si>
    <t>53040040003-1804</t>
  </si>
  <si>
    <t>53040040003-1804 A diciembre de 2020-2023, se han construido 1 kilómetros de pavimento nuevo de vias en la comuna 18, previo concepto de viabilidad técnica</t>
  </si>
  <si>
    <t>2-3030303010511-Prima academica</t>
  </si>
  <si>
    <t>3187-Resolución 3241/2018 (Premio Nal. De Bibliotecas Públicas "Daniel Samper Ortega")</t>
  </si>
  <si>
    <t>A.6.1  SUBSIDIOS PARA USUARIOS DE MENORES INGRESOS - FONDO DE SOLIDARIDAD Y REDISTRIBUCIÓN DEL INGRESO</t>
  </si>
  <si>
    <t>RECURSOS ORIENTADOS POR LA ENTIDAD TERRITORIAL PARA LA FINANCIACIÓN DE LOS SUBSIDIOS A LOS USUARIOS DE ESTRATOS 1, 2 Y 3 EN LOS SERVICIOS PÚBLICOS DIFERENTES A LOS DE ACUEDUCTO, ALCANTARILLADO Y ASEO, SEGÚN LO DISPUESTO POR LA LEY 142/94</t>
  </si>
  <si>
    <t xml:space="preserve">52030010015  Entidades de salud con atención integral de VIH-SIDA-Hepatitis B y C y enfoque diferencial y de género, en la prestación de servicios de salud implementada </t>
  </si>
  <si>
    <t>52050020001-1805</t>
  </si>
  <si>
    <t>52050020001-1805 En el periodo 2020-2023,  se  forman  en prácticas  artística 900 personas  de la comuna</t>
  </si>
  <si>
    <t>2-3030303010512-Dotacion (ley 70/88)</t>
  </si>
  <si>
    <t>3188-Resolucuión 1171/19 Tuberculosis</t>
  </si>
  <si>
    <t xml:space="preserve">NO*  A.6.2   MANTENIMIENTO Y EXPANSIÓN DEL SERVICIO DE ALUMBRADO PÚBLICO </t>
  </si>
  <si>
    <t>RECURSOS ORIENTADOS A LA FINANCIACIÓN DE LA REVISIÓN Y REPARACIÓN DE LOS DISPOSITIVOS Y REDES INVOLUCRADAS EN EL SERVICIO Y DE LA EXTENSIÓN DE NUEVAS REDES Y TRANSFORMADORES EXCLUSIVOS PARA ALUMBRADO PÚBLICO.</t>
  </si>
  <si>
    <t>52030010016  Política pública de salud mental adoptada</t>
  </si>
  <si>
    <t>52030070004-1806</t>
  </si>
  <si>
    <t>52030070004-1806 En el periodo 2020-2023,  se promueven  4 espacios  de la comuna con programación cultural</t>
  </si>
  <si>
    <t>2-3030303010513-Auxilio muerto</t>
  </si>
  <si>
    <t>3189-PAE 2019 MEN Jornada Regular</t>
  </si>
  <si>
    <t xml:space="preserve">A.6.2.1  EXPANSIÓN DEL SERVICIO DE ALUMBRADO PÚBLICO </t>
  </si>
  <si>
    <t>RECURSOS ORIENTADOS A LA FINANCIACIÓN DE EXTENSIÓN DE NUEVAS REDES Y TRANSFORMADORES EXCLUSIVOS PARA ALUMBRADO PÚBLICO.</t>
  </si>
  <si>
    <t xml:space="preserve">52030010017  Ruta de promoción y mantenimiento de la salud en el entorno educativo implementado </t>
  </si>
  <si>
    <t>52010030007-1807</t>
  </si>
  <si>
    <t xml:space="preserve">52010030007-1807 A diciembre de 2020-2023 se ha implemenado 15 Sistema de monitoreo y alerta  para la prevención y/o disminución del delito </t>
  </si>
  <si>
    <t>2-3030303010514-Sentencias  Judiciales</t>
  </si>
  <si>
    <t>3190-Resolución 3343/19 Atención Urgencias</t>
  </si>
  <si>
    <t xml:space="preserve">A.6.2.2  MANTENIMIENTO DEL SERVICIO DE ALUMBRADO PÚBLICO </t>
  </si>
  <si>
    <t xml:space="preserve">RECURSOS ORIENTADOS A LA FINANCIACIÓN DE LA REVISIÓN Y REPARACIÓN DE LOS DISPOSITIVOS Y REDES INVOLUCRADAS EN EL SERVICIO </t>
  </si>
  <si>
    <t>52030020001  Personas identificadas sin seguridad social, afiliadas en salud</t>
  </si>
  <si>
    <t>52010030005-1808</t>
  </si>
  <si>
    <t>52010030005-1808 En el período 2020-2023 se adecua anualmente 1 espacios  de la infraestructura de las agencias de Seguridad y Convivencia y justicia</t>
  </si>
  <si>
    <t>2-3030303010515-Vacaciones</t>
  </si>
  <si>
    <t>3191-Resolución 506/20Tuberculosis</t>
  </si>
  <si>
    <t>A.6.3  PAGO DE CONVENIOS O CONTRATOS DE SUMINISTRO DE ENERGÍA ELÉCTRICA PARA EL SERVICIO DE ALUMBRADO PÚBLICO O PARA EL MANTENIMIENTO Y EXPANSIÓN DEL SERVICIO DE ALUMBRADO PÚBLICO</t>
  </si>
  <si>
    <t>RECURSOS PARA EL PAGO DE CONVENIOS O CONTRATOS CELEBRADOS CON EMPRESAS DE SERVICIOS PÚBLICO PARA EL SUMINISTRO DE ENERGÍA ELÉCTRICA Y/O MANTENIMIENTO Y EXPANSIÓN DEL SERVICIO DE ALUMBRADO PÚBLICO</t>
  </si>
  <si>
    <t>52030020002  Población sin aseguramiento atendida en las Empresas Sociales del Estado</t>
  </si>
  <si>
    <t>52030080008-1809</t>
  </si>
  <si>
    <t>52030080008-1809 A diciembre de 2020-2023 se han realizado 2 intervenciones (Mantenimiento, adecuación de infraestructura)  a sedes educativas</t>
  </si>
  <si>
    <t>2-3030303010516-Interes a la Cesantia</t>
  </si>
  <si>
    <t>3201-Participación Departamental Régimen Subsidiado</t>
  </si>
  <si>
    <t>A.6.4  PREINVERSIÓN EN INFRAESTRUCTURA</t>
  </si>
  <si>
    <t>GASTOS RELACIONADOS CON ESTUDIOS QUE PERMITAN ESTABLECER LA FACTIBILIDAD TÉCNICA, ECONÓMICA, FINANCIERA Y AMBIENTAL DE LOS PROYECTOS A REALIZAR</t>
  </si>
  <si>
    <t>52030020003  Población migrante atendida</t>
  </si>
  <si>
    <t>52040010005-1810</t>
  </si>
  <si>
    <t>52040010005-1810 A diciembre de 2020-2023 se han dotado 5 Instituciones educativas</t>
  </si>
  <si>
    <t>2-3030303010517-Bonificacion dec 1566</t>
  </si>
  <si>
    <t>3202-Participación Departamental.  Res. 1930-04</t>
  </si>
  <si>
    <t>A.6.5  CONSTRUCCIÓN, ADECUACIÓN Y MANTENIMIENTO DE INFRAESTRUCTURA DE SERVICIOS PÚBLICOS</t>
  </si>
  <si>
    <t>RECURSOS ORIENTADOS A LA CONSTRUCCIÓN, ADECUACIÓN Y MANTENIMIENTO DE LA INFRAESTRUCTURA REQUERIDA PARA LA PRESTACIÓN DE SERVICIOS PÚBLICOS</t>
  </si>
  <si>
    <t>52030020004  Sistema de Garantía de la Calidad en Salud en las IPS con cumplimiento</t>
  </si>
  <si>
    <t>52030070002-1811</t>
  </si>
  <si>
    <t xml:space="preserve">52030070002-1811 A diciembre de 2020-2023 se han recuperado 6 espacios públicos efectivos de la Estructura Ecológica
Complementaria adecuados
arquitectónica y paisajísticamente
con empoderamiento ciudadano. </t>
  </si>
  <si>
    <t>2-303030303-Servicios Personales Indirectos</t>
  </si>
  <si>
    <t>3203-Particip. Departamental. Subsd. Parciales</t>
  </si>
  <si>
    <t>A.6.6  OBRAS DE ELECTRIFICACIÓN RURAL</t>
  </si>
  <si>
    <t>RECURSOS ORIENTADOS A LA FINANCIACIÓN DE OBRAS DE ELECTRIFICACIÓN RURAL</t>
  </si>
  <si>
    <t>52030020005  Usuarios con restitución de derechos en salud por la Autoridad Sanitaria</t>
  </si>
  <si>
    <t>51040020001-1812</t>
  </si>
  <si>
    <t>51040020001-1812 A diciembre de 2023 se fortalecen 367 personas en el ecosistema de emprendimiento empresarial y social con enfoque diferencial y de género</t>
  </si>
  <si>
    <t>NO * 2-303030305 Contribuciones Inherentes a la Nómina</t>
  </si>
  <si>
    <t>3204-Ordenanza 65-96</t>
  </si>
  <si>
    <t>A.6.7  DISTRIBUCIÓN DE GAS COMBUSTIBLE</t>
  </si>
  <si>
    <t>INVERSIÓNES ORIENTADAS A GARANTIZAR LA DISTRIBUCIÓN DE GAS COMBUSTIBLE, DESDE UN SITIO DE ACOPIO O DESDE UN GASODUCTO CENTRAL HASTA LA INSTALACIÓN DE UN CONSUMIDOR FINAL INCLUYENDO CONEXIÓN Y MEDICIÓN</t>
  </si>
  <si>
    <t>52030020006  Riesgos en salud intervenidos</t>
  </si>
  <si>
    <t>51040020005-1813</t>
  </si>
  <si>
    <t>51040020005-1813 En el periodo 2020 - 2023  se desarrollan  14 experiencias de fortalecimiento empresarial para mercados competitivos</t>
  </si>
  <si>
    <t>NO * 2-30303030501 al sector publico</t>
  </si>
  <si>
    <t>3205-Participación Departamental Régimen Subsidiado-08 quitar vigencia</t>
  </si>
  <si>
    <t>A.6.8  TELEFONÍA PUBLICA CONMUTADA</t>
  </si>
  <si>
    <t>INVERSIÓNES ORIENTADAS A GARANTIZAR LA PRESTACIÓN DEL SERVICIO DE TRANSMISIÓN CONMUTADA DE VOZ A TRAVÉS DE LA RED TELEFÓNICA CON ACCESO GENERALIZADO AL PÚBLICO</t>
  </si>
  <si>
    <t>52030030001  Territorios que concentran el mayor riesgo epidemiológico, sanitario, social y ambiental intervenidos integralmente</t>
  </si>
  <si>
    <t>51040010004-1814</t>
  </si>
  <si>
    <t>51040010004-1814 A diciembre de 2023 se vinculan 800 personas a rutas para la inserción laboral</t>
  </si>
  <si>
    <t>2-3030303050101-caja de compensación</t>
  </si>
  <si>
    <t>3206-Participación Departamental. Subsd. Parciales-08 quitar vigencia</t>
  </si>
  <si>
    <t>A.6.9  TELEFONÍA LOCAL MÓVIL EN EL SECTOR RURAL</t>
  </si>
  <si>
    <t>INVERSIÓNES ORIENTADAS A GARANTIZAR LA PRESTACIÓN DEL SERVICIO DE TRANSMISIÓN CONMUTADA DE VOZ A TRAVÉS DEL SERVICIO DE TELEFONÍA MÓVIL RURAL CON ACCESO GENERALIZADO AL PÚBLICO</t>
  </si>
  <si>
    <t>52030030002  Estrategia de Gestión Integral - EGI de ETV implementada</t>
  </si>
  <si>
    <t>51030010006-1815</t>
  </si>
  <si>
    <t>51030010006-1815 Al 2023 se han realizado 2 eventos deportivos, recreativos, y de innovación(deportes extremo) en la comuna</t>
  </si>
  <si>
    <t xml:space="preserve">2-3030303050102-Aportes cesantias </t>
  </si>
  <si>
    <t>3207-Impuesto al Cigarrillo Ley 1289/2009</t>
  </si>
  <si>
    <t>A.6.12  PAGO DE DÉFICIT DE INVERSIÓN EN SERVICIOS PÚBLICOS</t>
  </si>
  <si>
    <t>RECURSOS DESTINADOS AL PAGO DE DÉFICIT DE INVERSIÓN EN EL SECTOR SERVICIOS PUBLICOS</t>
  </si>
  <si>
    <t>52030030003  Estrategia de Gestión Integrada - EGI de Zoonosis implementada</t>
  </si>
  <si>
    <t>52020020008-1816</t>
  </si>
  <si>
    <t>52020020008-1816 A diciembre de 2020-2023 se han beneficiado a 2700 niñas, niños, adolescentes, jóvenes y adultos (incluidos con discapacidad) beneficiados con programas de iniciación y formación deportiva en disciplinas tradicionales y de nuevas tendencias en la comuna</t>
  </si>
  <si>
    <t xml:space="preserve">2-3030303050103-Aportes salud </t>
  </si>
  <si>
    <t>3208-Participación Departamental. Subsd. S.S.F</t>
  </si>
  <si>
    <t>NO*  A.7   VIVIENDA</t>
  </si>
  <si>
    <t>RECURSOS ORIENTADOS A LA FINANCIACIÓN DE LOS PLANES, PROYECTOS Y ACTIVIDADES, CON EL OBJETO DE PROMOVER LA ADQUISICIÓN, CONSTRUCCIÓN Y MEJORAMIENTO DE LA VIVIENDA</t>
  </si>
  <si>
    <t>52030030004  Centro de Prevención de Zoonosis adecuado</t>
  </si>
  <si>
    <t>52020020009-1817</t>
  </si>
  <si>
    <t>52020020009-1817 A diciembre de 2020-2023  se han realizado  2 Juego deportivo y recreativo del sector educativo en la comuna</t>
  </si>
  <si>
    <t xml:space="preserve">2-3030303050104-Aportes pensión </t>
  </si>
  <si>
    <t>3209-IVA Telefonía Móvil</t>
  </si>
  <si>
    <t>A.7.1  SUBSIDIOS PARA ADQUISICIÓN DE VIVIENDA DE INTERÉS SOCIAL</t>
  </si>
  <si>
    <t>APORTES EN DINERO QUE REALIZA LA ENTIDAD TERRITORIAL, QUE SE OTORGA POR ÚNICA VEZ AL BENEFICIARIO, ATENDIENDO A CRITERIOS DE FOCALIZACIÓN Y QUE CONSTITUYE UN COMPLEMENTO DE SU AHORRO, CRÉDITO U OTROS APORTES PARA FACILITAR LA COMPRA DE VIVIENDA.</t>
  </si>
  <si>
    <t>52030030005  Edificaciones e instalaciones con condiciones seguras para la salud humana aumentadas</t>
  </si>
  <si>
    <t>52030080005-1818</t>
  </si>
  <si>
    <t>52030080005-1818 Al 2023 se han realizado 10 mantenimiento y adecuaciones de escenario deportivos, recreativos, e innovación en la comuna 18</t>
  </si>
  <si>
    <t>2-3030303050105-riesgos profesionales A.R.P. (Accidentes de trabajo y enf. Prof)</t>
  </si>
  <si>
    <t>3301-Participación Control emisión gases</t>
  </si>
  <si>
    <t>A.7.2  SUBSIDIOS PARA MEJORAMIENTO DE VIVIENDA DE INTERÉS SOCIAL</t>
  </si>
  <si>
    <t>APORTES EN DINERO REALIZADOS POR LA ENTIDAD TERRITORIAL, OTORGADOS POR ÚNICA VEZ AL BENEFICIARIO, ATENDIENDO A CRITERIOS DE FOCALIZACIÓN Y QUE CONSTITUYE UN COMPLEMENTO DE SU AHORRO, CRÉDITO U OTROS APORTES PARA FACILITAR EL MEJORAMIENTO DE VIVIENDA.</t>
  </si>
  <si>
    <t>52030030006  Empresas priorizadas con manejo eficiente de Residuos Peligrosos (RESPEL)</t>
  </si>
  <si>
    <t>53040010004-1901</t>
  </si>
  <si>
    <t>53040010004-1901 A diciembre de 2020, se ha realizado el mantenimiento y/o construcción 500 metros cuadrados de andén, previo concepto de viabilidad técnica y esquema básico</t>
  </si>
  <si>
    <t>2-3030303050106-Servicio Nacional de aprendizaje (SENA ley 21/82)</t>
  </si>
  <si>
    <t>3302-Programa ADAI- Donacion Gobierno Español</t>
  </si>
  <si>
    <t>A.7.3  PLANES Y PROYECTOS DE MEJORAMIENTO DE VIVIENDA Y SANEAMIENTO BÁSICO</t>
  </si>
  <si>
    <t>INVERSIÓN REALIZADA POR LA ENTIDAD TERRITORIAL EN EL  DESARROLLO DE PLANES Y PROYECTOS QUE FACILITAN EL MEJORAMIENTO DE VIVIENDA Y SANEAMIENTO BÁSICO</t>
  </si>
  <si>
    <t>52030040001  Diagnóstico sobre el estado de la soberanía, seguridad alimentaria y nutricional del Distrito de Cali y su área de influencia como ciudad región, formulado</t>
  </si>
  <si>
    <t>51040010004-1902</t>
  </si>
  <si>
    <t>51040010004-1902 En el periodo 2020 - 2023 se vinculan 900 personas a rutas para la inserción laboral</t>
  </si>
  <si>
    <t>2-3030303050107-Instituto Colombiano de Bienestar familiar (ICBF Ley 89/88)</t>
  </si>
  <si>
    <t>3303-Contrato 088/06 Cultura-Proimagenes</t>
  </si>
  <si>
    <t>A.7.4  PLANES Y PROYECTOS DE CONSTRUCCIÓN DE VIVIENDA EN SITIO PROPIO</t>
  </si>
  <si>
    <t>INVERSIÓN REALIZADA POR LA ENTIDAD TERRITORIAL EN EL DESARROLLO DE PLANES Y PROYECTOS  QUE FACILITAN LA CONSTRUCCIÓN DE VIVIENDA EN SITIO PROPIO</t>
  </si>
  <si>
    <t>52030040002  Población atendida diariamente en comedores comunitarios y otros modelos de asistencia alimentaria con enfoque de corresponsabilidad</t>
  </si>
  <si>
    <t>51040010001-1903</t>
  </si>
  <si>
    <t>51040010001-1903 En el periodo 2020 - 2023 se benefician 394 personas con formación técnica  para la inserción laboral y el desarrollo humano con enfoque diferencial y de género</t>
  </si>
  <si>
    <t>2-3030303050108-Escuela Superior de Administración pública (ESAP Ley 21/82)</t>
  </si>
  <si>
    <t>3304-prog lucha pobreza extrema</t>
  </si>
  <si>
    <t>A.7.5  PLANES Y PROYECTOS PARA LA ADQUISICIÓN Y/O CONSTRUCCIÓN DE VIVIENDA</t>
  </si>
  <si>
    <t>INVERSIÓN REALIZADA POR LA ENTIDAD TERRITORIAL EN EL DESARROLLO DE PLANES Y PROYECTOS  QUE FACILITAN LA ADQUISICIÓN Y/O CONSTRUCCIÓN DE VIVIENDA</t>
  </si>
  <si>
    <t>52030040003  Raciones entregadas a niños y niñas atendidos en recuperación nutricional</t>
  </si>
  <si>
    <t>53020020001-1904</t>
  </si>
  <si>
    <t>53020020001-1904 En el periodo 2020 - 2023 se fortalecen 24 empresas y emprendimientos en capacidades para el fomento de la Economía Circular</t>
  </si>
  <si>
    <t>2-3030303050109-Escuelas Industriales e institutos técnicos (ley 21/82)</t>
  </si>
  <si>
    <t>3305-C Cultural com 18 mincultura</t>
  </si>
  <si>
    <t>A.7.6  SUBSIDIOS PARA REUBICACIÓN DE VIVIENDAS ASENTADAS EN ZONAS ALTO RIESGO</t>
  </si>
  <si>
    <t>PRESTACIÓN PÚBLICA ASISTENCIAL DE CARÁCTER ECONÓMICO Y DE DURACIÓN DETERMINADA PARA PROMOVER Y APOYAR PROGRAMAS DE REUBICACIÓN DE VIVIENDAS UBICADAS EN ZONAS DE ALTO RIESGO ATENDIENDO A CRITERIOS DE FOCALIZACIÓN.</t>
  </si>
  <si>
    <t>52030040004  Líderes de los comedores comunitarios capacitados para la conformación de unidades Productivas Autosostenibles</t>
  </si>
  <si>
    <t>51010010019-1905</t>
  </si>
  <si>
    <t>51010010019-1905 En el período 2020-2023 480 personas han recibido con formación, sensibilización y/o utilización de servicios en el uso y apropiación de tecnologías de la información y la comunicación TIC</t>
  </si>
  <si>
    <t>NO * 2-3030303050110 Fondo Nacional Prest. Sociales magisterio</t>
  </si>
  <si>
    <t>3306-Contrato 76E2055 MEN ICETEX CARULLA</t>
  </si>
  <si>
    <t>A.7.7  PROYECTOS DE TITULACIÓN Y LEGALIZACIÓN DE PREDIOS</t>
  </si>
  <si>
    <t>INVERSIÓN REALIZADA POR LA ENTIDAD TERRITORIAL DESTINADA A LA FINANCIACIÓN DE PROYECTOS DE TITULACIÓN Y LEGALIZACIÓN DE PREDIOS</t>
  </si>
  <si>
    <t>52030040005  Plan Estratégico de soberanía, seguridad alimentaria y nutricional del Distrito de Cali y su área de influencia como ciudad región, diseñado e implementado</t>
  </si>
  <si>
    <t>51030010006-1906</t>
  </si>
  <si>
    <t>51030010006-1906 Al 2023 se han realizado 3 eventos deportivos, recreativos, y de innovación en la comuna</t>
  </si>
  <si>
    <t>2-303030305011001-Fondo Nacional Prest. Sociales magisterio-Patronal docentes</t>
  </si>
  <si>
    <t>3307-Petronio/14 Fund Ford</t>
  </si>
  <si>
    <t>A.7.8  PREINVERSIÓN EN INFRAESTRUCTURA</t>
  </si>
  <si>
    <t>52030050001  Soluciones habitacionales VIP y VIS generadas</t>
  </si>
  <si>
    <t>52030080005-1907</t>
  </si>
  <si>
    <t>52030080005-1907 A diciembre de 2023 se han intervenido 7 escenarios deportivos y recreativos en la comuna</t>
  </si>
  <si>
    <t>NO * 2-303030305011003 Fondo Nacional Prest. Sociales magisterio-Patronal docentes</t>
  </si>
  <si>
    <t>3308-Contrato 101/14 Cultura-Proimagenes</t>
  </si>
  <si>
    <t>A.7.11  PAGO DE DÉFICIT DE INVERSIÓN EN VIVIENDA</t>
  </si>
  <si>
    <t>RECURSOS DESTINADOS AL PAGO DE DÉFICIT DE INVERSIÓN EN EL SECTOR VIVIENDA</t>
  </si>
  <si>
    <t>52030050002  Suelo gestionado para construcción de vivienda VIS y VIP</t>
  </si>
  <si>
    <t>52010030007-1908</t>
  </si>
  <si>
    <t xml:space="preserve">52010030007-1908 A diciembre de 2023 se ha implementado  150 Sistemas de monitoreo y alerta  para la prevención y/o disminución del delito implementado </t>
  </si>
  <si>
    <t xml:space="preserve">2-30303030501100301-Aportes cesantias </t>
  </si>
  <si>
    <t>3309-Contrato 089/15 Cultura-Proimagenes</t>
  </si>
  <si>
    <t>NO*  A.8   AGROPECUARIO</t>
  </si>
  <si>
    <t xml:space="preserve">SECTOR ORIENTADO AL DESARROLLO DE ACTIVIDADES TENDIENTES A PROMOVER EL DESARROLLO AGROPECUARIO  </t>
  </si>
  <si>
    <t>52030050003  Subsidio distrital de vivienda asignados a hogares en situación de desmovilizados</t>
  </si>
  <si>
    <t>52010030005-1909</t>
  </si>
  <si>
    <t>52010030005-1909 A diciembre de 2023, se han realizado 3 intervenciones en la Inspección de la Comuna 19</t>
  </si>
  <si>
    <t xml:space="preserve">2-30303030501100302-Aportes salud </t>
  </si>
  <si>
    <t>3310-Liq conv ccio world games</t>
  </si>
  <si>
    <t>A.8.1  PREINVERSIÓN EN INFRAESTRUCTURA</t>
  </si>
  <si>
    <t>52030050004  Viviendas mejoradas en zona urbana y/o rural</t>
  </si>
  <si>
    <t>52030080008-1910</t>
  </si>
  <si>
    <t>52030080008-1910 A diciembre de 2023 se han realizado 14 intervenciones (Mantenimiento, adecuación de infraestructura)  a sedes educativas</t>
  </si>
  <si>
    <t>2-303030305011002-Fondo Nacional Prest. Sociales magisterio-Aportes docentes</t>
  </si>
  <si>
    <t>3311-Fund for Cities of Service</t>
  </si>
  <si>
    <t>A.8.2  MONTAJE, DOTACIÓN Y MANTENIMIENTO DE GRANJAS EXPERIMENTALES</t>
  </si>
  <si>
    <t>RECURSOS ORIENTADOS POR LA ENTIDAD TERRITORIAL PARA REALIZAR EL MONTAJE, DOTACIÓN Y  MANTENIMIENTO DE LAS GRANJAS EXPERIMENTALES</t>
  </si>
  <si>
    <t>52030050005  Metros cuadrados construidos en Ciudad Paraíso y/o en otros proyectos de renovación urbana</t>
  </si>
  <si>
    <t>52040010005-1911</t>
  </si>
  <si>
    <t>52040010005-1911 A diciembre de 2023 se han dotado 3 Instituciones educativas</t>
  </si>
  <si>
    <t>NO * 2-303030305011004 Fondo Nacional Prest. Sociales magisterio-Aportes docentes</t>
  </si>
  <si>
    <t>3312-Org Vital Strategies</t>
  </si>
  <si>
    <t>NO*  A.8.3   PROYECTOS DE CONSTRUCCIÓN Y MANTENIMIENTO DE DISTRITOS DE RIEGO Y ADECUACIÓN DE TIERRAS</t>
  </si>
  <si>
    <t>RECURSOS ORIENTADOS POR LA ENTIDAD TERRITORIAL A PROYECTOS DE CONSTRUCCIÓN Y MANTENIMIENTO DE DISTRITOS DE RIEGO  Y ADECUACIÓN DE TIERRAS</t>
  </si>
  <si>
    <t>52030050006  Plan maestro de vivienda ajustado y adoptado</t>
  </si>
  <si>
    <t>52030070002-1912</t>
  </si>
  <si>
    <t xml:space="preserve">52030070002-1912 A diciembre de 2023 se han recuperado 8 espacios públicos efectivos de la Estructura Ecológica
Complementaria adecuados
arquitectónica y paisajísticamente
con empoderamiento ciudadano. </t>
  </si>
  <si>
    <t xml:space="preserve">2-30303030501100401-Aportes salud </t>
  </si>
  <si>
    <t xml:space="preserve">3313-Emb Japón Educación </t>
  </si>
  <si>
    <t>A.8.3.1  PROYECTOS DE CONSTRUCCIÓN DE DISTRITOS DE RIEGO Y ADECUACIÓN DE TIERRAS</t>
  </si>
  <si>
    <t>RECURSOS ORIENTADOS POR LA ENTIDAD TERRITORIAL A PROYECTOS DE CONSTRUCCIÓN DE DISTRITOS DE RIEGO  Y ADECUACIÓN DE TIERRAS</t>
  </si>
  <si>
    <t>52030050007  Habilitación de suelo en Ciudad Paraíso y/o en otros proyectos de renovación urbana</t>
  </si>
  <si>
    <t>52050020001-1913</t>
  </si>
  <si>
    <t>52050020001-1913 En el periodo 2020-2023,  se  forman  en prácticas  artísticas, entre 774  personas  de la comuna</t>
  </si>
  <si>
    <t xml:space="preserve">2-30303030501100402-Aportes pensión </t>
  </si>
  <si>
    <t>3401-Transferencia cuotas de auditaje</t>
  </si>
  <si>
    <t>A.8.3.2  PROYECTOS DE MANTENIMIENTO DE DISTRITOS DE RIEGO Y ADECUACIÓN DE TIERRAS</t>
  </si>
  <si>
    <t>RECURSOS ORIENTADOS POR LA ENTIDAD TERRITORIAL A MANTENIMIENTO DE DISTRITOS DE RIEGO  Y ADECUACIÓN DE TIERRAS</t>
  </si>
  <si>
    <t>52030050008  Proyectos de renovación urbana o redensificación formulados</t>
  </si>
  <si>
    <t>52030070004-1914</t>
  </si>
  <si>
    <t>52030070004-1914 En el periodo 2020-2023,  se promueven anualmente  7 espacios  de la comuna con programación cultural</t>
  </si>
  <si>
    <t>NO * 2-30303030502 al sector privado</t>
  </si>
  <si>
    <t>3402-Fondo Solidaridad subs. Y redist. Ingresos</t>
  </si>
  <si>
    <t>A.8.3.3  OBRAS DE REHABILITACIÓN, COMPLEMENTACIÓN, AMPLIACIÓN Y/O MODERNIZACIÓN DE DISTRITOS DE ADECUCACIÓN DE TIERRAS</t>
  </si>
  <si>
    <t>COMPRENDE LOS GASTOS ENCAMINADOS AL REHABILITACIÓN, COMPLEMENTACIÓN, AMPLIACIÓN Y/O MODERNIZACIÓN DE DISTRITOS DE ADECUACIÓN DE TIERRAS</t>
  </si>
  <si>
    <t>52030050009  Planes parciales de renovación urbana formulados</t>
  </si>
  <si>
    <t>53040050010-1915</t>
  </si>
  <si>
    <t>53040050010-1915 A diciembre 2023 se habran realizado  2  campañas de prevención sensibilización  de actores de las vias en la comuna 19</t>
  </si>
  <si>
    <t>2-3030303050201-Servicio Nacional de aprendizaje (SENA ley 21/82)</t>
  </si>
  <si>
    <t>3403-Programa Nal concertacion C-18</t>
  </si>
  <si>
    <t>A.8.4  PROMOCIÓN DE ALIANZAS, ASOCIACIONES U OTRAS FORMAS ASOCIATIVAS DE PRODUCTORES</t>
  </si>
  <si>
    <t>GASTOS RELACIONADOS CON LAS ACTIVIDADES REALIZADAS PARA LA PROMOCIÓN DE ALIANZAS, ASOCIACIONES U OTRAS FORMAS ASOCIATIVAS DE PRODUCTORES</t>
  </si>
  <si>
    <t xml:space="preserve">52030050010  Estudio de tierras ejidales y lotes del distrito realizado </t>
  </si>
  <si>
    <t>54030020005-1916</t>
  </si>
  <si>
    <t>54030020005-1916 En el periodo 2020-2023 se  han apoyado y promovido 3 colectivos urbanos para realización de mural para la paz</t>
  </si>
  <si>
    <t>2-3030303050202-Instituto Colombiano de Bienestar familiar (ICBF Ley 89/88)</t>
  </si>
  <si>
    <t>3404-FONPET Educacion S.S.F. (Fondo Nacional de Pensiones de las Entidades Territoriales - FONPET Educacion Sin Situación  de Fondos)</t>
  </si>
  <si>
    <t>A.8.5  PROGRAMAS Y PROYECTOS DE ASISTENCIA TÉCNICA DIRECTA RURAL</t>
  </si>
  <si>
    <t>INVERSIÓNES ORIENTADAS AL DESARROLLO DE PROGRAMAS Y PROYECTOS QUE TENGAN EL OBJETIVO DE PRESTAR ASISTENCIA TÉCNICA AGROPECUARIA DE FORMA DIRECTA EN EL ÁREA RURAL DEL MUNICIPIO</t>
  </si>
  <si>
    <t>52030060001  Proyectos para la prestación de los servicios de acueducto y alcantarillado, ante MINVIVIENDA</t>
  </si>
  <si>
    <t>52020020003-1917</t>
  </si>
  <si>
    <t>52020020003-1917 A diciembre de 2020 participarán 180 personas en estrategias de promoción de sus derechos y prevención de sus vulneraciones</t>
  </si>
  <si>
    <t>2-3030303050203-Escuelas Industriales e institutos técnicos (ley 21/82)</t>
  </si>
  <si>
    <t>3405-FONPET Educacion excedentes (Fondo Nacional de Pensiones de las Entidades Territoriales - FONPET Educacion excedentes)</t>
  </si>
  <si>
    <t>A.8.6  PAGO DEL PERSONAL TÉCNICO VINCULADO A LA PRESTACIÓN DEL SERVICIO DE ASISTENCIA TÉCNICA DIRECTA RURAL</t>
  </si>
  <si>
    <t>PAGO DEL PERSONAL TÉCNICO VINCULADO NECESARIO PARA LA EJECUCIÓN DE UN PROYECTO DE ASISTENCIA TÉCNICA DIRECTA RURAL</t>
  </si>
  <si>
    <t>52030060002  Predios titulados</t>
  </si>
  <si>
    <t>52020040005-1918</t>
  </si>
  <si>
    <t>52020040005-1918 A diciembre de 2020 se han vinculado 160 adultos mayores en actividades que promueven el estilo de vida saludable</t>
  </si>
  <si>
    <t>2-3030303050204-Escuela Superior de Administración pública (ESAP Ley 21/82)</t>
  </si>
  <si>
    <t>3406-FONPET S.S.F. Salud rec (Fondo Nacional de Pensiones de las Entidades Territoriales - FONPET Sin Situación de Fondo Salud rec)</t>
  </si>
  <si>
    <t>A.8.7  CONTRATOS CELEBRADOS CON  ENTIDADES PRESTADORAS DEL SERVICIO DE ASISTENCIA TÉCNICA DIRECTA RURAL</t>
  </si>
  <si>
    <t xml:space="preserve">SUMA CANCELADA  A UN TERCERO POR CONTRATO REALIZADO PARA LA PRESTACIÓN DEL SERVICIO DE ASISTENCIA TÉCNICA DIRECTA RURAL </t>
  </si>
  <si>
    <t xml:space="preserve">52030060003  Asentamientos humanos de desarrollo incompleto y/o precarios intervenidos </t>
  </si>
  <si>
    <t>51030010019-1919</t>
  </si>
  <si>
    <t>51030010019-1919 A diciembre de 2023 se beneficiarna 290 personas  vinculadas a recorridos turisticos de naturaleza</t>
  </si>
  <si>
    <t>2-3030303050205-Aportes de cesantías</t>
  </si>
  <si>
    <t xml:space="preserve">3407-FONPET S.S.F. Dpto </t>
  </si>
  <si>
    <t xml:space="preserve">A.8.8  DESARROLLO DE PROGRAMAS Y PROYECTOS PRODUCTIVOS EN EL MARCO DEL PLAN AGROPECUARIO </t>
  </si>
  <si>
    <t>INVERSIÓN ORIENTADA AL DESARROLLO DE PROGRAMAS Y PROYECTOS EN EL MARCO DEL PLAN AGROPECUARIO</t>
  </si>
  <si>
    <t>52030060004  Proyecto de acuerdo de titulación de predios en zona rural presentado</t>
  </si>
  <si>
    <t>53040010004-2001</t>
  </si>
  <si>
    <t>53040010004-2001 A diciembre de 2020, se ha realizado el mejoramiento 300 metros cuadrados de andén, previo concepto de viabilidad técnica y esquema básico</t>
  </si>
  <si>
    <t>2-3030303050206-aportes salud</t>
  </si>
  <si>
    <t>3408-FONPET S.S.F. cuotas partes</t>
  </si>
  <si>
    <t>A.8.11  PAGO DE DÉFICIT DE INVERSIÓN EN DESARROLLO AGROPECUARIO</t>
  </si>
  <si>
    <t>RECURSOS DESTINADOS AL PAGO DE DÉFICIT DE INVERSIÓN EN EL SECTOR DESARROLLO AGROPECUARIO</t>
  </si>
  <si>
    <t xml:space="preserve">52030060005  Proyecto de acuerdo para cesiones gratuitas o enajenación de predios fiscales presentado </t>
  </si>
  <si>
    <t>53040040004-2002</t>
  </si>
  <si>
    <t>53040040004-2002 A diciembre de 2020, se ha realizado el mantenimiento de 1 kilómetros de vía en la comuna, previo concepto de viabilidad técnica</t>
  </si>
  <si>
    <t>2-3030303050207-aportes pension</t>
  </si>
  <si>
    <t xml:space="preserve">3409-FONPET Mesadas Pensionales </t>
  </si>
  <si>
    <t>A.8.12  PROMOCION DE PROYECTOS PRODUCTIVOS  DE DESARROLLO RURAL BAJO EN CARBONO</t>
  </si>
  <si>
    <t>PROMOCIÓN DE PROYECTOS QUE CONTRIBUYEN A LA SOSTENIBLIDAD AMBIENTAL , SOCIAL, Y ECONÓMICA Y QUE INCORPOREN ELEMENTOS QUE PROMUEVAN LA DISMINUCIÓN DE EMISIONES DE GASES EFECTO INVERNADERO  (ART. 2 LEY 1450 DE 2011)</t>
  </si>
  <si>
    <t>52030070001  Parque de la Vida incluido en la estructura ecológica distrital y adecuado ambiental y paisajísticamente</t>
  </si>
  <si>
    <t>53050020003-2003</t>
  </si>
  <si>
    <t>53050020003-2003 A diciembre de 2019 se han construido 75 metros cúbicos de muros de contención, previo concepto de viabilidad técnica</t>
  </si>
  <si>
    <t>2-3030303050208-riesgos profesionales A.R.P. (Accidentes de trabajo y enf. Prof)</t>
  </si>
  <si>
    <t>3410-Incentivo al Aprovechamiento y Tratamiento de Residuos Sólidos</t>
  </si>
  <si>
    <t>NO*  A.9   TRANSPORTE</t>
  </si>
  <si>
    <t>SECTOR DE INVERSIÓN ORIENTADO A LA CONSTRUCCIÓN Y CONSERVACIÓN DE LA INFRAESTRUCTURA DE TRANSPORTE DE LA ENTIDAD TERRITORIAL</t>
  </si>
  <si>
    <t>52030070002  Espacios públicos efectivos adecuados arquitectónica y paisajísticamente con empoderamiento ciudadano</t>
  </si>
  <si>
    <t>52030070004-2004</t>
  </si>
  <si>
    <t>52030070004-2004 En el periodo 2020-2023, se  promueven  7  espacios  públicos  con programación cultural</t>
  </si>
  <si>
    <t>2-3030303050209-Sin situacion de fondos(Fondo Nacional de Prestac.Sociales del Magisterio)</t>
  </si>
  <si>
    <t>-RECURSOS CONTRACTUALES (CONVENIOS)</t>
  </si>
  <si>
    <t xml:space="preserve">A.9.1  CONSTRUCCIÓN DE VÍAS </t>
  </si>
  <si>
    <t>ES EL CONJUNTO DE TODAS LAS OBRAS DE INFRAESTRUCTURA A EJECUTAR  EN UNA VÍA PROYECTADA, EN UN TRAMO FALTANTE MAYOR AL 30% DE UNA VÍA EXISTENTE Y/O EN VARIANTES QUE SEAN DE LA ADMINISTRACIÓN DE LA ENTIDAD TERRITORIAL.</t>
  </si>
  <si>
    <t>52030070003  Plazoleta para la integración social construida</t>
  </si>
  <si>
    <t>52020020008-2005</t>
  </si>
  <si>
    <t>52020020008-2005 A diciembre de 2023 se han beneficiado a 1200  niñas, niños, adolescentes, jóvenes y adultos (incluidos con discapacidad) beneficiados con programas de iniciación y formación deportiva en disciplinas tradicionales y de nuevas tendencias en la comuna</t>
  </si>
  <si>
    <t>2-3030303050211-Aportes parafiscales cajas de compensacion familiar</t>
  </si>
  <si>
    <t>4101-Convenio mincultura 376-05</t>
  </si>
  <si>
    <t>A.9.2  MEJORAMIENTO DE VÍAS</t>
  </si>
  <si>
    <t>CONSISTE BÁSICAMENTE EN EL CAMBIO DE ESPECIFICACIONES Y DIMENSIONES DE LA VÍA O PUENTES;  PARA LO CUAL, SE HACE NECESARIA LA CONSTRUCCIÓN DE OBRAS EN INFRAESTRUCTURA YA EXISTENTE</t>
  </si>
  <si>
    <t>52030070004  Espacios públicos promovidos con programación cultural</t>
  </si>
  <si>
    <t>52010020002-2006</t>
  </si>
  <si>
    <t>52010020002-2006 En el periodo 2020-2023 participan 224 personas en estrategia de prevención de la violencia familiar y sexual.</t>
  </si>
  <si>
    <t>NO * 2-3030304 DIRECTIVOS DOCENTES</t>
  </si>
  <si>
    <t>4102-Convenio coldeportes/mpio</t>
  </si>
  <si>
    <t>A.9.3  REHABILITACIÓN DE VÍAS</t>
  </si>
  <si>
    <t>ACTIVIDADES QUE TIENEN POR OBJETO RECONSTRUIR O RECUPERAR LAS CONDICIONES INICIALES DE LA VÍA DE MANERA QUE SE CUMPLAN LAS ESPECIFICACIONES TÉCNICAS CON QUE FUE DISEÑADA.</t>
  </si>
  <si>
    <t>52030070005  Caracterización de vendedores informales que ocupan el espacio público</t>
  </si>
  <si>
    <t>52020030004-2007</t>
  </si>
  <si>
    <t>52020030004-2007 A diciembre de 2023 se han beneficiado 202 jóvenes en procesos de formación para la prevención situacional del delito en zonas vulnerables</t>
  </si>
  <si>
    <t>NO * 2-303030401 Servicios Personales Asociados a la Nómina</t>
  </si>
  <si>
    <t>4103-Convenio mincultura 612-05</t>
  </si>
  <si>
    <t>A.9.4  MANTENIMIENTO RUTINARIO DE VÍAS</t>
  </si>
  <si>
    <t>CONSERVACIÓN CONTINUA QUE SE REALIZA EN VÍAS PAVIMENTADAS O NO (A INTERVALOS MENORES DE UN AÑO) DE LAS ZONAS LATERALES, Y A INTERVENCIONES DE EMERGENCIAS EN LA CARRETERA,CON EL FIN DE MANTENER LAS CONDICIONES ÓPTIMAS PARA LA TRANSITABILIDAD EN LA VIA</t>
  </si>
  <si>
    <t>52030070006  Vendedores informales organizados en el espacio público por actividad económica</t>
  </si>
  <si>
    <t>52030080008-2008</t>
  </si>
  <si>
    <t>52030080008-2008 A diciembre de 2023 se han realizado 5 intervenciones (Mantenimiento, adecuación de infraestructura)  a sedes educativas</t>
  </si>
  <si>
    <t>NO * 2-30303040101 Sueldos de personal de nómina</t>
  </si>
  <si>
    <t>4104-Convenio mineducac 288-04</t>
  </si>
  <si>
    <t>A.9.5  MANTENIMIENTO PERIÓDICO DE VÍAS</t>
  </si>
  <si>
    <t>SE REALIZA EN VÍAS PAVIMENTADAS Y EN AFIRMADO, COMPRENDE LA REALIZACIÓN DE ACTIVIDADES DE CONSERVACIÓN A INTERVALOS VARIABLES RELATIVAMENTE PROLONGADOS (3 A 5 AÑOS),DESTINADOS PRIMORDIALMENTE A RECUPERAR LOS DETERIOROS DE LA CAPA DE RODADURA OCASIONA</t>
  </si>
  <si>
    <t>52030070007  Corredores viales principales con control a la saturación visual de publicidad exterior visual ilegal</t>
  </si>
  <si>
    <t>52040010005-2009</t>
  </si>
  <si>
    <t>52040010005-2009 A diciembre de 2023 se han dotado 3 Instituciones educativas</t>
  </si>
  <si>
    <t>2-3030304010101-Sueldo</t>
  </si>
  <si>
    <t>4105-Convenio DANSOCIAL-MPIO</t>
  </si>
  <si>
    <t>A.9.6  CONSTRUCCIÓN DE INSTALACIONES PORTUARIAS, FLUVIALES Y MARÍTIMAS</t>
  </si>
  <si>
    <t>CONJUNTO DE OBRAS DE INFRAESTRUCTURA A EJECUTAR QUE PERMITAN DISPONER DE INSTALACIONES PORTUARIAS, FLUVIALES Y MARÍTIMAS DE LA ENTIDAD TERRITORIAL.</t>
  </si>
  <si>
    <t>52030070008  Intervenciones de espacio público diseñadas</t>
  </si>
  <si>
    <t>52030070002-2010</t>
  </si>
  <si>
    <t xml:space="preserve">52030070002-2010 A diciembre de 2023 se han recuperado 6 espacios públicos efectivos de la Estructura Ecológica
Complementaria adecuados
arquitectónica y paisajísticamente
con empoderamiento ciudadano. </t>
  </si>
  <si>
    <t>2-3030304010102-sobresueldo</t>
  </si>
  <si>
    <t>4106-Convenio 3855-05 mpio-invias</t>
  </si>
  <si>
    <t>A.9.7  MANTENIMIENTO DE INSTALACIONES PORTUARIAS, FLUVIALES Y MARÍTIMAS</t>
  </si>
  <si>
    <t xml:space="preserve">INVERSIÓNES ORIENTADAS A LA  CONSERVACIÓN CONTINUA DE LAS INSTALACIONES PORTUARIAS FLUVIALES O MARÍTIMAS QUE PERTENEZCA A LA ENTIDAD TERRITORIAL </t>
  </si>
  <si>
    <t>52030070009  Vías y andenes adecuados con inclusión social</t>
  </si>
  <si>
    <t>51030010011-2011</t>
  </si>
  <si>
    <t>51030010011-2011 A diciembre de 2023 se apoyan 3 iniciativas turisticas comunitarias</t>
  </si>
  <si>
    <t>2-3030304010103-incremento por antigüedad</t>
  </si>
  <si>
    <t>4107-Convenio 415-05 mineduca</t>
  </si>
  <si>
    <t>A.9.8  CONSTRUCCIÓN DE TERMINALES DE TRANSPORTE Y AEROPUERTOS</t>
  </si>
  <si>
    <t>CONJUNTO DE OBRAS DE INFRAESTRUCTURA A EJECUTAR QUE PERMITAN DISPONER DE TERMINALES DE TRANSPORTE Y AEROPUERTOS A LA ENTIDAD TERRITORIAL.</t>
  </si>
  <si>
    <t>52030070010  Plan Maestro de Espacio Público - PMEP ajustado y adoptado</t>
  </si>
  <si>
    <t>52020030005-2012</t>
  </si>
  <si>
    <t>52020030005-2012 A diciembre de 2023 se formaran 80 jovenes en desarrollo del turismo de las áreas urbanas y rurales de Santiago de Cali</t>
  </si>
  <si>
    <t>2-3030304010104-Provision ascenso Escalafon</t>
  </si>
  <si>
    <t>4108-Convenio 169-05 mineduc</t>
  </si>
  <si>
    <t>A.9.9  MEJORAMIENTO Y MANTENIMIENTO DE TERMINALES DE TRANSPORTE Y AEROPUERTOS</t>
  </si>
  <si>
    <t>EL MEJORAMIENTO CONSISTE EN LAS ACTIVIDADES DE CAMBIO DE ESPECIFICACIONES Y DIMENSIONES DE LOS TERMINALES DE TRANSPORTE Y AEROPUERTOS QUE PERTENEZCA A LA ENTIDAD TERRITORIAL Y EL MANTENIMIENTO A SU CONSERVACIÓN CONTINUA.</t>
  </si>
  <si>
    <t>52030070011  Estudios Técnicos para la construcción del proyecto Corredor Verde elaborados</t>
  </si>
  <si>
    <t>51040010001-2013</t>
  </si>
  <si>
    <t>51040010001-2013 En el periodo 2020 - 2023 se benefician 500 personas con formación técnica  para la inserción laboral y el desarrollo humano con enfoque diferencial y de género</t>
  </si>
  <si>
    <t>2-30303040102-horas extras y dias festivos</t>
  </si>
  <si>
    <t>4109-Convenio Fonam-dagma</t>
  </si>
  <si>
    <t>A.9.10  ESTUDIOS Y PREINVERSIÓN EN INFRAESTRUCTURA</t>
  </si>
  <si>
    <t>ES LA FASE PRELIMINAR PARA LA EJECUCIÓN DE UN PROYECTO DE INFRAESTRUCTURA QUE PERMITE, MEDIANTE ELABORACIÓN DE ESTUDIOS, DEMOSTRAR SUS BONDADES TÉCNICAS, ECONÓMICAS-FINANCIERAS, INSTITUCIONALES Y SOCIALES.</t>
  </si>
  <si>
    <t>52030070012  Inventario de publicidad exterior visual actualizado y mantenido</t>
  </si>
  <si>
    <t>52030010013-2014</t>
  </si>
  <si>
    <t>52030010013-2014 A diciembre de 2019 han formado 200  padres, madres, cuidadores y cabeza de hogar en pautas de crianza, convivencia, autocuidado, prevención del consumo de sustancias psicoactivas, uso inadecuado del alcohol, de la violencia intrafamiliar, de género y sexual</t>
  </si>
  <si>
    <t>NO * 2-30303040105 Otros gastos por servicios personales</t>
  </si>
  <si>
    <t>4110-Convenio 387-05 mineduc</t>
  </si>
  <si>
    <t>A.9.11  COMPRA DE MAQUINARIA Y EQUIPO</t>
  </si>
  <si>
    <t>COMPRA DE MAQUINARIA Y EQUIPO NECESARIA PARA  LA CONSTRUCCIÓN Y CONSERVACIÓN DE LA INFRAESTRUCTURA DE TRANSPORTE DE LA ENTIDAD TERRITORIAL</t>
  </si>
  <si>
    <t>52030080001  Nuevo equipamiento comunitario (Centro de atención al ciudadano) operando</t>
  </si>
  <si>
    <t>53040010004-2101</t>
  </si>
  <si>
    <t>53040010004-2101 A diciembre de 2023, se ha realizado el mantenimiento y/o construcción de 500 metros cuadrados de andén, previo concepto de viabilidad técnica y esquema básico</t>
  </si>
  <si>
    <t>2-3030304010501-prima o subisidio de alimentación</t>
  </si>
  <si>
    <t>4111-Convenio 412-05 mineduc</t>
  </si>
  <si>
    <t>A.9.12  INTERVENTORIA DE PROYECTOS DE CONSTRUCCIÓN Y MANTENIMIENTO DE INFRAESTRUCTURA DE TRANSPORTE</t>
  </si>
  <si>
    <t>COMPRENDE LAS MEDIDAS ADOPTADAS POR LA ENTIDAD PARA REALIZAR EL SEGUIMIENTO A LA EJECUCIÓN Y CALIDAD DE LOS PROYECTOS DE CONSTRUCCIÓN Y MANTENIMIENTO DE INFRAESTRUCTURA DE TRANSPORTE</t>
  </si>
  <si>
    <t>52030080002  Intervenciones (mantenimiento correctivo y preventivo) realizadas a sedes comunales, salones comunales, Casetas Comunales</t>
  </si>
  <si>
    <t>53040040004-2102</t>
  </si>
  <si>
    <t>53040040004-2102 A diciembre de 2023, se ha realizado el mantenimiento a 0,3 kilómetros en vías de la comuna 21 previo concepto de viabilidad técnica y esquema básico.</t>
  </si>
  <si>
    <t>2-3030304010502-auxilio de transporte</t>
  </si>
  <si>
    <t>4112-Convenio 217-05 mineduc</t>
  </si>
  <si>
    <t>A.9.15  SISTEMAS DE TRANSPORTE MASIVO</t>
  </si>
  <si>
    <t>RECURSOS DESTINADOS PARA LA INVERSIÓN EN SISTEMAS DE TRANSPORTE MASIVO QUE PERMITAN UNA MAYOR MOVILIDAD EN LA ENTIDAD TERRITORIAL</t>
  </si>
  <si>
    <t>52030080003  Intervenciones (mantenimiento correctivo, preventivo y dotación) realizadas a Centros de Administración Local Integrada</t>
  </si>
  <si>
    <t>53040040003-2103</t>
  </si>
  <si>
    <t>53040040003-2103 A diciembre de 2023, se han construido 0,2 kilómetros de pavimento en la comuna 21, previo concepto de viabilidad técnica</t>
  </si>
  <si>
    <t>2-3030304010503-Bonificación servicios prestados</t>
  </si>
  <si>
    <t>4113-Convenio 191-06 Minist. Interior y justicia</t>
  </si>
  <si>
    <t>A.9.16  PLANES DE TRÁNSITO, EDUCACIÓN, DOTACIÓN DE EQUIPOS Y SEGURIDAD VIAL</t>
  </si>
  <si>
    <t>INVERSIÓNES ORIENTADAS A LA ELABORACION DE PLANES DE TRANSITO, DOTACION DE EQUIPOS Y SEGURISDAD VIAL</t>
  </si>
  <si>
    <t>52030080004  Índice de capacidad de operación de las Empresas Sociales del Estado aumentado</t>
  </si>
  <si>
    <t>51040020001-2104</t>
  </si>
  <si>
    <t>51040020001-2104 En el periodo 2020 - 2023  se fortalecen 205 personas en el ecosistema de emprendimiento empresarial y social con enfoque diferencial y de género</t>
  </si>
  <si>
    <t>2-3030304010504-prima de servicios</t>
  </si>
  <si>
    <t>4114-Convenio  Mininterior-07</t>
  </si>
  <si>
    <t>A.9.17  INFRAESTRUCTURA PARA TRANSPORTE NO MOTORIZADO (REDES PEATONALES Y CICLORUTAS)</t>
  </si>
  <si>
    <t>CONJUNTO DE OBRAS DE INFRAESTRUCTURA A EJECUTAR QUE PERMITAN DISPONER DE REDES PEATONALES Y CICLORUTAS</t>
  </si>
  <si>
    <t>52030080005  Intervenciones en escenarios deportivos y recreativos en comunas y corregimientos diseñados, con mantenimiento, construidos o adecuados</t>
  </si>
  <si>
    <t>51040010001-2105</t>
  </si>
  <si>
    <t>51040010001-2105 En el periodo 2020 - 2023 se forman 342 personas en competencias laborales para el trabajo</t>
  </si>
  <si>
    <t>2-3030304010505-prima de vacaciones</t>
  </si>
  <si>
    <t>4115-Convenio 148 -07</t>
  </si>
  <si>
    <t>A.9.18  PAGO DE DÉFICIT DE INVERSIÓN EN TRANSPORTE</t>
  </si>
  <si>
    <t>RECURSOS DESTINADOS AL PAGO DE DÉFICIT DE INVERSIÓN EN EL SECTOR TRANSPORTE</t>
  </si>
  <si>
    <t xml:space="preserve">52030080006  Plan de escenarios deportivos y recreativos formulado </t>
  </si>
  <si>
    <t>52030070004-2106</t>
  </si>
  <si>
    <t>52030070004-2106 En el periodo 2020-2023, se  promueven 8 espacios  públicos  con programación cultural</t>
  </si>
  <si>
    <t>2-3030304010506-Prima de navidad</t>
  </si>
  <si>
    <t>4116-Convenio 203-06 Mininterior-gobierno</t>
  </si>
  <si>
    <t>NO*  A.10   AMBIENTAL</t>
  </si>
  <si>
    <t>INVERSIÓN ORIENTADAS AL MANEJO, PROTECCIÓN, PRESERVACIÓN Y RECUPERACIÓN AMBIENTAL DE LA ENTIDAD TERRITORIAL.</t>
  </si>
  <si>
    <t>52030080007  Equipamientos culturales del Distrito diseñados, con mantenimiento, construidos, adecuados, mejorados o dotación</t>
  </si>
  <si>
    <t>52050020001-2107</t>
  </si>
  <si>
    <t>52050020001-2107 En el periodo 2020-2023,  se  forman  en prácticas  artísticas ,  1.000 personas  de la comuna</t>
  </si>
  <si>
    <t>2-3030304010508-Bonificacion especial de recreación</t>
  </si>
  <si>
    <t>4117-C Fdo Adap Mpio SSF  (Convenio Fondo Adaptación Mpio Sin Situación de Fondos)</t>
  </si>
  <si>
    <t xml:space="preserve">A.10.1  DESCONTAMINACIÓN DE CORRIENTES O DEPÓSITOS DE AGUA AFECTADOS POR VERTIMIENTOS </t>
  </si>
  <si>
    <t>INVERSIÓN ORIENTADA A  LA ELIMINACIÓN TOTAL O PARCIAL DE LA CONTAMINACIÓN DE CORRIENTES O DEPÓSITOS DE AGUA AFECTADOS POR VERTIMIENTOS EN EL MARCO DE UN PROYECTO</t>
  </si>
  <si>
    <t>52030080008  Intervenciones (Mantenimiento, adecuación de infraestructura) realizadas a sedes educativas</t>
  </si>
  <si>
    <t>52050020013-2108</t>
  </si>
  <si>
    <t>52050020013-2108 En el periodo 2020-2023,  se  certifican  en áreas  artísticas, 60 personas dela  comuna</t>
  </si>
  <si>
    <t>2-3030304010509-auxilio de movilización</t>
  </si>
  <si>
    <t>4118-Convenio Cofinanciacion FONADE -Municipio</t>
  </si>
  <si>
    <t xml:space="preserve">A.10.2  DISPOSICIÓN, ELIMINACIÓN Y RECICLAJE DE RESIDUOS LÍQUIDOS Y SÓLIDOS </t>
  </si>
  <si>
    <t xml:space="preserve">INVERSIÓN ORIENTADA A LA CORRECTA DISPOSICIÓN, ELIMINACIÓN Y RECICLAJE DE RESIDUOS LÍQUIDOS Y SÓLIDOS PRODUCIDOS POR LA ENTIDAD TERRITORIAL EN EL MARCO DE UN PROGRAMA </t>
  </si>
  <si>
    <t>52030080009  Construcción y/o adquisición de Infraestructura Física Nueva en Sedes de instituciones Educativas Oficiales de Cali</t>
  </si>
  <si>
    <t>51030010006-2109</t>
  </si>
  <si>
    <t>51030010006-2109 A diciembre de 2020-2023 se han realizado 4 juegos deportivos y recreativos para habitantes de la comuna</t>
  </si>
  <si>
    <t>2-3030304010510-Bonificacion dificil acceso</t>
  </si>
  <si>
    <t>4119-Miniprotecion Social Resolucion 4157/08</t>
  </si>
  <si>
    <t>A.10.3  CONTROL A LAS EMISIONES CONTAMINANTES DEL AIRE</t>
  </si>
  <si>
    <t>INVERSIÓN ORIENTADA AL CONTROL DE EMISIONES CONTAMINANTES DEL AIRE DE LA ENTIDAD TERRITORIAL</t>
  </si>
  <si>
    <t>52030080010  Plan Maestro de Equipamientos ajustado y adoptado</t>
  </si>
  <si>
    <t>52020020008-2110</t>
  </si>
  <si>
    <t>52020020008-2110 A diciembre de 2023 se han beneficiado a 1650  niñas, niños, adolescentes, jóvenes y adultos (incluidos con discapacidad) beneficiados con programas de iniciación y formación deportiva en disciplinas tradicionales y de nuevas tendencias en la comuna</t>
  </si>
  <si>
    <t>2-3030304010511-Prima academica</t>
  </si>
  <si>
    <t>4120-convenio interadministrativo 1713 invias</t>
  </si>
  <si>
    <t>A.10.4  MANEJO Y APROVECHAMIENTO DE CUENCAS Y MICROCUENCAS HIDROGRÁFICAS</t>
  </si>
  <si>
    <t>INVERSIÓN ORIENTADA AL MANEJO Y APROVECHAMIENTO DE CUENCAS Y MICROCUENCAS HIDROGRÁFICAS PERTENECIENTES A LA ENTIDAD TERRITORIAL EN EL MARCO DE UN PROYECTO</t>
  </si>
  <si>
    <t>52030080011  Centro de alto rendimiento, construido y adecuado</t>
  </si>
  <si>
    <t>52010030007-2111</t>
  </si>
  <si>
    <t xml:space="preserve">52010030007-2111 A diciembre de 2023 se han implementado 49 Sistema de monitoreo y alerta  para la prevención y/o disminución del delito  </t>
  </si>
  <si>
    <t>2-3030304010512-Dotacion (ley 70/88)</t>
  </si>
  <si>
    <t>4121-Convenio 313-09 Petronio Alvarez</t>
  </si>
  <si>
    <t>A.10.5  CONSERVACIÓN DE MICROCUENCAS QUE ABASTECEN EL ACUEDUCTO, PROTECCIÓN DE FUENTES Y REFORESTACIÓN DE DICHAS CUENCAS</t>
  </si>
  <si>
    <t>INVERSIÓN ORIENTADA A LA CONSERVACIÓN DE MICROCUENCAS QUE ABASTECEN EL ACUEDUCTO MUNICIPAL, PROTECCIÓN DE FUENTES Y REFORESTACIÓN DE DICHAS CUENCAS</t>
  </si>
  <si>
    <t>52030080012  Equipamientos de servicios urbanos básicos implementados</t>
  </si>
  <si>
    <t>52020030004-2112</t>
  </si>
  <si>
    <t>52020030004-2112 A diciembre de 2023 se han beneficiado 200 jóvenes en procesos de formación para la prevención situacional del delito en zonas vulnerables</t>
  </si>
  <si>
    <t>2-3030304010513-Auxilio muerto</t>
  </si>
  <si>
    <t>4122-Convenio Accion Social FIP</t>
  </si>
  <si>
    <t>A.10.6  EDUCACIÓN AMBIENTAL NO FORMAL</t>
  </si>
  <si>
    <t>INVERSIÓN ORIENTADA AL DESARROLLO DE PROYECTOS DE EDUCACIÓN AMBIENTAL NO FORMAL</t>
  </si>
  <si>
    <t>52030090001  Kilómetros de Red de Media Tensión en Plan Parcial San Pascual, construidos</t>
  </si>
  <si>
    <t>52030070002-2113</t>
  </si>
  <si>
    <t xml:space="preserve">52030070002-2113 A diciembre de 2023 se han recuperado 3 espacios públicos efectivos de la Estructura Ecológica
Complementaria adecuados
arquitectónica y paisajísticamente
con empoderamiento ciudadano. </t>
  </si>
  <si>
    <t>2-3030304010514-Sentencias  Judiciales</t>
  </si>
  <si>
    <t>4123-Convenio Accion Social - Municipio (Desplazados)</t>
  </si>
  <si>
    <t xml:space="preserve">A.10.7  ASISTENCIA TÉCNICA EN RECONVERSIÓN TECNOLÓGICA </t>
  </si>
  <si>
    <t>RECURSOS ORIENTADOS A LA PRESTACIÓN DE ASISTENCIA TÉCNICA EN RECONVERSIÓN TECNOLÓGICA DE LA INDUSTRIA UBICADA EN LA ENTIDAD TERRITORIAL EN EL MARCO DE UN PROYECTO</t>
  </si>
  <si>
    <t>52030090002  Infraestructura de Agua Potable en la zona rural construidas</t>
  </si>
  <si>
    <t>52030030001-2114</t>
  </si>
  <si>
    <t>52030030001-2114 En el período 2020-2023, se realizan 9 encuentros en el entorno comunitario: "Promovamos Juntos Entornos para la Vida y estilos de vida saludable en la comuna 21</t>
  </si>
  <si>
    <t>2-3030304010515-Vacaciones</t>
  </si>
  <si>
    <t>4124-Convenio Min Educacion ICARO- Municipio de Cali</t>
  </si>
  <si>
    <t>NO*  A.10.8   CONSERVACIÓN, PROTECCIÓN, RESTAURACIÓN Y APROVECHAMIENTO DE RECURSOS NATURALES Y DEL MEDIO AMBIENTE</t>
  </si>
  <si>
    <t>RECURSOS ORIENTADOS A LA CONSERVACIÓN, PROTECCIÓN, RESTAURACIÓN Y APROVECHAMIENTO DE LOS RECURSOS NATURALES Y DEL MEDIO AMBIENTE DE LA ENTIDAD TERRITORIAL</t>
  </si>
  <si>
    <t>52030090003  Sistemas de Agua Potable en la zona rural mejorados en infraestructura</t>
  </si>
  <si>
    <t>52010020009-2115</t>
  </si>
  <si>
    <t>52010020009-2115 A diciembre de 2023, se aumenta a 150 las personas que lideran la promoción de la convivencia, el fortalecimiento del tejido social y el abordaje de las violencias en la comuna 21</t>
  </si>
  <si>
    <t>2-3030304010516-Interes a la Cesantia</t>
  </si>
  <si>
    <t>4125-Convenio 0124/11 Petronio Alvarez</t>
  </si>
  <si>
    <t xml:space="preserve">A.10.8.1  CONSERVACIÓN, PROTECCIÓN, RESTAURACIÓN Y APROVECHAMIENTO SOSTENIBLE  DE LOS ECOSISTEMAS FORESTALES </t>
  </si>
  <si>
    <t xml:space="preserve">ACCIONES ORIENTADAS A CONSERVAR, PROTEGER, RESTAURAR Y APROVECHAR DE MANERA SOSTENIBLE  LOS ECOSISTEMAS FORESTALES.  DECRETO LEY 2811 DE 1974 </t>
  </si>
  <si>
    <t>52030090004  Beneficiarios del subsidio del déficit de a las empresas de servicios públicos de acueducto alcantarillado y aseo de los estratos 1, 2 y 3 del fondo de solidaridad y redistribución de ingreso</t>
  </si>
  <si>
    <t>52030080005-2116</t>
  </si>
  <si>
    <t>52030080005-2116 A diciembre de 2023 se han intervenido 9 escenarios deportivos y recreativos en la comuna</t>
  </si>
  <si>
    <t>2-3030304010517-Bonificacion dec 1566</t>
  </si>
  <si>
    <t>4126-Convenio 755-11 mpio-invias</t>
  </si>
  <si>
    <t>A.10.8.2  CONSERVACIÓN, PROTECCIÓN, RESTAURACIÓN Y APROVECHAMIENTO SOSTENIBLE DE ECOSISTEMAS DIFERENTES A LOS FORESTALES</t>
  </si>
  <si>
    <t xml:space="preserve">ACCIONES ORIENTADAS A CONSERVAR, PROTEGER, RESTAURAR Y APROVECHAR DE MANERA SOSTENIBLE  LOS ECOSISTEMAS DIFERENTES A LOS FORESTALES.  DECRETO LEY 2811 DE 1974 </t>
  </si>
  <si>
    <t xml:space="preserve">52030090005  Beneficiarios del programa del mínimo vital de agua potable </t>
  </si>
  <si>
    <t>52030080008-2117</t>
  </si>
  <si>
    <t>52030080008-2117 A diciembre de 2023 se han realizado 2 intervenciones (Mantenimiento, adecuación de infraestructura)  a sedes educativas</t>
  </si>
  <si>
    <t>2-303030403-Servicios Personales Indirectos</t>
  </si>
  <si>
    <t>4127-Convenio 592/12 coldeportes</t>
  </si>
  <si>
    <t>A.10.8.3  PAGO DE SERVICIOS AMBIENTALES PARA LA CONSERVACIÓN (DISTINTOS A LOS DEL DECRETO 953 DE 2013)</t>
  </si>
  <si>
    <t>RETRIBUCIÓN ECONÓMICA POR LA CONSERVACIÓN Y PROTECCION DE LOS RECURSOS NATURALES DIFERENTES A LA ORIGINADA POR LA ADQUISICIÓN DE AREAS DE INTERES PARA ACUEDUCTOS MUNICIPALES</t>
  </si>
  <si>
    <t>52030090006  Plan Maestro de Servicios Públicos Domiciliarios y TIC formulado y adoptado</t>
  </si>
  <si>
    <t>52040010005-2118</t>
  </si>
  <si>
    <t>52040010005-2118 A diciembre de 2023 se han dotado 1 Instituciones educativas</t>
  </si>
  <si>
    <t>NO * 2-303030405 Contribuciones Inherentes a la Nómina</t>
  </si>
  <si>
    <t>4128-Convenio 593/12 coldeportes</t>
  </si>
  <si>
    <t>A.10.9  ADQUISICIÓN DE PREDIOS DE RESERVA HÍDRICA Y ZONAS DE RESERVA NATURALES</t>
  </si>
  <si>
    <t>INVERSIÓN ORIENTADA A LA ADQUISICIÓN DE PREDIOS QUE CONSTITUYEN RESERVA HÍDRICA Y ZONAS DE RESERVA NATURAL DE LA ENTIDAD TERRITORIAL EN EL MARCO DE UN PROYECTO</t>
  </si>
  <si>
    <t>52030090007  Plan Maestro de Acueducto y Alcantarillado (PMAA), formulado</t>
  </si>
  <si>
    <t>52030070004-2119</t>
  </si>
  <si>
    <t xml:space="preserve">52030070004-2119 En el período 2020 se recupera 4 zonas blandas, parques y zonas verdes a través de intervenciones y estrategias artísticas y lúdicas en la comuna </t>
  </si>
  <si>
    <t>NO * 2-30303040501 al sector publico</t>
  </si>
  <si>
    <t>4129-Convenio 596/12 coldeportes</t>
  </si>
  <si>
    <t>NO*  A.10.10   ADQUISICIÓN DE ÁREAS DE INTERÉS PARA ACUEDUCTOS MUNICIPALES Y PAGO DE SERVICIOS AMBIENTALES (Art. 210 Ley 1450 de 2011)</t>
  </si>
  <si>
    <t>INVERSIÓN ORIENTADA A LA ADQUISICIÓN DE ÁREAS DE INTERÉS PARA ACUEDUCTOS MUNICIPALES Y PAGO DE SERVICIOS AMBIENTALES, DE CONFORMIDAD CON EL ARTÍCULO 210 DE LA LEY 1450 DE 2011.</t>
  </si>
  <si>
    <t>52030090008  Redes de alcantarillado en el área de prestación de servicio de EMCALI intervenidas</t>
  </si>
  <si>
    <t>52020040005-2120</t>
  </si>
  <si>
    <t>52020040005-2120 A diciembre de 2020 se han  formado120 cuidadores para personas mayores, formadas en cuidados, manejo, proyectos de vida y derechos</t>
  </si>
  <si>
    <t>2-3030304050101-caja de compensación</t>
  </si>
  <si>
    <t>4130-Convenio 602/12 coldeportes</t>
  </si>
  <si>
    <t>A.10.10.1  ADQUISICIÓN DE ÁREAS DE INTERÉS PARA EL ACUEDUCTO MUNICIPAL</t>
  </si>
  <si>
    <t>INVERSIÓN ORIENTADA A LA ADQUISICIÓN DE ÁREAS DE INTERÉS PARA EL ACUEDUCTO MUNICIPAL, DE CONFORMIDAD CON EL ARTÍCULO 210 DE LA LEY 1450 DE 2011.</t>
  </si>
  <si>
    <t>52030090009  Redes de acueducto en el área de prestación de servicio de EMCALI intervenidas</t>
  </si>
  <si>
    <t>51030010019-2121</t>
  </si>
  <si>
    <t>51030010019-2121 A diciembre de 2020 se beneficiaran 340 personas  vinculadas a recorridos turisticos de naturaleza</t>
  </si>
  <si>
    <t xml:space="preserve">2-3030304050102-Aportes cesantias </t>
  </si>
  <si>
    <t>4131-Convenio 619/12 coldeportes</t>
  </si>
  <si>
    <t>A.10.10.2  PAGO DE SERVICIOS AMBIENTALES</t>
  </si>
  <si>
    <t>INVERSIÓN ORIENTADA AL PAGO DE SERVICIOS AMBIENTALES, DE CONFORMIDAD CON EL ARTÍCULO 210 DE LA LEY 1450 DE 2011.</t>
  </si>
  <si>
    <t>52030090010  Plantas de tratamiento de agua potable con monitoreo de calidad del agua inteligente operando en la zona rural</t>
  </si>
  <si>
    <t>53040050010-2201</t>
  </si>
  <si>
    <t>53040050010-2201 A diciembre 2023 se habran realizado 2 campañas de prevención sensibilización de ectores de las vias en la comuna 22</t>
  </si>
  <si>
    <t xml:space="preserve">2-3030304050103-Aportes salud </t>
  </si>
  <si>
    <t>4132-Convenio 626/12 coldeportes</t>
  </si>
  <si>
    <t>A.10.11  REFORESTACIÓN Y CONTROL DE EROSIÓN</t>
  </si>
  <si>
    <t xml:space="preserve">INVERSIÓN ORIENTADA A LA REFORESTACIÓN Y EL CONTROL DE LA EROSIÓN DEL TERRITORIO DE LA ENTIDAD TERRITORIAL </t>
  </si>
  <si>
    <t>52030100001  Territorios del Distrito de Santiago de Cali con acompañamiento para el desarrollo deportivo, recreativo y de actividad física</t>
  </si>
  <si>
    <t>53040010004-2202</t>
  </si>
  <si>
    <t>53040010004-2202 A diciembre de 2023, se han mejorado 1000 metros cuadrados de andenes en la comuna 22 , previo concepto de viabilidad técnica</t>
  </si>
  <si>
    <t xml:space="preserve">2-3030304050104-Aportes pensión </t>
  </si>
  <si>
    <t>4133-Convenio dagma-fonam 06f-2012</t>
  </si>
  <si>
    <t>A.10.14  MANEJO ARTIFICIAL DE CAUDALES (RECUPERACIÓN DE LA NAVEGABILIDAD DEL RÍO,  HIDROLOGÍA, MANEJO DE INUNDACIONES, CANAL NAVEGABLE Y ESTIAJE)</t>
  </si>
  <si>
    <t>INVERSIÓN ORIENTADA AL MANEJO ARTIFICIAL DE CAUDALES  PERTENECIENTES A LA ENTIDAD TERRITORIAL EN EL MARCO DE UN PROYECTO</t>
  </si>
  <si>
    <t>52030100002  Eventos académicos para el sector deporte, recreativo y de actividad física, realizados</t>
  </si>
  <si>
    <t>53040010002-2203</t>
  </si>
  <si>
    <t xml:space="preserve">53040010002-2203 A diciembre de 2023, se ha realizado construcción de 1 puentes peatonales incluye estudios en la comuna  22, previo concepto de viabilidad técnica </t>
  </si>
  <si>
    <t>2-3030304050105-riesgos profesionales A.R.P. (Accidentes de trabajo y enf. Prof)</t>
  </si>
  <si>
    <t>4134-Convenio municipio-icbf 2391</t>
  </si>
  <si>
    <t>A.10.15  COMPRA DE TIERRAS PARA PROTECCIÓN DE MICROCUENCAS ASOCIADAS AL RÍO MAGDALENA</t>
  </si>
  <si>
    <t>INVERSIÓN ORIENTADA A LA ADQUISICIÓN DE TIERRAS NECESARIAS PARA LA PROTECCION DE MICROCUENCAS ASOCIADAS AL RIO GRANDE DE LA MAGDALENA  DE LA ENTIDAD TERRITORIAL EN EL MARCO DE UN PROYECTO</t>
  </si>
  <si>
    <t>52030100003  Política pública del deporte y la recreación formulada y adoptada</t>
  </si>
  <si>
    <t>52050020001-2204</t>
  </si>
  <si>
    <t>52050020001-2204 En el periodo 2020-2023,  se  forman  en prácticas  artísticas 510 personas  de la comuna</t>
  </si>
  <si>
    <t>2-3030304050106-Servicio Nacional de aprendizaje (SENA ley 21/82)</t>
  </si>
  <si>
    <t>4135-Convenio 0290/13 Petronio Alvarez</t>
  </si>
  <si>
    <t>A.10.16  PAGO DE DÉFICIT DE INVERSIÓN EN AMBIENTE</t>
  </si>
  <si>
    <t>RECURSOS DESTINADOS AL PAGO DE DÉFICIT DE INVERSIÓN EN EL SECTOR AMBIENTE</t>
  </si>
  <si>
    <t>52030100004  Apoyo al desarrollo deportivo comunitario en territorios del Distrito de Santiago de Cali</t>
  </si>
  <si>
    <t>51030010006-2205</t>
  </si>
  <si>
    <t>51030010006-2205 Al 2023 se han realizado 3 eventos deportivos, recreativos, y de innovación en la comuna</t>
  </si>
  <si>
    <t>2-3030304050107-Instituto Colombiano de Bienestar familiar (ICBF Ley 89/88)</t>
  </si>
  <si>
    <t>4136-Conv 16/2013 Mpio Min vivienda</t>
  </si>
  <si>
    <t xml:space="preserve">A.10.17  EJECUCIÓN DE OBRAS DE REDUCCIÓN DEL RIESGO DE DESASTRES (MITIGACIÓN) EN CUENCAS HIDROGRÁFICAS </t>
  </si>
  <si>
    <t>INVERSIÓN ORIENTADA A LAS OBRAS DE REDUCCIÓN DEL RIESGO DE DESASTRES EN CUENCAS HIDROGRAFICAS(DECRETO 1729 DE 2002)</t>
  </si>
  <si>
    <t>52030100005  Instancias de participación ciudadana del sector deporte y recreación en la ciudad, operando anualmente</t>
  </si>
  <si>
    <t>52020020008-2206</t>
  </si>
  <si>
    <t>52020020008-2206 A diciembre de 2023 se han beneficiado a 910  niñas, niños, adolescentes, jóvenes y adultos (incluidos con discapacidad) beneficiados con programas de iniciación y formación deportiva en disciplinas tradicionales y de nuevas tendencias en la comuna</t>
  </si>
  <si>
    <t>2-3030304050108-Escuela Superior de Administración pública (ESAP Ley 21/82)</t>
  </si>
  <si>
    <t>4137-Convenio 271/13 coldeportes</t>
  </si>
  <si>
    <t>NO*  A.10.18   PROMOCION DE NEGOCIOS VERDES</t>
  </si>
  <si>
    <t>PROMOCIÓN EN EL TERRITORIO DE MERCADOS (OFERTA Y DEMANDA) DONDE SE TRANSAN BIENES Y SERVICIOS DE NEGOCIOS VERDES Y SOSTENIBLES (ONVS, 2014)</t>
  </si>
  <si>
    <t>52030100006  Carreras y caminatas deportivas y recreativas con enfoque ambiental realizadas en comunas y corregimientos</t>
  </si>
  <si>
    <t>52010030007-2207</t>
  </si>
  <si>
    <t>52010030007-2207 A diciembre de 2023 se han implementado 61 Sistemas de monitoreo y alerta para la prevención y/o disminución del delito</t>
  </si>
  <si>
    <t>2-3030304050109-Escuelas Industriales e institutos técnicos (ley 21/82)</t>
  </si>
  <si>
    <t>4138-Convenio 272/13 coldeportes</t>
  </si>
  <si>
    <t xml:space="preserve">A.10.18.1  BIENES Y SERVICIOS SOSTENIBLES PROVENIENTES DE RECURSOS NATURALES </t>
  </si>
  <si>
    <t>PROMOCIÓN DE PROYECTOS DE BIOCOMERCIO, AGROSISTEMAS SOSTENIBLES Y NEGOCIOS PARA LA RESTAURACIÓN (Plan Estratégico Nacional de Mercados Verdes)</t>
  </si>
  <si>
    <t>52030100007  Personas beneficiadas anualmente con gimnasia dirigida, aeróbicos y acondicionamiento físico</t>
  </si>
  <si>
    <t>52010030005-2208</t>
  </si>
  <si>
    <t>52010030005-2208 En el período 2020-2023 se adecuan 2 espacios  de la infraestructura de las agencias de Seguridad y Convivencia y justicia
CAI comuna 22 construido (Reubicado)</t>
  </si>
  <si>
    <t>NO * 2-3030304050110 Fondo Nacional Prest. Sociales magisterio</t>
  </si>
  <si>
    <t>4139-Convenio 2123075 FONADE</t>
  </si>
  <si>
    <t>A.10.18.2  ECOPRODUCTOS INDUSTRIALES</t>
  </si>
  <si>
    <t>PROMOCION DE PROYECTOS  DE APROVECHAMIENTO Y VALORIZACIÓN DE RESIDUOS, FUENTES NO CONVENCIONALES DE ENERGÍA RENOVABLE, CONSTRUCCIÓN SOSTENIBLE, OTROS BIENES Y SERVICIOS VERDES SOSTENIBLES</t>
  </si>
  <si>
    <t>52030100008  Juegos Inter corregimientos realizados</t>
  </si>
  <si>
    <t>54020020015-2209</t>
  </si>
  <si>
    <t>54020020015-2209 A diciembre de 2023 esta actulizadoy en operación un observatorio ambiental, como instrumento de reporte, seguimiento y generación de conocimiento para la gestión ambiental.</t>
  </si>
  <si>
    <t>2-303030405011001-Fondo Nacional Prest. Sociales magisterio-Patronal docentes</t>
  </si>
  <si>
    <t xml:space="preserve">4140-Convenio 862/13 Min educacion </t>
  </si>
  <si>
    <t xml:space="preserve">A.10.18.3  MERCADO DE CARBONO </t>
  </si>
  <si>
    <t>PROMOCIÓN DE PROYECTOS QUE INCLUYEN UN SISTEMA DE COMERCIO A TRAVES DE LOS CUALES SE PUEDE VENDER O ADQUIRIR REDUCCION DE EMISIONES DE GASES EFECTO INVERNADERO (MERCADO REGULADO Y MERCADO VOLUNTARIO)</t>
  </si>
  <si>
    <t>52040010001  Estudiantes en condición de vulnerabilidad beneficiarios de paquetes escolares</t>
  </si>
  <si>
    <t>52030070002-2210</t>
  </si>
  <si>
    <t xml:space="preserve">52030070002-2210 A diciembre de 2023 se han recuperado 2 espacios públicos efectivos de la Estructura Ecológica
Complementaria adecuados
arquitectónica y paisajísticamente
con empoderamiento ciudadano. </t>
  </si>
  <si>
    <t>NO * 2-303030405011003 Fondo Nacional Prest. Sociales magisterio-Patronal docentes</t>
  </si>
  <si>
    <t>4141-Conv 049/13 APC Colombia</t>
  </si>
  <si>
    <t>NO*  A.10.19   CAMBIO CLIMÁTICO (ADAPTACIÓN Y MITIGACION AL CAMBIO CLIMÁTICO)</t>
  </si>
  <si>
    <t>INVERSIONES ORIENTADAS A DISEÑAR E IMPLEMENTAR MEDIDAS DE ADAPTACIÓN A LOS EFECTOS DEL CAMBIO CLIMÁTICO Y ACCIONES DE MITIGACIÓN AL CAMBIO CLIMÁTICO (ART 2 LEY 1753 DE 2015 Y CONPES 3700 DE 2011)</t>
  </si>
  <si>
    <t>52040010002  Población en edad escolar matriculada en el sistema educativo oficial de Santiago de Cali</t>
  </si>
  <si>
    <t>51050020008-2211</t>
  </si>
  <si>
    <t>51050020008-2211 A diciembre de 2023 se han implementado 150  huertas urbanas en la Comuna</t>
  </si>
  <si>
    <t xml:space="preserve">2-30303040501100301-Aportes cesantias </t>
  </si>
  <si>
    <t>4142-Convenio 721/13 coldeportes</t>
  </si>
  <si>
    <t xml:space="preserve">A.10.19.1  FORMULACION DE PLANES DE CAMBIO CLIMÁTICO </t>
  </si>
  <si>
    <t>INSTRUMENTO QUE BUSCA IDENTIFICAR E  IMPLEMETAR  ALTERNATIVAS VIABLES DE ADAPTACIÓN Y MITIGACIÓN  AL CAMBIO CLIMÁTICO DE MANERA ARTICULADA CON INSTRUMENTOS DE ORDENAMIENTO AMBIENTAL, TERRITORIAL Y SECTORIAL (ARTICULO 2 LEY 1753 DE 2015 Y CONPES 3700 DE 2011)</t>
  </si>
  <si>
    <t xml:space="preserve">52040010003  Sedes educativas oficiales con implementación de modelos educativos flexibles para niños, adolescentes, jóvenes y adultos en proceso de alfabetización </t>
  </si>
  <si>
    <t>53010010002-2212</t>
  </si>
  <si>
    <t>53010010002-2212 A diciembre de 2023 hay 28 hectáreas para la gestión sostenible de las cuencas hidrográficas en conservación. Estudio y amojonamiento quebrada Guali</t>
  </si>
  <si>
    <t xml:space="preserve">2-30303040501100302-Aportes salud </t>
  </si>
  <si>
    <t>4143-Convenio 2133562/13  Fonade</t>
  </si>
  <si>
    <t>A.10.19.2  FORTALECIMIENTO DE CAPACIDADES LOCALES PARA LA APROPIACION Y/O FORMULACION DE PROYECTOS DE  ADAPTACION Y MITIGACION AL CAMBIO CLIMATICO</t>
  </si>
  <si>
    <t>GENERACIÓN Y FORTALECIMIENTO DE CAPACIDADES LOCALES PARA LA APROPIACION Y/O FORMULACIÓN DE PROYECTOS DE ADAPTACIÓN  Y MITIGACION AL CAMBIO CLIMATICO  A TRAVÉS DEL FINANCIAMENTO DE ESFUERZOS TECNOLÓGICOS, ACUMULACIÓN DE CAPACIDADES Y FORMACION DE CAPITAL HUMANO (ART. 76.5.7 LEY 715 DE 2001)</t>
  </si>
  <si>
    <t>52040010004  Estudiantes de las IEO con estrategia de transporte escolar</t>
  </si>
  <si>
    <t>52030080003-2213</t>
  </si>
  <si>
    <t xml:space="preserve">52030080003-2213 A diciembre de 2023 se ha realizado 2 intervenciones (mantenimiento correctivo, preventivo y dotación)  del Centro de Administración Local Integrada. </t>
  </si>
  <si>
    <t>2-303030405011002-Fondo Nacional Prest. Sociales magisterio-Aportes docentes</t>
  </si>
  <si>
    <t>4144-Convenio 2123298/13  Fonade</t>
  </si>
  <si>
    <t>NO*  A.10.19.3   ADAPTACIÓN AL CAMBIO CLIMÁTICO</t>
  </si>
  <si>
    <t>INVERSIONES ORIENTADAS A REDUCIR LA VULNERABILIDAD DEL TERRITORIO E INCREMENTAR SU CAPACIDAD DE RESPUESTA FRENTE A LAS AMENAZAS E IMPACTOS DEL CAMBIO CLIMÁTICO (ARTICULO 2 LEY 1753 DE 2015 Y CONPES 3700 DE 2011)</t>
  </si>
  <si>
    <t>52040010005  Instituciones educativas oficiales dotadas</t>
  </si>
  <si>
    <t>52030080005-2214</t>
  </si>
  <si>
    <t>52030080005-2214 A diciembre de 2023 se han intervenido 3 escenarios deportivos y recreativos en la comuna</t>
  </si>
  <si>
    <t>NO * 2-303030405011004 Fondo Nacional Prest. Sociales magisterio-Aportes docentes</t>
  </si>
  <si>
    <t>4145-Convenio 20133833/13  Fonade</t>
  </si>
  <si>
    <t>A.10.19.3.1  ANÁLISIS DE IMPACTO Y/O  RIESGO Y/O VULNERABILIDAD A SEQUIAS, INUNDACIONES O ASCENSO DEL NIVEL DEL MAR  CON ESCENARIOS DE CAMBIO CLIMÁTICO PARA PLANIFICACION DEL TERRITORIO</t>
  </si>
  <si>
    <t>ESTUDIOS QUE PERMITAN IDENTIFICAR AMENAZAS DE ORIGEN HIDROMETEREOLÓGICO, CONSOLIDAR LA INFORMACIÓN DE EXPOSICIÓN, ESTIMAR LA VULNERABILIDAD, EVALUAR RIESGO DERIVADO DE EVENTOS METEOROLÓGICOS Y CLIMÁTICOS AMENAZANTES (ARTICULO 2 LEY 1753 DE 2015 Y CONPES 3700 DE 2011)</t>
  </si>
  <si>
    <t>52040010006  Estudiantes matriculados en las IEO con complementos alimentarios</t>
  </si>
  <si>
    <t>54010010005-2215</t>
  </si>
  <si>
    <t>54010010005-2215 A diciembre de 2021 se elaborará un estudio de la Comuna 22 que contribuya a la Revisión del POT</t>
  </si>
  <si>
    <t xml:space="preserve">2-30303040501100401-Aportes salud </t>
  </si>
  <si>
    <t>4146-Convenio 090/13  DPS</t>
  </si>
  <si>
    <t>A.10.19.3.2  PROYECTOS DE ADAPTACION AL CAMBIO CLIMATICO BASADO EN ECOSISTEMAS / COMUNIDADES</t>
  </si>
  <si>
    <t>PROMOVER , COFINANCIAR O EJECUTAR PROYECTOS DE RESTAURACIÓN DE ECOSISTEMAS QUE BUSQUEN REDUCIR EL RIESGO Y VULNERABILIDAD DE LAS COMUNIDADES A LOS EFECTOS ASOCIADOS AL CAMBIO CLIMÁTICO  (ARTÍCULO 76.5.5 LEY 715 DE 2001 Y ARTICULO 2 LEY 1753 DE 2015)</t>
  </si>
  <si>
    <t>52040020001  Estudiantes de Instituciones Educativas Oficiales con bajos resultados en Pruebas Saber 11 vinculados al Plan Talentos</t>
  </si>
  <si>
    <t>53040010004-5101</t>
  </si>
  <si>
    <t>53040010004-5101 A diciembre 2023 se ha realizado mantenimiento y/o adecuación de 2,5 Km de vias en el Corregimiento, previo concepto de viabilidad técnica  de la entidad competente</t>
  </si>
  <si>
    <t xml:space="preserve">2-30303040501100402-Aportes pensión </t>
  </si>
  <si>
    <t>4147-Convenio 2850/13  invias</t>
  </si>
  <si>
    <t>NO*  A.10.19.4   MITIGACION AL CAMBIO CLIMÁTICO</t>
  </si>
  <si>
    <t>INVERSIONES DESTINADAS A DEFINIR Y REDUCIR LAS EMISIONES NETAS O LAS TENDENCIAS DE CRECIMIENTO DE LAS EMISIONES DE  GASES EFECTO INVERNADERO (CO2, CH4, N2O, HFC, PFC, SF6) (ART. 2  Y ART. 175 LEY 1753 DE 2015)</t>
  </si>
  <si>
    <t xml:space="preserve">52040020002  Estudiantes beneficiados con programas de articulación con Instituciones de Educación Superior, de la formación técnica, Tecnológica, para el trabajo y el desarrollo humano (ETDH) </t>
  </si>
  <si>
    <t>53040040003-5102</t>
  </si>
  <si>
    <t>53040040003-5102 A diciembre 2023 se han construido 0,2 kilómetros lineales de obras de drenaje, (cunetas, canaletas, gradas disipadoras, alcantarillas etc.), previo concepto de viabilidad técnica de la entidad competente</t>
  </si>
  <si>
    <t>NO * 2-30303040502 al sector privado</t>
  </si>
  <si>
    <t>4148-Convenio 2133628/14  Fonade S.S.F.</t>
  </si>
  <si>
    <t>A.10.19.4.1  ASISTENCIA TECNICA PARA LA RECONVERSIÓN PRODUCTIVA ORIENTADA A LA REDUCCION DE EMISIONES DE GEI</t>
  </si>
  <si>
    <t>APOYO TÉCNICO QUE SE BRINDE PARA GENERAR CAMBIOS EN LAS ACTIVIDADES PRODUCTIVAS CON EL FIN DE HACERLAS MAS SOSTENIBLES Y DISMINUIR LAS EMISIONES DE GASES EFECTO IINVERNADERO  (ART. 76.5.7. LEY 715 DE 2001, ART. 175 LEY 1753 DE 2015)</t>
  </si>
  <si>
    <t>52040020003  Creación de la Universidad Distrital de Cali</t>
  </si>
  <si>
    <t>53010010002-5103</t>
  </si>
  <si>
    <t xml:space="preserve">53010010002-5103 A diciembre de 2023 se ha contribuido a la recuperación de 14 hectáreas de la cuenca hidrografica </t>
  </si>
  <si>
    <t>2-3030304050201-Servicio Nacional de aprendizaje (SENA ley 21/82)</t>
  </si>
  <si>
    <t>4149-Convenio 0249/14 Petronio Alvarez</t>
  </si>
  <si>
    <t>A.10.19.4.2  IMPLEMENTACION DE PROYECTOS DE REDUCCION DE EMISIONES DE GEI POR DEFORESTACION Y DEGRADACIÓN DE BOSQUES  ( ART. 76.5.2. LEY 715 DE 2001)</t>
  </si>
  <si>
    <t>PROMOVER , COFINANCIAR O EJECUTAR PROYECTOS ORIENTADOS A REDUCIR LAS EMISIONES DE GASES EFECTO INVERNADERO DEBIDOS A LA DEFORESTACION Y DEGRADACIÓN DE BOSQUES</t>
  </si>
  <si>
    <t>52040030001  Docentes en procesos de formación organizados en comunidades de aprendizaje o redes para el fortalecimiento de sus experiencias, la investigación y el mejoramiento de la práctica docente y el aprendizaje</t>
  </si>
  <si>
    <t>51040020001-5104</t>
  </si>
  <si>
    <t xml:space="preserve">51040020001-5104 En el periodo 2020 - 2023 se fortalecen  240 personas en el ecosistema de emprendimiento empresarial  y social con enfoque diferencial y de genero  </t>
  </si>
  <si>
    <t>2-3030304050202-Instituto Colombiano de Bienestar familiar (ICBF Ley 89/88)</t>
  </si>
  <si>
    <t>4150-Convenio 839/14 MEN</t>
  </si>
  <si>
    <t>A.10.19.4.3  IMPLEMENTACION DE PROYECTOS  DE REDUCCION DE EMISIONES GEI EN  SECTORES EMISORES ( ART. 76.5.2. LEY 715 DE 2001)</t>
  </si>
  <si>
    <t>PROMOVER , COFINANCIAR O EJECUTAR DE PROYECTOS ORIENTADOS A REDUCIR LAS EMISIONES DE GASES EFECTO INVERNADERO EN SECTORES EMISORES DIFERENTES AL DE DEFORESTACION Y DEGRADACION DE BOSQUES</t>
  </si>
  <si>
    <t>52040030002  Instituciones educativas oficiales que fortalecen los proyectos pedagógicos transversales articulados a procesos dialogantes con la ciudad</t>
  </si>
  <si>
    <t>52050010003-5105</t>
  </si>
  <si>
    <t>52050010003-5105 En el periodo 2020 se promueven y apoyan1 proceso , orientados a fortalecer la identidad cultural entre la población del corregimiento</t>
  </si>
  <si>
    <t>2-3030304050203-Escuelas Industriales e institutos técnicos (ley 21/82)</t>
  </si>
  <si>
    <t>4151-Convenio 0459/14 min justicia y der</t>
  </si>
  <si>
    <t>A.10.19.4.4  ACCIONES DE CONTROL DE LA DEFORESTACIÓN Y DEGRADACIÓN DE BOSQUES  (ART. 75.6 LEY 715 DE 2001)</t>
  </si>
  <si>
    <t>ACTIVIDADES DE MONITOREO Y CONTROL DE LA DEFORESTACIÓN Y PARTICIPACIÓN EN ACCIONES DE GOBERNANZA FORESTAL  DE MANERA ARTICULADA CON LAS CORPORACIONES O AUTORIDADES AMBIENTALES(ART. 75.6 LEY 715 DE 2001)</t>
  </si>
  <si>
    <t xml:space="preserve">52040030003  Instituciones educativas que promueven el fortalecimiento de sus prácticas pedagógicas desde un enfoque de ciudad en el marco de sus currículos </t>
  </si>
  <si>
    <t>52030080008-5106</t>
  </si>
  <si>
    <t xml:space="preserve">52030080008-5106 A diciembre de 2023 se han realizado 1 intervenciones (Mantenimiento, adecuación de infraestructura)  a sedes educativas oficiales </t>
  </si>
  <si>
    <t>2-3030304050204-Escuela Superior de Administración pública (ESAP Ley 21/82)</t>
  </si>
  <si>
    <t>4152-Convenio municipio-icbf 1342</t>
  </si>
  <si>
    <t>A.10.19.4.5  INVENTARIOS DE EMISIONES DE GASES EFECTO INVERNADERO, HUELLAS DE CARBONO Y DISEÑO E IMPLEMENTACION DE SISTEMAS DE MONITOREO, REPORTE Y VERIFICACIÓN  DE EMISIONES DE GEI</t>
  </si>
  <si>
    <t>IMPLEMENTACION DE SISTEMAS DE MONITOREO, REPORTE Y VERIFICACIÓN, HUELLA DE CARBONO Y OTROS INSTRUMENTOS PARA LOS GASES EFECTO INVERNADERO (CO2, CH4, N2O, HFC, PFC, SF6) (ART. 175 LEY 1753 DE 2015)</t>
  </si>
  <si>
    <t>52040040001  Instituciones y organizaciones con promoción de lectura, escritura y oralidad</t>
  </si>
  <si>
    <t>52040010005-5107</t>
  </si>
  <si>
    <t>52040010005-5107 A diciembre de 2023 se ha dotado 2 Institución educativa</t>
  </si>
  <si>
    <t>2-3030304050205-Aportes de cesantías</t>
  </si>
  <si>
    <t>4153-Conv unid atenc y rep  vict 1432</t>
  </si>
  <si>
    <t>NO*  A.11   CENTROS DE RECLUSIÓN</t>
  </si>
  <si>
    <t>RECURSOS ORIENTADOS A LA CONSTRUCCIÓN, MANTENIMIENTO Y FUNCIONAMIENTO  DE  LUGARES DESTINADOS A LA RECLUSIÓN DE PRESOS</t>
  </si>
  <si>
    <t>52040040002  Bibliotecas públicas y espacios adscritos a la Red, operando con servicios bibliotecarios</t>
  </si>
  <si>
    <t>53040010004-5201</t>
  </si>
  <si>
    <t>53040010004-5201 A diciembre 2023 se han rehabilitado 500 metros cuadrados de andén, previo concepto de viabilidad técnica y esquema básico</t>
  </si>
  <si>
    <t>2-3030304050206-aportes salud</t>
  </si>
  <si>
    <t>4154-Conv 117/15 FONSECON policia</t>
  </si>
  <si>
    <t>A.11.1  PREINVERSIÓN EN INFRAESTRUCTURA</t>
  </si>
  <si>
    <t>ETAPA EN LA QUE SE REALIZAN LOS ESTUDIOS NECESARIOS PARA TOMAR LA DECISIÓN DE REALIZAR UN PROYECTO DE INFRAESTRUCTURA EN EL SECTOR.</t>
  </si>
  <si>
    <t>52040040003  IEO que fortalecen en el Distrito los planes de lectura, escritura y oralidad desde la educación Inicial hasta la media</t>
  </si>
  <si>
    <t>53020010002-5202</t>
  </si>
  <si>
    <t>53020010002-5202 A Diciembre de 2023 se ha aplicado 1 estrategia tecnológica para el aprovechamiento de residuos solidos organicos</t>
  </si>
  <si>
    <t>2-3030304050207-aportes pension</t>
  </si>
  <si>
    <t>4155-Convenio 283/15 coldeportes</t>
  </si>
  <si>
    <t>A.11.2  CONSTRUCCIÓN DE INFRAESTRUCTURA CARCELARIA</t>
  </si>
  <si>
    <t>INVERSIÓNES ORIENTADAS A LA REALIZACIÓN DE OBRAS DE CONSTRUCCIÓN DE INFRAESTRUCTURA CARCELARIA QUE PERTENEZCAN A LA ENTIDAD TERRITORIAL</t>
  </si>
  <si>
    <t>52040040004  Bibliotecas escolares abiertas y articuladas con el sistema de bibliotecas públicas comunitarias vinculadas con procesos formativos y culturales</t>
  </si>
  <si>
    <t>53010010002-5203</t>
  </si>
  <si>
    <t xml:space="preserve">53010010002-5203 A diciembre de 2023 se ha realizado la conservación de 20 hectáreas de la cuenca hidrografica </t>
  </si>
  <si>
    <t>2-3030304050208-riesgos profesionales A.R.P. (Accidentes de trabajo y enf. Prof)</t>
  </si>
  <si>
    <t>4156-Convenio 315/15 coldeportes</t>
  </si>
  <si>
    <t>A.11.3  MEJORAMIENTO Y MANTENIMIENTO DE INFRAESTRUCTURA CARCELARIA</t>
  </si>
  <si>
    <t xml:space="preserve">INVERSIÓNES ORIENTADAS A LA REALIZACIÓN DE OBRAS DE MEJORAMIENTO, CONSERVACIÓN Y REHALIBILITACIÓN DE LA INFRAESTRUCTURA CARCELARIA  QUE PERTENEZCA A LA ENTIDAD TERRITORIAL </t>
  </si>
  <si>
    <t>52040050001  Instituciones Educativas oficiales con seguimiento, y evaluación de la calidad de la educación con enfoque formativo</t>
  </si>
  <si>
    <t>51040020001-5204</t>
  </si>
  <si>
    <t xml:space="preserve">51040020001-5204 En el periodo 2020 - 2023 se fortalecen  180 personas en el ecosistema de emprendimiento empresarial  y social con enfoque diferencial y de genero  </t>
  </si>
  <si>
    <t>2-3030304050209-Sin situacion de fondos(Fondo Nacional de Prestac.Sociales del Magisterio)</t>
  </si>
  <si>
    <t>4157-Convenio 342/15 coldeportes</t>
  </si>
  <si>
    <t>A.11.4  DOTACIÓN DE CENTROS CARCELARIOS</t>
  </si>
  <si>
    <t>INVERSIÓN ORIENTADA A LA COMPRA DE ELEMENTOS QUE PERMITAN EL BUEN FUNCIONAMIENTO DEL CENTRO CARCELARIO</t>
  </si>
  <si>
    <t>52040050002  Instituciones Educativas oficiales que fortalecen sus directivos docentes en capacidades administrativas y humanas, para el liderazgo pedagógico</t>
  </si>
  <si>
    <t>52010020002-5205</t>
  </si>
  <si>
    <t>52010020002-5205 En el periodo 2020-2023 participan 450 personas en estrategia de prevención de la violencia familiar y sexual.</t>
  </si>
  <si>
    <t>2-3030304050211-Aportes parafiscales cajas de compensacion familiar</t>
  </si>
  <si>
    <t xml:space="preserve">4158-Conv 2151332/15 S.S.F. Fonade </t>
  </si>
  <si>
    <t>A.11.5  ALIMENTACIÓN PARA LAS PERSONAS DETENIDAS</t>
  </si>
  <si>
    <t>INVERSIÓN ORIENTADA AL SUMINISTRO DE ALIMENTOS PARA LAS PERSONAS DETENIDAS</t>
  </si>
  <si>
    <t>52040050003  Estudiantes de IEO matriculados en Jornada Única (Registrados en el SIMAT)</t>
  </si>
  <si>
    <t>52010030007-5206</t>
  </si>
  <si>
    <t xml:space="preserve">52010030007-5206 A diciembre de 2023 se han implementado 28 Sistemas de monitoreo y alerta  para la prevención y/o disminución del delito </t>
  </si>
  <si>
    <t>NO * 2-3030305 Gastos de Personal Administrativo de Instituciones Educativas</t>
  </si>
  <si>
    <t>4159-Convenio municipio-icbf 0911</t>
  </si>
  <si>
    <t>A.11.6  TRANSPORTE DE RECLUSOS</t>
  </si>
  <si>
    <t>RECURSOS DESTINADOS AL TRANSPORTE DE RECLUSOS PERTENECIENTES A LOS CENTROS DE RECLUSIÓN DE LA ENTIDAD TERRITORIAL</t>
  </si>
  <si>
    <t xml:space="preserve">52040050004  Instituciones educativas que implementan programas, para el mejoramiento de las competencias básicas </t>
  </si>
  <si>
    <t>52050020001-5207</t>
  </si>
  <si>
    <t>52050020001-5207 En el periodo 2020-2023,  se  forman  en practicas  artísticas 200 personas  del corregimiento</t>
  </si>
  <si>
    <t>NO * 2-303030501 Servicios Personales Asociados a la Nómina</t>
  </si>
  <si>
    <t>4160-Convenio 224/16 coldeportes</t>
  </si>
  <si>
    <t>A.11.7  EDUCACIÓN PARA LA REHABILITACIÓN SOCIAL</t>
  </si>
  <si>
    <t>INVERSIÓNES ORIENTADAS A DESARROLLAR PROGRAMAS DE EDUCACIÓN PERMANENTE, COMO MEDIO DE  TRATAMIENTO PENITENCIARIO, QUE PODRÁN IR DESDE LA ALFABETIZACIÓN HASTA PROGRAMAS DE INSTRUCCIÓN SUPERIOR (ART. 94 DE LA LEY 65 DE 1993)</t>
  </si>
  <si>
    <t>52040050005  IEO fortalecidas en competencias comunicativas en lengua extranjera-Inglés</t>
  </si>
  <si>
    <t>52030080007-5208</t>
  </si>
  <si>
    <t>52030080007-5208 En el período 2020 se realiza la adecuación, mejoramiento, mantenimiento o dotación  de 1 equipamiento cultural del corregimiento previo concepto de viabilidad técnica</t>
  </si>
  <si>
    <t>NO * 2-30303050101 Sueldos de personal de nómina</t>
  </si>
  <si>
    <t>4161-Convenio 347/16 coldeportes</t>
  </si>
  <si>
    <t>A.11.8  PAGO DEL PERSONAL DE LA GUARDIA PENITENCIARIA</t>
  </si>
  <si>
    <t>PAGO DE LOS SERVICIOS PERSONALES PRESTADOS POR EL CUERPO DE SEGURIDAD QUE MANTIENE EL ORDEN PÚBLICO Y LA VIGILANCIA INTERNA DE LOS CENTROS DE RECLUSIÓN</t>
  </si>
  <si>
    <t xml:space="preserve">52040050006  Revisión, ajuste y promulgación de la política pública de bilingüismo </t>
  </si>
  <si>
    <t>52020020008-5209</t>
  </si>
  <si>
    <t xml:space="preserve">52020020008-5209 A diciembre 2023 se benefician 700 niñas, niños, adolescentes, jòvenes y adultos con programa de iniciaciòn y formaciòn deportiva </t>
  </si>
  <si>
    <t>2-3030305010101-Sueldo</t>
  </si>
  <si>
    <t>4162-Convenio 0509/16 Petronio Alvarez</t>
  </si>
  <si>
    <t>A.11.11  PAGO DE DÉFICIT DE INVERSIÓN EN CENTROS DE RECLUSIÓN</t>
  </si>
  <si>
    <t>RECURSOS DESTINADOS AL PAGO DE DÉFICIT DE INVERSIÓN EN CENTROS DE RECLUSION</t>
  </si>
  <si>
    <t xml:space="preserve">52040050007  Lineamientos para la creación del observatorio de educación </t>
  </si>
  <si>
    <t>52030080005-5210</t>
  </si>
  <si>
    <t>52030080005-5210 A diciembre de 2023 se han realizado la adecuación o mantenimiento de 1 escenarios deportivos y recreativos en la comuna previo concepto de viabilidad técnica de las autoridades competentes</t>
  </si>
  <si>
    <t>2-3030305010102-sobresueldo</t>
  </si>
  <si>
    <t>4163-Conv emcali - conpes 3858/16 S.S.F. (CUR 153/16)</t>
  </si>
  <si>
    <t>NO*  A.12   PREVENCIÓN Y ATENCIÓN DE DESASTRES</t>
  </si>
  <si>
    <t>INVERSIÓNES ORIENTADAS A DAR SOLUCIÓN A LOS PROBLEMAS DE SEGURIDAD DE LA POBLACIÓN PRESENTADAS EN SU ENTORNO FÍSICO POR LA EVENTUAL OCURRENCIA DE FENÓMENOS NATURALES O TECNOLÓGICOS.</t>
  </si>
  <si>
    <t>52050010001  Manifestaciones del patrimonio cultural inmaterial identificadas, visibilizadas y salvaguardadas</t>
  </si>
  <si>
    <t>52030080008-5211</t>
  </si>
  <si>
    <t>52030080008-5211 A diciembre de 2023 se han realizado 3 intervenciones (Mantenimiento, adecuación de infraestructura)  a sedes educativas oficiales</t>
  </si>
  <si>
    <t>2-3030305010103-incremento por antigüedad</t>
  </si>
  <si>
    <t>4164-Convenio municipio-icbf 1194</t>
  </si>
  <si>
    <t>A.12.1  ELABORACIÓN, DESARROLLO Y ACTUALIZACIÓN DE PLANES DE EMERGENCIA Y CONTINGENCIA</t>
  </si>
  <si>
    <t>RECURSOS ORIENTADOS A LAS ACCIONES DE ELABORACIÓN, DESARROLLO Y ACTUALIZACIÓN DE PLANES DE EMERGENCIA Y CONTINGENCIA DE LA PREVENCIÓN Y ATENCIÓN DE DESASTRES.</t>
  </si>
  <si>
    <t>52050010002  Bienes materiales de Interés cultural protegidos y conservados</t>
  </si>
  <si>
    <t>52040010005-5212</t>
  </si>
  <si>
    <t>52040010005-5212 A diciembre de 2023 se ha dotado 1 Institución educativa</t>
  </si>
  <si>
    <t>2-30303050102-horas extras y dias festivos</t>
  </si>
  <si>
    <t>4165-Convenio 363/17 coldeportes</t>
  </si>
  <si>
    <t>A.12.2  PREINVERSIÓN EN INFRAESTRUCTURA</t>
  </si>
  <si>
    <t>52050010003  Comunas y corregimientos con procesos identitarios promovidos y apoyados</t>
  </si>
  <si>
    <t>53040010004-5301</t>
  </si>
  <si>
    <t>53040010004-5301 A diciembre 2023 se ha realizado mantenimiento y/o adecuación de cinco (5) Km de via en el corregimiento, previo concepto de viabilidad técnica de la entidad competente</t>
  </si>
  <si>
    <t>2-30303050103-indemnización por vacaciones</t>
  </si>
  <si>
    <t>4166-Convenio municipio-icbf 762517435</t>
  </si>
  <si>
    <t>A.12.3  ADECUACIÓN DE ÁREAS URBANAS Y RURALES EN ZONAS DE ALTO RIESGO</t>
  </si>
  <si>
    <t xml:space="preserve">INVERSIÓNES ORIENTADAS A PROPORCIONAR, ACOMODAR Y ADECUAR LAS ÁREAS URBANAS Y RURALES CLASIFICADAS COMO ZONAS DE ALTO RIESGO PARA PREVENIR DESASTRES EN LOS ASENTAMIENTOS </t>
  </si>
  <si>
    <t>52050010004  Plan para la recuperación de la memoria cultural, Implementado</t>
  </si>
  <si>
    <t>53040040004-5302</t>
  </si>
  <si>
    <t>53040040004-5302 A diciembre 2023 se han construido 0,415 kilómetro lineales de huellas vehiculares, previo concepto de viabilidad técnica de la entidad competente</t>
  </si>
  <si>
    <t>2-30303050104-prima tecnica</t>
  </si>
  <si>
    <t>4167-Convenio 0252/17 Petronio Alvarez</t>
  </si>
  <si>
    <t>NO*  A.12.4   ASENTAMIENTOS ESTABLECIDOS EN ZONAS DE ALTO RIESGO</t>
  </si>
  <si>
    <t>RECURSOS ORIENTADOS LA PROTECCIÓN DE LA POBLACIÓN UBICADA EN LOS ASENTAMIENTOS ESTABLECIDOS EN ZONAS DE ALTO RIESGO POR MEDIO DE SU REUBICACIÓN</t>
  </si>
  <si>
    <t>52050010005  Fuentes y monumentos localizados en espacios públicos con mantenimiento</t>
  </si>
  <si>
    <t>53020010002-5303</t>
  </si>
  <si>
    <t>53020010002-5303 A Diciembre de 2023 se ha aplicado 1 estrategia tecnológicas para el aprovechamiento de residuos solidos organicos</t>
  </si>
  <si>
    <t>NO * 2-30303050105 Otros gastos por servicios personales</t>
  </si>
  <si>
    <t>4168-Convenio 004/17 ANS VIAL</t>
  </si>
  <si>
    <t xml:space="preserve">A.12.4.1  RECUPERACIÓN DE ÁREAS DESALOJADAS EN PROCESOS DE REUBICACIÓN DE ASENTAMIENTOS HUMANOS </t>
  </si>
  <si>
    <t>INVERSIÓN ORIENTADA A LA RECUPERACIÓN DE AREAS DESALOJADAS EN PROCESO DE REUBICACIÓN DE ASENTAMIENTOS HUMANOS (DECRETO LEY 919 DE 1989, LEY 388 DE 1997)</t>
  </si>
  <si>
    <t>52050010006  Actualización y difusión del inventario de bienes muebles de interés cultural</t>
  </si>
  <si>
    <t>51040020001-5304</t>
  </si>
  <si>
    <t xml:space="preserve">51040020001-5304 En el periodo 2020 - 2023 se fortalecen  40 personas en el ecosistema de emprendimiento empresarial  y social con enfoque diferencial y de genero  </t>
  </si>
  <si>
    <t>2-3030305010501-prima o subisidio de alimentación</t>
  </si>
  <si>
    <t xml:space="preserve">4169-Convenio 04/17 Estupefacientes sec salud </t>
  </si>
  <si>
    <t xml:space="preserve">A.12.4.2  REUBICACIÓN DE ASENTAMIENTOS HUMANOS CLASIFICADOS EN CONDICIÓN DE ALTO RIESGO DE DESASTRE </t>
  </si>
  <si>
    <t>RECURSOS DESTINADOS A LA REUBICACIÓN DE ASENTAMIENTOS HUMANOS CLASIFICADOS EN CONDICIÓN DE ALTO RIESGO DE DESASTRE  (LEY 388 DE 1997)</t>
  </si>
  <si>
    <t>52050010007  Bienes muebles documentales patrimoniales y de interés cultural, protegidos, conservados y divulgados</t>
  </si>
  <si>
    <t>52050010003-5305</t>
  </si>
  <si>
    <t>52050010003-5305 En el período 2020  se realizan  4 encuentros para recuperar y difundir la tradición oral, la memoria y la cultura en el corregimiento</t>
  </si>
  <si>
    <t>2-3030305010502-auxilio de transporte</t>
  </si>
  <si>
    <t>4170-Convenio municipio-icbf 762517923</t>
  </si>
  <si>
    <t>NO*  A.12.5   MONITOREO, EVALUACIÓN Y ZONIFICACIÓN DE RIESGO PARA FINES DE PLANIFICACIÓN</t>
  </si>
  <si>
    <t>ACCIONES ENCAMINADAS A LA RECOLECCIÓN, CONSOLIDACIÓN, ANÁLISIS Y EVALUACIÓN DE INFORMACIÓN NECESARIA PARA LA ELABORACIÓN DE PLANES PROGRAMAS Y PROYECTOS DE PREVENCIÓN Y ATENCIÓN DE DESASTRES.</t>
  </si>
  <si>
    <t>52050010008  Planes Especiales de Manejo y Protección Galería Santa Elena y San Antonio elaborados</t>
  </si>
  <si>
    <t>53040050002-5401</t>
  </si>
  <si>
    <t>53040050002-5401 En el periodo 2020-2023 se señalizan 15 puntos de red vial en el corregimiento</t>
  </si>
  <si>
    <t>2-3030305010503-Bonificación servicios prestados</t>
  </si>
  <si>
    <t>4171-Convenio municipio-icbf 762517924</t>
  </si>
  <si>
    <t>A.12.5.1  INSTALACIÓN Y OPERACIÓN DE SISTEMAS DE MONITOREO Y ALERTA ANTE AMENAZAS</t>
  </si>
  <si>
    <t>RECURSOS ORIENTADOS A LA INSTALACIÓN Y OPERACIÓN DE SISTEMAS DE MONITOREO Y ALERTA ANTE AMENAZAS</t>
  </si>
  <si>
    <t>52050010009  Fuentes, monumentos y bienes de interés cultural con sistemas de iluminación ornamental conservadas</t>
  </si>
  <si>
    <t>53040010004-5402</t>
  </si>
  <si>
    <t>53040010004-5402 A diciembre 2023 realizado mantenimiento y/o adecuación de  1,95 Km de vias en el corregimiento, previo concepto de viabilidad técnica de la entidad competente</t>
  </si>
  <si>
    <t>2-3030305010504-prima de servicios</t>
  </si>
  <si>
    <t>4172-Convenio 1338/17 coldeportes</t>
  </si>
  <si>
    <t xml:space="preserve">A.12.5.2  INVERSIÓN DESTINADA AL DESARROLLO DE ESTUDIOS DE EVALUACIÓN Y ZONIFICACIÓN DE AMENAZAS PARA FINES DE PLANIFICACIÓN </t>
  </si>
  <si>
    <t>INVERSIÓN DESTINADA AL DESARROLLO DE ESTUDIOS DE EVALUACIÓN Y ZONIFICACIÓN DE AMENAZAS PARA FINES DE PLANIFICACIÓN (PLANES DE ORDENAMIENTO TERRITORIAL, PLANES DE DESARROLLO TERRITORIAL, PLANES MAESTRO)</t>
  </si>
  <si>
    <t>52050010010  Inventario de bienes de interés cultural, material, BIC actualizado y registrado en el SIPA</t>
  </si>
  <si>
    <t>53040040003-5403</t>
  </si>
  <si>
    <t>53040040003-5403 A diciembre 2023 se han construido 0,5 kilómetros lineales de obras de drenaje, (cunetas, canaletas, gradas disipadoras, alcantarillas etc.), previo concepto de viabilidad técnica de la entidad competente</t>
  </si>
  <si>
    <t>2-3030305010505-prima de vacaciones</t>
  </si>
  <si>
    <t>4173-CUR 040/17 EMCALI SSF (Convenio de Uso de Recursos 040/17 EMCALI Sin Situación de Fondos )</t>
  </si>
  <si>
    <t>NO*  A.12.6   ATENCIÓN DE DESASTRES</t>
  </si>
  <si>
    <t>INVERSIÓNES  ORIENTADAS TODAS LAS ACTIVIDADES ADMINISTRATIVAS Y OPERATIVAS INDISPENSABLES PARA RESOLVER LAS SITUACIONES DE DESASTRES</t>
  </si>
  <si>
    <t>52050020001  Personas formadas en prácticas artísticas en comunas y corregimientos</t>
  </si>
  <si>
    <t>53050020003-5404</t>
  </si>
  <si>
    <t>53050020003-5404 A diciembre de 2023 se han construido 17,49 M3 muros de contención, previo concepto de viabilidad técnica</t>
  </si>
  <si>
    <t>2-3030305010506-Prima de navidad</t>
  </si>
  <si>
    <t>4174-CUR 051/17 EMCALI SSF (Convenio de Uso de Recursos 051/17 EMCALI Sin siuación de Fondos)</t>
  </si>
  <si>
    <t>A.12.6.1  AYUDA HUMANITARIA EN SITUACIONES DECLARADAS DE DESASTRES</t>
  </si>
  <si>
    <t>RECURSOS DESTINADOS A LA AYUDA HUMANITARIA  EN SITUACIONES DECLARADAS DE DESASTRES</t>
  </si>
  <si>
    <t>52050020002  Organizaciones e instituciones apoyadas en el desarrollo de sus iniciativas artísticas y culturales</t>
  </si>
  <si>
    <t>53010010002-5405</t>
  </si>
  <si>
    <t>53010010002-5405 A diciembre de 2023 se ha realizado la conservación de 20 hectáreas de la  cuenca hidrografica.</t>
  </si>
  <si>
    <t>2-3030305010507-Otras primas de orden nacional (primas extraordinarias)</t>
  </si>
  <si>
    <t>4175-Convenio 0568/18 Petronio Álvarez</t>
  </si>
  <si>
    <t xml:space="preserve">A.12.6.2  RECURSOS DEDICADOS AL PAGO ARRIENDOS O A LA PROVISIÓN DE ALBERGUES TEMPORALES </t>
  </si>
  <si>
    <t xml:space="preserve">INVERSIÓN ORIENTADA AL PAGO DE ARRIENDOS O LA PROVISIÓN DE ALBERGUES TEMPORALES EN SITUACIONES DECLARADAS DE DESASTRES </t>
  </si>
  <si>
    <t>52050020003  Espacios de participación y creación artística con enfoque diferencial y de genero apoyados</t>
  </si>
  <si>
    <t>52030080008-5406</t>
  </si>
  <si>
    <t>52030080008-5406 A diciembre de 2023 se han realizado 3 intervenciones (Mantenimiento, adecuación de infraestructura)  a sedes educativas oficiales</t>
  </si>
  <si>
    <t>2-3030305010508-Bonificacion especial de recreación</t>
  </si>
  <si>
    <t>4176-Convenio Estupefacientes 05/18</t>
  </si>
  <si>
    <t>A.12.7  FORTALECIMIENTO DE LOS COMITÉS DE PREVENCIÓN Y ATENCIÓN DE DESASTRES</t>
  </si>
  <si>
    <t>INVERSIÓN DESTINADA AL FORTALECIMIENTO DE LOS COMITÉS DE PREVENCIÓN Y ATENCIÓN DE DESASTRES  EN LA ENTIDAD TERRITORIAL</t>
  </si>
  <si>
    <t>52050020004  Actores del sector cultural beneficiados con estímulos</t>
  </si>
  <si>
    <t>52040010005-5407</t>
  </si>
  <si>
    <t>52040010005-5407 A diciembre de 2023 se ha dotado 5 Institución educativa</t>
  </si>
  <si>
    <t>2-3030305010509-auxilio de movilización</t>
  </si>
  <si>
    <t>4177-CUR 012/18 EMCALI SSF (Convenio de Uso de Recursos 012/18 EMCALI Sin Situación de Fondos)</t>
  </si>
  <si>
    <t>A.12.8  PREVENCIÓN, PROTECCIÓN Y CONTINGENCIA EN OBRAS DE INFRAESTRUCTURA ESTRATÉGICA</t>
  </si>
  <si>
    <t xml:space="preserve">INVERSIÓNES ORIENTADAS A LA PREVENCIÓN, PROTECCIÓN RESPUESTA AL RIESGO EN QUE SE ENCUENTRE  DE INFRAESTRUCTURA FÍSICA QUE LA ENTIDAD TERRITORIAL CONSIDERE ESTRATÉGICA </t>
  </si>
  <si>
    <t>52050020005  Semilleros de investigación artística y cultural implementados</t>
  </si>
  <si>
    <t>51040020001-5408</t>
  </si>
  <si>
    <t xml:space="preserve">51040020001-5408 A diciembre de 2020 se fortalecen 80 personas en el ecosistema de emprendimiento empresarial  y social con enfoque diferencial y de genero  </t>
  </si>
  <si>
    <t>2-3030305010510-Dotacion (ley 70/88)</t>
  </si>
  <si>
    <t>4178-Conv municipio-icbf 762518452 (Convenio Municipio - Instituto colombiano de Biestar Familiar (ICBF) 762518452)</t>
  </si>
  <si>
    <t>A.12.9  EDUCACIÓN PARA LA PREVENCIÓN Y ATENCIÓN DE DESASTRES CON FINES DE CAPACITACIÓN Y PREPARACIÓN.</t>
  </si>
  <si>
    <t>INVERSIÓN ORIENTADA A LA PROMOCIÓN, DIVULGACIÓN Y FORMACIÓN EN PREVENCIÓN Y ATENCIÓN DE DESASTRES DE LA POBLACIÓN DE LA ENTIDAD TERRITORIAL</t>
  </si>
  <si>
    <t>52050020006  Creadores y gestores culturales beneficiados con seguridad social en el marco de la ley 666 de 2001 y decretos reglamentarios</t>
  </si>
  <si>
    <t>52050010003-5409</t>
  </si>
  <si>
    <t>52050010003-5409 En el período 2020  se realiza 1 encuentro para recuperar y difundir la tradición oral, la memoria y la cultura en el corregimiento</t>
  </si>
  <si>
    <t>2-3030305010511-auxilio muerto</t>
  </si>
  <si>
    <t>4179-CUR 016/18EMCALI SSF (Convenio de Uso de Recursos 016/18 EMCALI Sin Situación de Fondos)</t>
  </si>
  <si>
    <t>A.12.10  INVERSIÓNES EN INFRAESTRUCTURA FÍSICA PARA PREVENCIÓN Y REFORZAMIENTO ESTRUCTURAL.</t>
  </si>
  <si>
    <t xml:space="preserve">INVERSIÓNES ORIENTADAS A LA PREVENCIÓN Y EL REFORZAMIENTO DE INFRAESTRUCTURA FÍSICA QUE ESTA EN RIESGO DE LA OCURRENCIA DE FENÓMENOS NATURALES </t>
  </si>
  <si>
    <t>52050020007  Actores de la salsa fortalecidos en gestión cultural y procesos dancísticos</t>
  </si>
  <si>
    <t>53040040004-5501</t>
  </si>
  <si>
    <t>53040040004-5501 A diciembre 2023 se han construido 1 kilómetro lineales de huellas vehiculares, previo concepto de viabilidad técnica de la entidad competente</t>
  </si>
  <si>
    <t>2-3030305010512-Sentencias  Judiciales</t>
  </si>
  <si>
    <t>4180-Conv municipio-icbf 7625190358 (Convenio Municipio -  Instituto colombiano de Biestar Familiar  7625190358)</t>
  </si>
  <si>
    <t>A.12.11  DOTACIÓN DE MAQUINAS Y EQUIPOS PARA LOS CUERPOS DE BOMBEROS OFICIALES</t>
  </si>
  <si>
    <t>COMPRAS DE EQUIPOS REQUERIDOS PARA LA PREVENCIÓN Y CONTROL DE INCENDIOS Y CALAMIDADES EXTERNAS.</t>
  </si>
  <si>
    <t>52050020008  Personas beneficiadas con el proceso de profesionalización de artistas</t>
  </si>
  <si>
    <t>53040040003-5502</t>
  </si>
  <si>
    <t>53040040003-5502 A diciembre 2023 se han construido 1,5 kilómetros lineales de obras de drenaje, (cunetas, canaletas, gradas disipadoras, alcantarillas etc.), previo concepto de viabilidad  técnica de la entidad competente</t>
  </si>
  <si>
    <t>2-3030305010514-Sentencias Conciliaciones</t>
  </si>
  <si>
    <t>4181-Convenio Fonade 2019</t>
  </si>
  <si>
    <t>A.12.12  CONTRATOS CELEBRADOS CON CUERPOS DE BOMBEROS PARA LA PREVENCIÓN Y CONTROL DE INCENDIOS</t>
  </si>
  <si>
    <t>RECURSOS ORIENTADOS A LA PREVENCIÓN Y EL CONTROL DE INCENDIOS POR MEDIO DE UN CONTRATO CON EL CUERPO DE BOMBEROS</t>
  </si>
  <si>
    <t>52050020009  Contenidos audiovisuales o cinematográficos, artísticos, culturales y de formación entregados a través de plataformas</t>
  </si>
  <si>
    <t>53040010004-5503</t>
  </si>
  <si>
    <t>53040010004-5503 A diciembre 2020 se han rehabilitado 280 metros cuadrados de andén. previo concepto de viabilidad  técnica de la entidad competente</t>
  </si>
  <si>
    <t>2-3030305010515-Vacaciones</t>
  </si>
  <si>
    <t>4182-Convenio 03/19 Estupefacientes</t>
  </si>
  <si>
    <t>A.12.15  PAGO DE DÉFICIT DE INVERSIÓN EN PREVENCIÓN Y ATENCIÓN DE DESASTRES</t>
  </si>
  <si>
    <t>RECURSOS DESTINADOS AL PAGO DE DÉFICIT DE INVERSIÓN EN PREVENCION Y ATENCION DE DESASTRES</t>
  </si>
  <si>
    <t>52050020010  Escenarios para las artes escénicas de naturaleza pública fortalecidos con programación cultural y artística</t>
  </si>
  <si>
    <t>51030010011-5504</t>
  </si>
  <si>
    <t>51030010011-5504 A diciembre de 2023 se apoya 2 iniciativa turistica comunitaria</t>
  </si>
  <si>
    <t>2-3030305010516-Interes a la Cesantia</t>
  </si>
  <si>
    <t>4183-CUR 625/19 EMCALI SSF (Convenio de Uso de Recursos 625/19 EMCALI Sin Situación de Fondos)</t>
  </si>
  <si>
    <t xml:space="preserve">A.12.16  ADQUISICIÓN DE BIENES E INSUMOS PARA LA ATENCIÓN DE LA POBLACIÓN AFECTADA POR DESASTRES    </t>
  </si>
  <si>
    <t>INVERSIÓN DESTINADA A LA ADQUISICION DE BIENES E INSUMOS PARA LA ATENCION DE LA POBLACION DAMNIFICADA DE DESASTRES</t>
  </si>
  <si>
    <t>52050020011  Organizaciones de formación artística y cultural apoyadas</t>
  </si>
  <si>
    <t>53010010002-5505</t>
  </si>
  <si>
    <t>53010010002-5505 A diciembre de 2023 se ha realizado la conservación de 10 hectáreas de la cuenca hidrográfica</t>
  </si>
  <si>
    <t>2-303030503-Servicios Personales Indirectos</t>
  </si>
  <si>
    <t>4184-CUR 626/19 EMCALI SSF (Convenio de Uso de Recursos  626/19 EMCALI Sin Situación de Fondos)</t>
  </si>
  <si>
    <t>A.12.17  INFRAESTRUCTURA DE DEFENSA CONTRA LAS INUNDACIONES</t>
  </si>
  <si>
    <t>RECURSOS ORIENTADOS A LA INVERSIÓN EN INFRAESTRUCTURA DE DEFENSA CONTRA LAS INUNDACIONES (MUROS DE CONTENCION, BARRERAS, ETC)</t>
  </si>
  <si>
    <t>52050020012  Jóvenes y adultos en proceso de formación en artes populares y tradicionales</t>
  </si>
  <si>
    <t>52030080005-5506</t>
  </si>
  <si>
    <t>52030080005-5506 A diciembre de 2021 se ha intervenido 2 escenarios deportivos y recreativos en el corregimiento considerando transición energética previa viabilidad de las autoridades competentes</t>
  </si>
  <si>
    <t>2-30303050301-Honorarios y servicios tecnicos</t>
  </si>
  <si>
    <t>4185-CUR 627/19 EMCALI SSF (Convenio de Uso de Recursos 627/19  EMCALI Sin Situación de Fondos)</t>
  </si>
  <si>
    <t>A.12.18  PLAN PARA LA GESTIÓN DEL RIESGO DE DESASTRES</t>
  </si>
  <si>
    <t>GASTO DESTINADO A LA FORMULACIÓN DEL PLAN PARA LA GESTIÓN DEL RIESGO DE DESASTRES</t>
  </si>
  <si>
    <t>52050020013  Artistas, gestores y creadores culturales certificados en sus prácticas artísticas y culturales</t>
  </si>
  <si>
    <t>52030080008-5507</t>
  </si>
  <si>
    <t>52030080008-5507 A diciembre de 2023 se han realizado 3 intervenciones (Mantenimiento, adecuación de infraestructura)  a sedes educativas oficiales</t>
  </si>
  <si>
    <t>2-30303050302-Aseo</t>
  </si>
  <si>
    <t>4186-Convenio 3511/19 Petronio Álvarez</t>
  </si>
  <si>
    <t>A.12.19  SISTEMAS INTEGRADOS DE INFORMACIÓN PARA LA GESTIÓN DEL RIESGO DE DESASTRES</t>
  </si>
  <si>
    <t>INVERSIÓN ORIENTADA A LA IMPLEMENTACIÓN Y OPERACIÓN DE SISTEMAS INTEGRADOS DE INFORMACIÓN PARA LA GESTIÓN DEL RIESGO DE DESASTRES</t>
  </si>
  <si>
    <t>52050020014  Circulación de las creaciones artísticas y culturales, populares y tradicionales en escenarios estratégicos</t>
  </si>
  <si>
    <t>53040040003-5601</t>
  </si>
  <si>
    <t>53040040003-5601 A diciembre de 2023 se han construido 0,5 kilómetros lineales de huellas vehiculares, previo concepto de viabilidad técnica de la entidad competente</t>
  </si>
  <si>
    <t>2-30303050303-Vigilancia</t>
  </si>
  <si>
    <t xml:space="preserve">4187-Convenio No.76.25.20.413 ICBF y Municipio de Santiago de Cali </t>
  </si>
  <si>
    <t>A.12.20  CAPACIDAD COMUNITARIAS PARA LA GESTIÓN DEL RIESGO DE DESASTRES</t>
  </si>
  <si>
    <t>RECURSO ORIENTADO  AL DESARROLLO DE PROYECTOS ORIENTADOS A MEJORAR LAS CAPACIDADES COMUNITARIAS  Y A DIFERENTES NIVELES PARA LA GESTIÓN DEL RIESGO DE DESASTRES</t>
  </si>
  <si>
    <t>52050020015  Reestructuración administrativa, académica y pedagógica del Instituto Popular de Cultura operando (</t>
  </si>
  <si>
    <t>51050020008-5602</t>
  </si>
  <si>
    <t>51050020008-5602 A diciembre de 2023 se benefician 30 Familias de pequeños y medianos productores rurales y huerteros urbanos, con asistencia técnica para la producción agropecuaria con enfoque agro ecológico, para fortalecer la seguridad y soberanía alimentaria</t>
  </si>
  <si>
    <t>2-30303050304-Prestacion servicios persona natural</t>
  </si>
  <si>
    <t>4188-CUR 880/19EMCALI SSF (Convenio de Uso de Recursos 880/19 EMCALI Sin Situación de Fondos)</t>
  </si>
  <si>
    <t xml:space="preserve">A.12.21  ASEGURAMIENTO DE BIENES PÚBLICOS CONTRA DESASTRES </t>
  </si>
  <si>
    <t xml:space="preserve">INVERSION ORIENTADA AL ASEGURAMIENTO DE BIENES PÚBLICOS CONTRA DESASTRES </t>
  </si>
  <si>
    <t>52050020016  Sede para el Instituto Popular de Cultura gestionada y adecuada (</t>
  </si>
  <si>
    <t>51040020001-5603</t>
  </si>
  <si>
    <t>51040020001-5603 En el periodo 2021 - 2023 se fortalecen 58 personas en el ecosistema de emprendimiento empresarial y social con enfoque diferencial y de genero</t>
  </si>
  <si>
    <t>2-30303050305-Prestacion servicios persona juridica</t>
  </si>
  <si>
    <t>4189-CUR 881/19EMCALI SSF (Convenio de Uso de Recursos 881/19 EMCALI Sin Situación de Fondos)</t>
  </si>
  <si>
    <t>NO*  A.13   PROMOCIÓN DEL DESARROLLO</t>
  </si>
  <si>
    <t>INVERSIÓN ORIENTADA AL DESARROLLO DE ACTIVIDADES QUE PERMITAN MEJORAR LA CAPACIDAD PRODUCTIVA DE LA ENTIDAD TERRITORIAL.</t>
  </si>
  <si>
    <t>53010010001  Hectáreas de recarga restauradas y conservadas en las cuencas abastecedoras de EMCALI</t>
  </si>
  <si>
    <t>51020010008-5604</t>
  </si>
  <si>
    <t>51020010008-5604 En el periodo 2021 - 2023 se benefician 300 emprendimientos y empresas de la industria cultural y creativa con asistencia técnica</t>
  </si>
  <si>
    <t>2-30303050306-ARL Estudiantes en Práctica</t>
  </si>
  <si>
    <t>4190-CUR 882/19EMCALI SSF (Convenio de Uso de Recursos 882/19 EMCALI Sin Situación de Fondos)</t>
  </si>
  <si>
    <t>A.13.1  PROMOCIÓN DE ASOCIACIONES Y ALIANZAS PARA EL DESARROLLO EMPRESARIAL E INDUSTRIAL</t>
  </si>
  <si>
    <t>RECURSOS DIRIGIDOS A LA PROMOCIÓN DE LA COOPERACIÓN  ENTRE LOS EMPRESARIOS LOCALES Y/O LAS  ASOCIACIONES GREMIALES POR MEDIO DE ASOCIACIONES Y/O ALIANZAS ESTRATÉGICAS QUE PERMITAN HACER MÁS COMPETITIVA LA OFERTA DE PRODUCTOS LOCALES.</t>
  </si>
  <si>
    <t>53010010002  Área para la gestión sostenible de las cuencas hidrográficas, a través de pago por servicios ambientales, restauración y protección de nacimientos, en conservación, con enfoque diferencial y de género</t>
  </si>
  <si>
    <t>51030010011-5605</t>
  </si>
  <si>
    <t>51030010011-5605 En periodo 2021 - 2023 se apoyan 3 iniciativas turisticas comunitarias</t>
  </si>
  <si>
    <t>2-30303050307-Provisión Carrera Administrativa</t>
  </si>
  <si>
    <t>4201-convenio c.v.c./dagma 027-03</t>
  </si>
  <si>
    <t>A.13.2  PROMOCIÓN DE CAPACITACIÓN PARA EMPLEO</t>
  </si>
  <si>
    <t>RECURSOS ORIENTADOS A LA EDUCACIÓN PARA EL TRABAJO Y EL DESARROLLO HUMANO</t>
  </si>
  <si>
    <t>53010010003  Humedales con planes de manejo ambiental o planes de acción en ejecución</t>
  </si>
  <si>
    <t>52050010003-5606</t>
  </si>
  <si>
    <t>52050010003-5606 En el período 2020  se realiza 1 encuentro para recuperar y difundir la tradición oral, la memoria y la cultura en la Corregimiento</t>
  </si>
  <si>
    <t>NO * 2-303030505 Contribuciones Inherentes a la Nómina</t>
  </si>
  <si>
    <t>4202-convenio c.v.c./dagma 037-04</t>
  </si>
  <si>
    <t>A.13.3  FOMENTO Y APOYO A LA APROPIACIÓN DE TECNOLOGÍA EN PROCESOS EMPRESARIALES</t>
  </si>
  <si>
    <t>RECURSOS DIRIGIDOS A FOMENTAR EL EMPLEO DE TECNOLOGÍA EN LOS PROCESOS EMPRESARIALES PRODUCTIVOS</t>
  </si>
  <si>
    <t>53010010004  Sistema Municipal de Áreas Protegidas – SIMAP, ampliado y fortalecido a través del incremento en áreas protegidas y la ejecución de los planes de majeo ambiental</t>
  </si>
  <si>
    <t>52030080005-5607</t>
  </si>
  <si>
    <t>52030080005-5607 A diciembre de 2020 se han realizado la adecuación o mantenimiento de 1 escenarios deportivos y recreativos en la comuna  previo concepto de viabilidad técnica de las autoridades competentes</t>
  </si>
  <si>
    <t>NO * 2-30303050501 al sector público</t>
  </si>
  <si>
    <t>A.13.4  ASISTENCIA TÉCNICA EN PROCESOS DE PRODUCCIÓN, DISTRIBUCIÓN Y COMERCIALIZACIÓN Y ACCESO A FUENTES DE FINANCIACIÓN</t>
  </si>
  <si>
    <t xml:space="preserve">INVERSIÓN ORIENTADA AL ACOMPAÑAMIENTO Y SOPORTE TÉCNICO A LOS PROCESOS DE PRODUCCIÓN, DISTRIBUCIÓN Y COMERCIALIZACIÓN Y ACCESO A FUENTES DE FINANCIACIÓN </t>
  </si>
  <si>
    <t xml:space="preserve">53010010005  Obras e intervenciones para la descontaminación hídrica de las fuentes superficiales, en el marco de la recuperación del río Cauca, ejecutadas </t>
  </si>
  <si>
    <t>53040040004-5701</t>
  </si>
  <si>
    <t>53040040004-5701 A diciembre de 2023 se ha realizado el mantenimiento de 0,5 kilometros de vía, previo concepto de viabilidad técnica  de la entidad competente</t>
  </si>
  <si>
    <t>2-3030305050101-caja de compensación</t>
  </si>
  <si>
    <t>4203-convenio c.v.c./dagma 071-05</t>
  </si>
  <si>
    <t>A.13.5  PROMOCIÓN DEL DESARROLLO TURÍSTICO</t>
  </si>
  <si>
    <t>RECURSOS DESTINADOS POR LA ENTIDAD TERRITORIAL A LA EXPLOTACIÓN Y PROMOCIÓN DE SU ATRACTIVO TURÍSTICO</t>
  </si>
  <si>
    <t xml:space="preserve">53010010006  Ecoparque Pance incluido en la estructura ecológica distrital y adecuado ambiental y paisajísticamente </t>
  </si>
  <si>
    <t>53040040003-5702</t>
  </si>
  <si>
    <t>53040040003-5702 A diciembre de 2023 se han construido 0,48 kilómetros lineales de huellas vehiculares, previo concepto de viabilidad técnica de la entidad competente</t>
  </si>
  <si>
    <t xml:space="preserve">2-3030305050102-Aportes cesantias </t>
  </si>
  <si>
    <t>4204-convenio c.v.c./dagma 066-01</t>
  </si>
  <si>
    <t>A.13.6  CONSTRUCCIÓN, MEJORAMIENTO Y MANTENIMIENTO DE INFRAESTRUCTURA FÍSICA</t>
  </si>
  <si>
    <t>INVERSIÓN ORIENTADA A LA CONSTRUCCIÓN, MEJORAMIENTO Y MANTENIMIENTO DE INFRAESTRUCTURA FÍSICA QUE PERMITA MEJORAR EL DESARROLLO ECONÓMICO DE LA ENTIDAD TERRITORIAL</t>
  </si>
  <si>
    <t xml:space="preserve">53010010007  Estrategia para la cooperación técnica, organizativa y de acompañamiento en la reforestación de las cuencas abastecedoras de los acueductos rurales comunitarios implementada </t>
  </si>
  <si>
    <t>53050020003-5703</t>
  </si>
  <si>
    <t>53050020003-5703 A diciembre de 2023 se han construido 210 m`3 muros de contención ,previo concepto de viabilidad técnica de la entidad competente</t>
  </si>
  <si>
    <t xml:space="preserve">2-3030305050103-Aportes salud </t>
  </si>
  <si>
    <t>4205-convenio c.v.c. Dagma 009-00</t>
  </si>
  <si>
    <t>A.13.7  ADQUISICIÓN DE MAQUINARIA Y EQUIPO</t>
  </si>
  <si>
    <t>INVERSIÓN ORIENTADA A LA ADQUISICIÓN DE MAQUINARIA Y EQUIPO QUE PERMITA MEJORAR EL DESARROLLO ECONÓMICO DE LA ENTIDAD TERRITORIAL</t>
  </si>
  <si>
    <t xml:space="preserve">53010020001  Renovación del arbolado urbano en el marco del Plan de Silvicultura Urbana (PSU), en ejecución </t>
  </si>
  <si>
    <t>53040040003-5704</t>
  </si>
  <si>
    <t>53040040003-5704 A diciembre de 2023 se han construido 0,4 kilómetros lineales de cunetas, previo concepto de viabilidad técnica de la entidad competente</t>
  </si>
  <si>
    <t xml:space="preserve">2-3030305050104-Aportes pensión </t>
  </si>
  <si>
    <t>4206-convenio c.v.c. Dagma 151-06</t>
  </si>
  <si>
    <t>A.13.11  PROYECTOS INTEGRALES DE CIENCIA, TECNOLOGÍA E INNOVACIÓN</t>
  </si>
  <si>
    <t>INVERSIÓN ORIENTADA A PROYECTOS INTEGRALES DE CIENCIA, TECNOLOGIA Y DEINNOVACION</t>
  </si>
  <si>
    <t xml:space="preserve">53010020002  Canales de aguas lluvias con zonas blandas adecuadas ambiental y paisajísticamente </t>
  </si>
  <si>
    <t>53030030005-5705</t>
  </si>
  <si>
    <t>53030030005-5705 A Diciembre de 2023 se han construido 15 Sistemas inviduales de tratamiento de agua residual domesticas construidas en la zona rural</t>
  </si>
  <si>
    <t>2-3030305050105-riesgos profesionales A.R.P. (Accidentes de trabajo y enf. Prof)</t>
  </si>
  <si>
    <t>4207-convenio becas paces</t>
  </si>
  <si>
    <t>A.13.12  PAGO DE DÉFICIT DE INVERSIÓN EN PROMOCIÓN DEL DESARROLLO</t>
  </si>
  <si>
    <t>RECURSOS DESTINADOS AL PAGO DE DÉFICIT DE INVERSIÓN EN PROMOCION DEL DESARROLLO</t>
  </si>
  <si>
    <t xml:space="preserve">53010020003  Corredores ambientales urbanos de los ríos Cañaveralejo, Meléndez, Lili y Cali; y corredor ambiental rio Cauca, diseñados y adecuados </t>
  </si>
  <si>
    <t>51050020008-5706</t>
  </si>
  <si>
    <t xml:space="preserve">51050020008-5706 A diciembre de 2023 se ha realizado la conservación de 24 hectáreas de la cuenca hidrográfica </t>
  </si>
  <si>
    <t>2-3030305050106-Servicio Nacional de aprendizaje (SENA ley 21/82)</t>
  </si>
  <si>
    <t>4208-Convenio 649- Gobernacion-secret.cultura</t>
  </si>
  <si>
    <t>NO*  A.14   ATENCIÓN A GRUPOS VULNERABLES - PROMOCIÓN SOCIAL</t>
  </si>
  <si>
    <t>RECURSOS DESTINADOS AL DESARROLLO DE PROGRAMAS DE APOYO INTEGRAL A GRUPOS DE POBLACIÓN VULNERABLE, COMO LA INFANTIL, EL ADULTO MAYOR, LA POBLACIÓN DESPLAZADA, LOS REINSERTADOS, GRUPOS ÉTNICOS, MADRES CABEZA DE HOGAR, ENTRE OTROS.</t>
  </si>
  <si>
    <t xml:space="preserve">53010020004  Vivero Distrital ampliado y conectado con red de viveros </t>
  </si>
  <si>
    <t>51030010011-5707</t>
  </si>
  <si>
    <t>51030010011-5707 En el periodo 2020 - 2023 se apoyaran dos (2) iniciativas turísticas y de emprendimiento.</t>
  </si>
  <si>
    <t>2-3030305050107-Instituto Colombiano de Bienestar familiar (ICBF Ley 89/88)</t>
  </si>
  <si>
    <t>4209-convenio c.v.c. Dagma 025-07</t>
  </si>
  <si>
    <t>NO*  A.14.1   PROTECCIÓN INTEGRAL A LA PRIMERA INFANCIA</t>
  </si>
  <si>
    <t>RECURSOS DESTINADOS A LA FINANCIACIÓN DE LOS PROYECTOS DE PROTECCIÓN INTEGRAL DE LA PRIMERA INFANCIA, DE ACUERDO CON LA LEY 1098 DE 2006, EL CONPES 152 Y LOS LINEAMIENTOS DEL GOBIERNO NACIÓNAL</t>
  </si>
  <si>
    <t xml:space="preserve">53010030001  Sistema de Gestión Ambiental Comunitario – SIGAC y Consejo Municipal de Desarrollo Rural – CMDR, operando </t>
  </si>
  <si>
    <t>52030080008-5708</t>
  </si>
  <si>
    <t>52030080008-5708 A diciembre de 2023 se ha realizado 2  intervención (Mantenimiento, adecuación de infraestructura)  a sedes educativas oficiales</t>
  </si>
  <si>
    <t>2-3030305050108-Escuela Superior de Administración pública (ESAP Ley 21/82)</t>
  </si>
  <si>
    <t>4210-convenio c.v.c. Dagma 2008 (PENDIENTE Nº)</t>
  </si>
  <si>
    <t>A.14.1.5  PROGRAMA DE ATENCION INTEGRAL A LA PRIMERA INFANCIA</t>
  </si>
  <si>
    <t>CONTEMPLA LA ATENCIÓN INTEGRAL EN CUIDADO, NUTRICIÓN Y EDUCACIÓN INICIAL DE NIÑOS Y NIÑAS MENORES DE 5 AÑOS HASTA SU INGRESO AL GRADO OBLIGATORIO DE TRANSICIÓN, A TRAVÉS DE TRES MODALIDADES (ENTORNOS):  1. FAMILIAR; 2. COMUNITARIO; 3. INSTITUCIONAL</t>
  </si>
  <si>
    <t xml:space="preserve">53010030002  Plataforma para contrarrestar la tenencia, comercialización ilegal y el maltrato de fauna silvestre y el control de especies exóticas introducidas, implementada </t>
  </si>
  <si>
    <t>53040040003-5801</t>
  </si>
  <si>
    <t>53040040003-5801 A diciembre 2023 se han construido 0,484  kilómetros lineales de huellas vehiculares,  obras de drenaje, (cunetas, canaletas, gradas disipadoras, alcantarillas etc.),  previo concepto de viabilidad técnica de la entidad competente</t>
  </si>
  <si>
    <t>2-3030305050109-Escuelas Industriales e institutos técnicos (ley 21/82)</t>
  </si>
  <si>
    <t>4211-convenio c.v.c. Dagma 2009</t>
  </si>
  <si>
    <t>NO*  A.14.1.10   INFRAESTRUCTURA Y DOTACION</t>
  </si>
  <si>
    <t>RECURSOS ORIENTADOS A LA INVERSIÓN EN INFRAESTRUCTURA, INCLUYE DOTACIÓN PARA EL NORMAL FUNCIONAMIENTO, DE LOS PROYECTOS RELACIONADOS A LA PROTECCION INTEGRAL A LA PRIMERA INFANCIA</t>
  </si>
  <si>
    <t xml:space="preserve">53010030003  Infraestructuras para la atención, valoración y rehabilitación de la fauna silvestre y la flora, operando </t>
  </si>
  <si>
    <t>53040040003-5802</t>
  </si>
  <si>
    <t>53040040003-5802 A diciembre 2023 se han construido 1,323 kilómetros lineales de obras de drenaje, (cunetas, canaletas, gradas disipadoras, alcantarillas etc.), previo concepto de viabilidad  técnica de la entidad competente</t>
  </si>
  <si>
    <t>NO * 2-30303050502 al sector privado</t>
  </si>
  <si>
    <t>4212-Covennio 346 fortalecimiento nutricional integral del municipio 09</t>
  </si>
  <si>
    <t>A.14.1.10.1  INFRAESTRUCTURA NUEVA / AMPLICACIONES</t>
  </si>
  <si>
    <t>CONSTRUCCIÓN DE NUEVOS CENTROS DE DESARROLLO INFANTIL PARA LA ATENCIÓN INTEGRAL A LA PRIMERA INFANCIA O AMPLIACIÓN DE INFRAESTRUCTURAS DE ACUERDO CON LOS ESTÁNDARES ESTABLECIDOS POR LA ESTRATEGIA DE CERO A SIEMPRE QUE PERMITAN LA ATENCIÓN DE LA POBLACIÓN INFANTIL.</t>
  </si>
  <si>
    <t xml:space="preserve">53010030004  Línea Eco como sistema integral de apoyo a la gestión ambiental, en el marco de la arquitectura empresarial, actualizada </t>
  </si>
  <si>
    <t>53010010002-5803</t>
  </si>
  <si>
    <t xml:space="preserve">53010010002-5803 A diciembre de 2023 se ha realizado la conservación de 10 hectáreas de la cuenca hidrográfica </t>
  </si>
  <si>
    <t>2-3030305050201-Servicio Nacional de aprendizaje (SENA ley 21/82)</t>
  </si>
  <si>
    <t>4213-convenio c.v.c. Dagma 2010</t>
  </si>
  <si>
    <t>A.14.1.10.2  ADECUACIÓN DE INFRAESTRUCTURA EXISTENTE</t>
  </si>
  <si>
    <t>RECURSOS PARA  ADECUACIÓN DE INFRAESTRUCTURAS EXISTENTES PARA LA ATENCIÓN INTEGRAL A LA PRIMERA INFANCIA (EDUCACIÓN INCIAL Y TRANSICIÓN), Y OTRAS ACTIVIDADES PARA MEJORAR  CONDICIONES DE OPERACIÓN DE LA MISMA ESTABLECIDAS EN EL CONPES 3861/16</t>
  </si>
  <si>
    <t xml:space="preserve">53010030005  Techos a la intemperie en zonas protegidas y no protegidas desmontados </t>
  </si>
  <si>
    <t>52050020001-5804</t>
  </si>
  <si>
    <t>52050020001-5804 En el periodo 2020-2023,  se  forman  en practicas  artísticas 50 personas del corregimiento</t>
  </si>
  <si>
    <t>2-3030305050202-Instituto Colombiano de Bienestar familiar (ICBF Ley 89/88)</t>
  </si>
  <si>
    <t>4214-Convenio Gobern-Mpio( Desarr.T)</t>
  </si>
  <si>
    <t>A.14.1.10.3  TERMINACIÓN DE OBRAS INCONCLUSAS BAJO CRITERIOS EXCEPCIONALES</t>
  </si>
  <si>
    <t>TERMINACION Y PUESTA EN MARCHA DE INFRAESTRURAS PARA EDUCACIÓN INCIAL PARA LA ATENCIÓN INTEGRAL QUE FUERON INICIADAS CON RECURSOS DE LOS DOCUMENTOS CONPES 115,123, 152, 162, 181 DE ACUERDO CON LOS CASOS ESTABLECIDOS PARA INTERVENCIÓN EN EL CONPES 3861/16.</t>
  </si>
  <si>
    <t xml:space="preserve">53010030006  Norma Técnica Sectorial de Turismo sostenible NTS TS 001-1 Implementada en Pance - Boulevard del Río y San Antonio </t>
  </si>
  <si>
    <t>52020020008-5805</t>
  </si>
  <si>
    <t xml:space="preserve">52020020008-5805 A diciembre 2023 se benefician  120 niñas, niños, adolescentes, jòvenes y adultos con programa de iniciaciòn y formaciòn deportiva </t>
  </si>
  <si>
    <t>2-3030305050203-Escuelas Industriales e institutos técnicos (ley 21/82)</t>
  </si>
  <si>
    <t>4215-Convenio CVC-DAGMA 2011</t>
  </si>
  <si>
    <t>A.14.1.10.4  DOTACIONES PEDAGÓGICAS Y DE INFRAESTRUCTURA</t>
  </si>
  <si>
    <t>RECURSOS DE   ADQUISICIÓN  DE DOTACIONES PEDAGOGICAS Y DE INFRAESTRUCTURA  PARA SERVICIOS DE ATENCIÓN INTEGRAL A LA PRIMERA INFANCIA (EDUCACIÓN NCIAL Y TRANSICIÓN). CONFORME A LOS LINEAMIENTOS DE ICBF y MEN</t>
  </si>
  <si>
    <t xml:space="preserve">53010030007  Colectivos ambientales de gestores de educación y cultura, con enfoque diferencial y de género co-creando procesos para la reconciliación ambiental y la conservación de la estructura ecológica, operando en redes </t>
  </si>
  <si>
    <t>52030080005-5806</t>
  </si>
  <si>
    <t>52030080005-5806 A diciembre de 2023 se han realizado la adecuación o mantenimiento de 3 escenarios deportivos y recreativos en la comuna  previo concepto de viabilidad técnica de las autoridades competentes</t>
  </si>
  <si>
    <t>2-3030305050204-Escuela Superior de Administración pública (ESAP Ley 21/82)</t>
  </si>
  <si>
    <t>4216-Convenio CVC-DAGMA 2012</t>
  </si>
  <si>
    <t>A.14.1.11  FORMACIÓN DE TALENTO HUMANO</t>
  </si>
  <si>
    <t>CUALIFICACIÓN Y FORMACIÓN DEL TALENTO HUMANO COMO ACTORES, AGENTES EDUCATIVOS, MADRES COMUNITARIAS Y PERSONAL ENCARGADO DE LA ATENCIÓN INTEGRAL A PRIMERA INFANCIA. INCLUYE OTORGAMIENTO DE BECAS  DOCENTES EN EDUCACIÓN INCIAL DE ACUERDO CON CONPES 3861/16</t>
  </si>
  <si>
    <t xml:space="preserve">53010030008  Herramientas para la gestión, uso eficiente y ahorro de agua, diseñadas y en implementación </t>
  </si>
  <si>
    <t>52030080008-5807</t>
  </si>
  <si>
    <t>52030080008-5807 A diciembre de 2023 se han realizado 3 intervenciones (Mantenimiento, adecuación de infraestructura)  a sedes educativas oficiales</t>
  </si>
  <si>
    <t>2-3030305050205-Aportes de cesantías</t>
  </si>
  <si>
    <t>4217-Convenio CVC-DAGMA 015/ 11</t>
  </si>
  <si>
    <t>NO*  A.14.1.13   ESTRATEGIA DE ATENCION EN SALUD  (MIL PRIMEROS DIAS DE VIDA)</t>
  </si>
  <si>
    <t>ADECUACIÓN INSTITUCIONAL PARA EL FORTALECIMIENTO DEL ACCESO A LOS SERVICIOS  DE SALUD MATERNO INFANTIL</t>
  </si>
  <si>
    <t>53010030009  Estrategia para la protección de la gestión integral y uso racional de agua potable implementada</t>
  </si>
  <si>
    <t>52040010005-5808</t>
  </si>
  <si>
    <t>52040010005-5808 A diciembre de 2020 se ha dotado 1 Institución educativa</t>
  </si>
  <si>
    <t>2-3030305050206-aportes salud</t>
  </si>
  <si>
    <t>4218-Convenio CVC-DAGMA 2013</t>
  </si>
  <si>
    <t>A.14.1.13.1  ATENCIÓN DEL PARTO INTEGRAL</t>
  </si>
  <si>
    <t>DESARROLLO DE TRES SERVICIOS QUE PUEDEN IMPLEMENTARSE EN SU TOTALIDAD O AQUELLOS COMPONENTES QUE REQUIERA EL TERRITORIO: 1) SALAS DE PREPARACIÓN PARA LA ATENCIÓN DEL PARTO INTEGRAL; 2) SALAS DE ATENCIÓN AL PARTO  3) SALAS DE ALOJAMIENTO CONJUNTO Y 4) CASAS DE ESPERA MATERNA</t>
  </si>
  <si>
    <t>53010030010  Política Pública de Ética Interespecie y Protección Animal, adoptada</t>
  </si>
  <si>
    <t>51040020001-5809</t>
  </si>
  <si>
    <t xml:space="preserve">51040020001-5809 A diciembre de 2020 se fortalecen  50 personas en el ecosistema de emprendimiento empresarial  y social con enfoque diferencial y de genero  </t>
  </si>
  <si>
    <t>2-3030305050207-aportes pension</t>
  </si>
  <si>
    <t>4219-Convenio CVC-DAGMA 2014</t>
  </si>
  <si>
    <t>A.14.1.13.2  ESTRATEGIAS AMBULATORIAS, HOSPITALARIAS Y COMUNITARIAS PARA LA ATENCIÓN INTEGRAL DEL RECIEN NACIDO</t>
  </si>
  <si>
    <t>ESTRATEGIA QUE PROMUEVA EL DESARROLLO DE 5 INTERVENCIONES 1)PROGRAMA MADRE CANGURO; 2) HOSPITALIZACIÓN EN UNIDAD DE CUIDADOS INTENSIVOS NEONATAL; 3)UNIDAD DE RECIEN NACIDOS SALA DE ADAPTACIÓN CANGURO; 4) PREVENCIÓN DE LA CEGUERA POR RETINOPATÍA EN RECIEN NACIDOS PREMATUROS; 5)  CANGURO AMBULATORIO.</t>
  </si>
  <si>
    <t>53010030011  Centro de Promoción del Bienestar Animal Construido</t>
  </si>
  <si>
    <t>53040040003-5901</t>
  </si>
  <si>
    <t>53040040003-5901 A diciembre 2023 se han construido 1 kilómetros lineales de obras de drenaje, (cunetas, gradas disipadoras, etc.), previo concepto de viabilidad técnica de la entidad competente</t>
  </si>
  <si>
    <t>2-3030305050208-riesgos profesionales A.R.P. (Accidentes de trabajo y enf. Prof)</t>
  </si>
  <si>
    <t>4220-Convenio CVC-DAGMA 2015</t>
  </si>
  <si>
    <t>A.14.1.13.3  ESTRATEGIA DE PROMOCIÓN DE LA SALUD, PREVENCIÓN DE LA ENFERMEDAD Y DESARROLLO INTEGRAL EN EL ENTORNO DE SERVICIOS DE SALUD</t>
  </si>
  <si>
    <t>EN ESTE COMPONENETE SE BUSCA IMPULSAR INVERSIONES EN SALAS DE LACTANCIA MATERNA, BANCOS DE LECHE HUMANA Y SERVICIOS DE ACOMPAÑAMIENTO AL DESARROLLO INTEGRAL DE LAS NIÑAS Y LOS NIÑOS</t>
  </si>
  <si>
    <t xml:space="preserve">53010040001  Centros Integrados de la Ruralidad, operando </t>
  </si>
  <si>
    <t>53040040003-5902</t>
  </si>
  <si>
    <t>53040040003-5902 A diciembre 2023 se han construido 0,711 kilómetros lineales de huellas vehiculares, previo concepto de viabilidad técnica de la entidad competente</t>
  </si>
  <si>
    <t>2-3030305050211-Aportes parafiscales cajas de compensacion familiar</t>
  </si>
  <si>
    <t>4221-Convenio CVC-DAGMA 2016</t>
  </si>
  <si>
    <t>NO*  A.14.1.13.4   ATENCIÓN AMBULATORIA DE URGENCIAS Y HOSPITALIZACIÓN PEDIATRICA</t>
  </si>
  <si>
    <t>INVERSIÓN ORIENTADA AL ADECUADO FUNCIONAMIENTO DE LAS SALAS DE ENFERMEDAD RESPIRATORIA AGUDA, FORTALECILIMIENTO A LA HOSPITALIZACIÓN PEDIATRICA Y FORTALECIIENTO A LA RED DE FRIO DEL PAI</t>
  </si>
  <si>
    <t xml:space="preserve">53010040002  Diagnóstico registral de predios del Parque Nacional Natural Farallones realizado </t>
  </si>
  <si>
    <t>53040040003-5903</t>
  </si>
  <si>
    <t>53040040003-5903 A diciembre 2023 se han construido 0,01 M3 de muros de contención, previo concepto de viabilidad técnica de la entidad competente</t>
  </si>
  <si>
    <t>NO * 2-3030306 DOCENTES PTD/SEM</t>
  </si>
  <si>
    <t>4222-Convenio CVC-DAGMA 2017</t>
  </si>
  <si>
    <t xml:space="preserve">A.14.1.13.4.1  SALAS DE ENFERMEDAD RESPIRATORIA AGUADA -ERA </t>
  </si>
  <si>
    <t>SALAS EN INSTITUCIONES DE CUALQUIER NIVEL DE COMPLEJIDAD, QUE ATIENDEN NIÑOS Y NIÑAS CON ENFERMEDAD RESPIRATORIOA AGUDA, QUE REPRESENTAN DIFICULTAD RESPIRATORIA LEVE, QUIEN A JUICIO DEL MÉDICO NO REQUIERE SER MANEJADA EN OBSERVACION DE URGENCIAS.</t>
  </si>
  <si>
    <t xml:space="preserve">53010040003  Estudio económico para la inclusión de la zona rural de Cali en los Bonos de Carbono elaborado </t>
  </si>
  <si>
    <t>53040010004-5904</t>
  </si>
  <si>
    <t>53040010004-5904 A diciembre 2020 se han rehabilitado 228 metros cuadrados de andén. previo concepto de viabilidad técnica de la entidad competente</t>
  </si>
  <si>
    <t>NO * 2-303030601 Serv Pers Asoc a Nómi PTD/SEM</t>
  </si>
  <si>
    <t>4223-CONV 76.25.16.755 ICBF valle educacion</t>
  </si>
  <si>
    <t>A.14.1.13.4.2  FORTALECIMIENTO A LA HOSPITALIZACIÓN PEDIÁTRICA</t>
  </si>
  <si>
    <t>AREAS FISICA, INTRAHOSPITALARIA, EXCLUSIVA Y DELIMITADA CON LOS SIGUIENTES AMBIENTES: PUESTO DE ENFERMERÍA CON UNIDAD SANITARIA, AREAS PARA CUNAS O CAMAS, AREAS TRABAJO DE ENFERMERIA, AREADEPOSITO DE MATERIAL ESTÉRIL, AREA DEPOSITO DE EQUIPOS Y AREA DE ASEO</t>
  </si>
  <si>
    <t xml:space="preserve">53010040004  Plan estratégico de turismo rural y de naturaleza, adoptado e Implementado  </t>
  </si>
  <si>
    <t>53020010002-5905</t>
  </si>
  <si>
    <t>53020010002-5905 A Diciembre de 2023 se ha aplicado 1  estrategia tecnológica para el aprovechamiento de residuos solidos organicos</t>
  </si>
  <si>
    <t>NO * 2-30303060101 Sueldos de personal de nómina PTD/SEM</t>
  </si>
  <si>
    <t>4224-Convenio CVC-DAGMA 2018</t>
  </si>
  <si>
    <t>A.14.1.13.4.3  FORTALECIMIENTO A LA RED DE FRIO PAI</t>
  </si>
  <si>
    <t>FORTALECIMIENTO DE CENTROS DE ACOPIO REGIONALES DEL PROGRAMA AMPLIADO DE INMUNIZACIONES.</t>
  </si>
  <si>
    <t xml:space="preserve">53010040005  Instituciones educativas rurales con acompañamiento para la resignificación de sus PIER desde la seguridad alimentaria, la diversidad ambiental y relaciones productivas </t>
  </si>
  <si>
    <t>53010010002-5906</t>
  </si>
  <si>
    <t xml:space="preserve">53010010002-5906 A diciembre de 2023 se ha realizado la conservación de 87 hectáreas de la cuenca hidrográfica </t>
  </si>
  <si>
    <t>2-3030306010101-Sueldo PTD/SEM</t>
  </si>
  <si>
    <t>4225-Convenio indervalle 2871/17</t>
  </si>
  <si>
    <t>A.14.1.13.6  PROMOCIÓN DE LA PARTICIPACIÓN DE LAS PERSONAS, FAMILIAS Y COMUNIDADES EN EL DESARROLLO INTEGRAL DURANTE LOS MIL PRIMEROS DÍAS DE VIDA</t>
  </si>
  <si>
    <t>RECURSOS ORIENTADOS  A FINANCIAR ACCIONES PARA DESARROLLAR LAS CAPACIDADES DE LAS FAMILIAS Y COMUNIDADES EN RELACIÓN CON EL ENFOQUE DE DERECHOS, COMPRENSIÓN DE FUNCIONAMIENTO DEL SECTOR SALUD, APOYO A LA IMPLEMENTACIÓN DE LAS RUTAS INTEGRALES DE ATENCIÓN, PAUTAS DE CUIDADO Y CRIANZA, CONVIVENCIA SOCIAL Y OTRAS CAPACIDADES QUE LES PERMITAN A LAS FAMILIAS Y COMUNIDADES, EN COMPAÑÍA DEL ESTADO, ASUMIR SU PAPEL DE CORRESPONSABLES EN LA GARANTÍA DE LOS DERECHOS DE LAS NIÑAS Y LOS NIÑOS</t>
  </si>
  <si>
    <t xml:space="preserve">53010040006  Vías rurales con mantenimiento anual rutinario con inclusión social </t>
  </si>
  <si>
    <t>51040020001-5907</t>
  </si>
  <si>
    <t xml:space="preserve">51040020001-5907 En el periodo 2020 - 2023 se fortalecen  52 personas en el ecosistema de emprendimiento empresarial  y social con enfoque diferencial y de genero  </t>
  </si>
  <si>
    <t>2-3030306010102-Sobresueldo PTD/SEM</t>
  </si>
  <si>
    <t>4226-Convenio indervalle 2465/19</t>
  </si>
  <si>
    <t>A.14.1.14  AMBITOS CULTURALES ADECUADOS Y ACCESIBLES PARA PRIMERA INFANCIA</t>
  </si>
  <si>
    <t>INVERSIÓN EN AMPLIACIÓN, MANTENIMIENTO, REPARACIÓN Y DOTACIÓN DE LOS ESPACIOS FISICOS DONDE TIENEN LUGAR LAS DIVERSAS PRACTICAS Y MANIFESTACIONES ARTISTICAS Y CULTURALES DE LAS COMUNIDADES TALES COMO BIBLIOTECAS, CASAS DE CULTURA Y MUSEOS</t>
  </si>
  <si>
    <t>53010040007  Política Pública de Educación Rural adoptada</t>
  </si>
  <si>
    <t>52030080007-5908</t>
  </si>
  <si>
    <t>52030080007-5908 En el período 2020 se realiza la adecuación, mejoramiento, mantenimiento o dotación  de 2 equipamiento cultural del corregimiento previo concepto de viabilidad técnica</t>
  </si>
  <si>
    <t>2-3030306010103-Increm Antig PTD/SEM</t>
  </si>
  <si>
    <t xml:space="preserve">4227-Convenio No.5840/19 Secretaría de Cultura Departamental y el Municipio de Cali </t>
  </si>
  <si>
    <t>A.14.1.15  CONSTRUCCIÓN, AMPLIACIÓN, MANTENIMIENTO, REPARACIUÓN Y DOTACIÓN DE  ESPACIOS RECREATIVOS ACCESIBLES Y PERTINENTES PARA LA PRIMERA INFANCIA</t>
  </si>
  <si>
    <t>RECURSOS PARA CONSTRUCCIÓN, AMPLIACIÓN, MANTENIMIENTO, REPARACIÓN Y DOTACIÓN DE  INFRAESTRUCTURA CULTURAL Y LUDICA EN ESPACIOS FÍSICOS  A NIVEL  RECREATIVO, ARTÍSTICO Y CULTURAL, COMO BIBLIOTECAS PÚBLICAS, PARQUES INFANTILES Y OTROS ESPACIOS PÚBLICOS.</t>
  </si>
  <si>
    <t>53010040008  Institución educativa rural con programa piloto de propuesta alimentaria alternativa</t>
  </si>
  <si>
    <t>52030070004-5909</t>
  </si>
  <si>
    <t>52030070004-5909 En el periodo 2021-2023, se promueve anualmente un espacio público con programación cultural</t>
  </si>
  <si>
    <t>2-3030306010104-Provis Escal PTD/SEM</t>
  </si>
  <si>
    <t>4301-Convenio EMCALI- Secretaria de Infraestructura y Valorizacion</t>
  </si>
  <si>
    <t>NO*  A.14.2   PROTECCIÓN INTEGRAL DE LA NIÑEZ</t>
  </si>
  <si>
    <t>RECURSOS DESTINADOS A LA FINANCIACIÓN DE LOS PROYECTOS DE PROTECCIÓN INTEGRAL DE LA NIÑEZ, DE ACUERDO CON LA LEY 1098 DE 2006.</t>
  </si>
  <si>
    <t>53020010001  Planta de aprovechamiento de residuos sólidos orgánicos construida y en operación</t>
  </si>
  <si>
    <t>51030010006-5910</t>
  </si>
  <si>
    <t>51030010006-5910 A diciembre 2023 se realizan 3 eventos deportivos y recreativos en el corregimiento</t>
  </si>
  <si>
    <t>2-30303060102-H extras/festi PTD/SEM</t>
  </si>
  <si>
    <t>4302-CONVENIO COOPERACIÓN EMCALI- MUNICIPIO DE CALI</t>
  </si>
  <si>
    <t>A.14.2.1  CONSTRUCCIÓN DE INFRAESTRUCTURA</t>
  </si>
  <si>
    <t>RECURSOS ORIENTADOS A LA INVERSIÓN EN INFRAESTRUCTURA DE LOS PROYECTOS RELACIONADOS A LA PROTECCION INTEGRAL DE LA NIÑEZ</t>
  </si>
  <si>
    <t>53020010002  Grandes generadores con tecnologías de aprovechamiento de residuos sólidos orgánicos aplicadas</t>
  </si>
  <si>
    <t>52030080005-5911</t>
  </si>
  <si>
    <t>52030080005-5911 A diciembre de 2023 se han realizado la adecuación o mantenimiento de 1 escenarios deportivos y recreativos en la comuna previo concepto de viabilidad técnica de las autoridades competentes</t>
  </si>
  <si>
    <t>2-30303060103-Indem x Vacac PTD/SEM</t>
  </si>
  <si>
    <t>4303-Convenio EMCALI- Municipio de Cali Megaobras</t>
  </si>
  <si>
    <t>A.14.2.2  ADECUACIÓN DE INFRAESTRUCTURA</t>
  </si>
  <si>
    <t>INVERSIÓN ORIENTADA A LA ADECUACION DE LA INFRAESTRUCTURA RELACIONADA CON PROYECTOS DE PROTECCION INTEGRAL DE LA NIÑEZ</t>
  </si>
  <si>
    <t>53020010003  Estaciones de clasificación y aprovechamiento de residuos sólidos inorgánicos operando</t>
  </si>
  <si>
    <t>51030010011-5912</t>
  </si>
  <si>
    <t>51030010011-5912 A diciembre de 2023 se apoya 3 iniciativa turistica comunitaria</t>
  </si>
  <si>
    <t>2-30303060104-prima técni PTD/SEM</t>
  </si>
  <si>
    <t>4304-Convenio EMCALI- Municipio 0186/12</t>
  </si>
  <si>
    <t>A.14.2.3  CONTRATACIÓN DEL SERVICIO</t>
  </si>
  <si>
    <t>INVERSIÓN ORIENTADA A LA CONTRATACIÓN DEL SERVICIO PARA LA ADUCUADA PROTECCION INTEGRAL DE LA NIÑEZ</t>
  </si>
  <si>
    <t>53020010004  Barrios con rutas selectivas de residuos sólidos con inclusión de recicladores de oficio implementadas</t>
  </si>
  <si>
    <t>53040040003-6001</t>
  </si>
  <si>
    <t>53040040003-6001 A diciembre de 2023 se han construido 0,9 kilómetros lineales de huellas vehiculares, previo concepto de viabilidad técnica de la entidad competente</t>
  </si>
  <si>
    <t>NO * 2-30303060105 Otros gastos x servi pers PTD/SEM</t>
  </si>
  <si>
    <t>4305-Convenio EDPT dagua</t>
  </si>
  <si>
    <t>NO*  A.14.2.4   PRESTACIÓN DIRECTA DEL SERVICIO</t>
  </si>
  <si>
    <t>INVERSIÓN ORIENTADA A LA PRESTACION DEL SERVICIO DIRECTA PARA LA ADUCUADA PROTECCION INTEGRAL DE LA NIÑEZ</t>
  </si>
  <si>
    <t>53020010005  Sitio de recolección, transporte, transferencia, aprovechamiento y disposición final para la gestión de residuos de construcción y demolición RCD operando</t>
  </si>
  <si>
    <t>53040040003-6002</t>
  </si>
  <si>
    <t>53040040003-6002 A diciembre de 2023 se ha realizado el Construido de 0,283 kilometros de vía, previo concepto de viabilidad técnica de la entidad competente</t>
  </si>
  <si>
    <t>2-3030306010501-prima o subsi alimen PTD/SEM</t>
  </si>
  <si>
    <t>4306-Convenio EDPT la cumbre</t>
  </si>
  <si>
    <t>A.14.2.4.1  TALENTO HUMANO QUE DESARROLLA FUNCIONES DE CARÁCTER OPERATIVO</t>
  </si>
  <si>
    <t>CONTEMPLA LA REMUNERACIÓN DEL TALENTO HUMANO QUE DESARROLLA FUNCIONES DE CARÁCTER OPERATIVO EN EL ÁREA DE PROTECCION INTEGRAL A LA NIÑEZ, CUALQUIERA QUE SEA SU MODALIDAD DE VINCULACIÓN.</t>
  </si>
  <si>
    <t>53020010006  Espacios públicos impactados por el manejo inadecuado de residuos sólidos intervenidos</t>
  </si>
  <si>
    <t>53040040003-6003</t>
  </si>
  <si>
    <t>53040040003-6003 A diciembre de 2023 se han construido 0,373 kilómetros lineales de obras de dreanje (cunetas, canaletas, gradas disipadoras, alcantarilla) previo concepto de viabilidad técnica de la entidad competente</t>
  </si>
  <si>
    <t>2-3030306010502-Auxil de transp PTD/SEM</t>
  </si>
  <si>
    <t>4307-Convenio EDPT yumbo</t>
  </si>
  <si>
    <t>A.14.2.4.2  ADQUISICIÓN DE INSUMOS, SUMINISTROS Y DOTACIÓN</t>
  </si>
  <si>
    <t>CONTEMPLA LOS RECURSOS DESTINADOS A LA ADQUISICIÓN DE INSUMOS, SUMINISTROS Y DOTACION NECESARIOS PARA EL DESARROLLO DE ACCIONES Y PROYECTOS</t>
  </si>
  <si>
    <t>53020010007  Lixiviados del antiguo vertedero de Navarro tratados</t>
  </si>
  <si>
    <t>53040010003-6004</t>
  </si>
  <si>
    <t>53040010003-6004 A Diciembre de 2020 se han Rehabilitación 2 puentes peatonales en el corregimiento el Saladito. previo concepto de viabilidad técnica de la entidad competente</t>
  </si>
  <si>
    <t>2-3030306010503-Bonifi serv prest PTD/SEM</t>
  </si>
  <si>
    <t>4308-Convenio EDPT vijes</t>
  </si>
  <si>
    <t>NO*  A.14.3   PROTECCIÓN INTEGRAL A LA ADOLESCENCIA</t>
  </si>
  <si>
    <t>RECURSOS DESTINADOS A LA FINANCIACIÓN DE LOS PROYECTOS DE PROTECCIÓN INTEGRAL DE LOS ADOLESCENTES Y JÓVENES, DE ACUERDO CON LAS LEYES 1098 DE 2006 Y 375 DE 1995</t>
  </si>
  <si>
    <t>53020010008  Monitoreo anual de calidad ambiental (estabilidad de la masa de residuos y calidad del aire) del antiguo vertedero de Navarro</t>
  </si>
  <si>
    <t>53010010002-6005</t>
  </si>
  <si>
    <t>53010010002-6005 A diciembre de 2023 se ha intervenido 50 hectáreas para la gestión sostenible de la cuenca hidrografica</t>
  </si>
  <si>
    <t>2-3030306010504-prima de servi PTD/SEM</t>
  </si>
  <si>
    <t>4309-Convenio Megaobras</t>
  </si>
  <si>
    <t>A.14.3.1  CONSTRUCCIÓN DE INFRAESTRUCTURA</t>
  </si>
  <si>
    <t>RECURSOS ORIENTADOS A LA INVERSIÓN EN INFRAESTRUCTURA DE LOS PROYECTOS RELACIONADOS A LA PROTECCION INTEGRAL A LA ADOLESCENCIA</t>
  </si>
  <si>
    <t>53020010009  Generadores de Residuos de Construcción y Demolición-RCD y Residuos Ordinarios, vinculados a un proceso de manejo eficiente y mejores prácticas en su gestión</t>
  </si>
  <si>
    <t>52050020001-6006</t>
  </si>
  <si>
    <t>52050020001-6006 A diciembre de 2023 se han fortalecido 3 organizaciones e instituciones en el desarrollo de sus iniciativas artisticas y culturales</t>
  </si>
  <si>
    <t>2-3030306010505-prima de vacaci PTD/SEM</t>
  </si>
  <si>
    <t>4310-Convenio EMCALI- Cra 80 fase I y II</t>
  </si>
  <si>
    <t>A.14.3.2  ADECUACIÓN DE INFRAESTRUCTURA</t>
  </si>
  <si>
    <t>INVERSIÓN ORIENTADA A LA ADECUACION DE LA INFRAESTRUCTURA RELACIONADA CON PROYECTOS DE PROTECCION INTEGRAL A LA ADOLESCENCIA</t>
  </si>
  <si>
    <t>53020010010  Estudios para la planificación de la gestión integral de residuos sólidos, la prestación del servicio público de aseo y sus actividades complementarias elaborados</t>
  </si>
  <si>
    <t>52050010003-6007</t>
  </si>
  <si>
    <t>52050010003-6007 En el período 2020  se realizan 1 encuentros para recuperar y difundir la tradición oral, la memoria y la cultura en la Corregimiento</t>
  </si>
  <si>
    <t>2-3030306010506-Prima navidad PTD/SEM</t>
  </si>
  <si>
    <t>4311-Convenio EMCALI- Municipio 0644/14</t>
  </si>
  <si>
    <t>A.14.3.3  CONTRATACIÓN DEL SERVICIO</t>
  </si>
  <si>
    <t>INVERSIÓN ORIENTADA A LA CONTRATACIÓN DEL SERVICIO PARA LA ADUCUADA PROTECCION INTEGRAL A LA ADOLESCENCIA</t>
  </si>
  <si>
    <t>53020010011  Personas sensibilizadas en gestión de residuos sólidos con inclusión de recicladores de oficio</t>
  </si>
  <si>
    <t>52030080005-6008</t>
  </si>
  <si>
    <t>52030080005-6008 A diciembre de 2023 se han realizado la adecuación o mantenimiento de 1 escenarios deportivos y recreativos en la comuna  previo concepto de viabilidad técnica de las autoridades competentes</t>
  </si>
  <si>
    <t>2-3030306010507-primas extraor PTD/SEM</t>
  </si>
  <si>
    <t>4312-Convenio EMCALI- Municipio 0760/14</t>
  </si>
  <si>
    <t>NO*  A.14.3.4   PRESTACIÓN DIRECTA DEL SERVICIO</t>
  </si>
  <si>
    <t>INVERSIÓN ORIENTADA A LA PRESTACION DEL SERVICIO DIRECTA PARA LA ADUCUADA PROTECCION INTEGRAL A LA ADOLESCENCIA</t>
  </si>
  <si>
    <t>53020010012  Nuevo modelo de servicio de aseo, implementado</t>
  </si>
  <si>
    <t>52030080008-6009</t>
  </si>
  <si>
    <t>52030080008-6009 A diciembre de 2023 se han realizado 1 intervenciones (Mantenimiento, adecuación de infraestructura)  a sedes educativas oficiales</t>
  </si>
  <si>
    <t>2-3030306010508-Boni espec recrea PTD/SEM</t>
  </si>
  <si>
    <t>4313-Conv EMCALI- Municipio 0606/15</t>
  </si>
  <si>
    <t>A.14.3.4.1  TALENTO HUMANO QUE DESARROLLA FUNCIONES DE CARÁCTER OPERATIVO</t>
  </si>
  <si>
    <t>CONTEMPLA LA REMUNERACIÓN DEL TALENTO HUMANO QUE DESARROLLA FUNCIONES DE CARÁCTER OPERATIVO EN EL ÁREA DE PROTECCION INTEGRAL A LA ADOLESCENCIA, CUALQUIERA QUE SEA SU MODALIDAD DE VINCULACIÓN.</t>
  </si>
  <si>
    <t xml:space="preserve">53020020001  Empresas y emprendimientos fortalecidos en capacidades para el fomento de la economía Circular </t>
  </si>
  <si>
    <t>52040010005-6010</t>
  </si>
  <si>
    <t>52040010005-6010 A diciembre de 2023 se han dotado 1 Instituciones educativas</t>
  </si>
  <si>
    <t>2-3030306010509-auxi de movili PTD/SEM</t>
  </si>
  <si>
    <t>4314-Conv EMCALI- Municipio 0607/15</t>
  </si>
  <si>
    <t>A.14.3.4.2  ADQUISICIÓN DE INSUMOS, SUMINISTROS Y DOTACIÓN</t>
  </si>
  <si>
    <t xml:space="preserve">53020020002  Sistema de Gestión de economía circular diseñado, implementado y certificado </t>
  </si>
  <si>
    <t>51030010011-6011</t>
  </si>
  <si>
    <t>51030010011-6011 A diciembre de 2023 se apoya 1 iniciativa turistica comunitaria</t>
  </si>
  <si>
    <t>2-3030306010510-Boni dificil acce PTD/SEM</t>
  </si>
  <si>
    <t>4315-Conv EMCALI- Municipio 0608/15</t>
  </si>
  <si>
    <t>NO*  A.14.4   ATENCIÓN Y APOYO AL ADULTO MAYOR</t>
  </si>
  <si>
    <t xml:space="preserve">PROGRAMAS DE APOYO ORIENTADOS A MEJORAR LAS CONDICIONES DE VIDA DE LOS ADULTOS MAYORES EN CONDICIONES DE VULNERABILIDAD </t>
  </si>
  <si>
    <t xml:space="preserve">53020020003  Estudios de Análisis Económico e Impacto para el aprovechamiento de residuos orgánicos, inorgánicos y RCD elaborado </t>
  </si>
  <si>
    <t>53040010004-6101</t>
  </si>
  <si>
    <t>53040010004-6101 A diciembre de 2023, se ha realizado el mejoramiento de 1,5 kilometros de vía en el corregimiento, previo concepto técnico de la entidad competente</t>
  </si>
  <si>
    <t>2-3030306010511-Prima académ PTD/SEM</t>
  </si>
  <si>
    <t>4316-Conv EMCALI- 4151.010.27.0.0004.2017</t>
  </si>
  <si>
    <t>A.14.4.1  CONSTRUCCIÓN DE INFRAESTRUCTURA</t>
  </si>
  <si>
    <t>RECURSOS ORIENTADOS A LA INVERSIÓN EN INFRAESTRUCTURA DE LOS PROYECTOS RELACIONADOS CON LA ATENCIÓN Y APOYO AL ADULTO MAYOR</t>
  </si>
  <si>
    <t xml:space="preserve">53020020004  Asociaciones de recicladores de oficio de economía solidaria fortalecidas en desarrollo empresarial y competitividad </t>
  </si>
  <si>
    <t>53040040003-6102</t>
  </si>
  <si>
    <t>53040040003-6102 A diciembre 2023 se han construido 0,6 kilómetros lineales de obras de drenaje, (cunetas, canaletas, gradas disipadoras, alcantarillas etc.), previo concepto de viabilidad  técnica de la entidad competente</t>
  </si>
  <si>
    <t>2-3030306010512-Dotaci (ley70/88) PTD/SEM</t>
  </si>
  <si>
    <t>4317-Conv EMCALI- 4151.010.27.0.0001.2017</t>
  </si>
  <si>
    <t>A.14.4.2  ADECUACIÓN DE INFRAESTRUCTURA</t>
  </si>
  <si>
    <t>INVERSIÓN ORIENTADA A LA ADECUACION DE LA INFRAESTRUCTURA RELACIONADA CON LA ATENCIÓN Y APOYO AL ADULTO MAYOR</t>
  </si>
  <si>
    <t>53020030001  Estrategias para el fomento de la producción limpia y el consumo responsable implementadas</t>
  </si>
  <si>
    <t>53040040003-6103</t>
  </si>
  <si>
    <t>53040040003-6103 A diciembre de 2023 se han construido 0.6 kilometros lineales de huellas vehiculares previo concepto de viabilidad tecnica de la entidad competente</t>
  </si>
  <si>
    <t>2-3030306010513-Auxilio muerto PTD/SEM</t>
  </si>
  <si>
    <t>4318-Conv METROCALI 001/2018</t>
  </si>
  <si>
    <t>A.14.4.3  CONTRATACIÓN DEL SERVICIO</t>
  </si>
  <si>
    <t>INVERSIÓN ORIENTADA A LA CONTRATACIÓN DEL SERVICIO PARA LA ADUCUADA ATENCIÓN Y APOYO AL ADULTO MAYOR</t>
  </si>
  <si>
    <t>53020030002  Plan para el fortalecimiento de Negocios Verdes formulado e implementado</t>
  </si>
  <si>
    <t>53010010002-6104</t>
  </si>
  <si>
    <t xml:space="preserve">53010010002-6104 A diciembre de 2023 se ha realizado la conservación de 14 hectáreas de la cuenca hidrográfica </t>
  </si>
  <si>
    <t>2-3030306010514-Sentenc Judic PTD/SEM</t>
  </si>
  <si>
    <t>4319-Conv EMCALI 002/2018</t>
  </si>
  <si>
    <t>NO*  A.14.4.4   PRESTACIÓN DIRECTA DEL SERVICIO</t>
  </si>
  <si>
    <t>INVERSIÓN ORIENTADA A LA PRESTACION DEL SERVICIO DIRECTA PARA LA ADUCUADA ATENCIÓN Y APOYO AL ADULTO MAYOR</t>
  </si>
  <si>
    <t xml:space="preserve">53020030003  Productores agrícolas locales fortalecidos en técnicas de producción sostenible, competitividad y asociatividad </t>
  </si>
  <si>
    <t>51040020001-6105</t>
  </si>
  <si>
    <t xml:space="preserve">51040020001-6105 En el periodo 2020 - 2023 se fortalecen 60 personas en el ecosistema de emprendimiento empresarial  y social con enfoque diferencial y de genero  </t>
  </si>
  <si>
    <t>2-3030306010515-Vacaciones PTD/SEM</t>
  </si>
  <si>
    <t>4320-Conv EMCALI 003/2018 Derivado 1</t>
  </si>
  <si>
    <t>A.14.4.4.1  TALENTO HUMANO QUE DESARROLLA FUNCIONES DE CARÁCTER OPERATIVO</t>
  </si>
  <si>
    <t>CONTEMPLA LA REMUNERACIÓN DEL TALENTO HUMANO QUE DESARROLLA FUNCIONES DE CARÁCTER OPERATIVO EN EL ÁREA DE ATENCIÓN Y APOYO AL ADULTO MAYOR, CUALQUIERA QUE SEA SU MODALIDAD DE VINCULACIÓN.</t>
  </si>
  <si>
    <t xml:space="preserve">53020030004  Entidades con programas de eficiencia energética implementados </t>
  </si>
  <si>
    <t>52050020001-6106</t>
  </si>
  <si>
    <t>52050020001-6106 En el periodo 2020-2023,  se  forman  en practicas  artísticas 120  personas  del corregimiento</t>
  </si>
  <si>
    <t>2-3030306010516-Interes Cesant PTD/SEM</t>
  </si>
  <si>
    <t>4321-Conv EMCALI 003/2018 Derivado 2</t>
  </si>
  <si>
    <t>A.14.4.4.2  ADQUISICIÓN DE INSUMOS, SUMINISTROS Y DOTACIÓN</t>
  </si>
  <si>
    <t xml:space="preserve">53020030005  Empresas con cambios hacia patrones de producción y consumo sostenible </t>
  </si>
  <si>
    <t>52030080005-6107</t>
  </si>
  <si>
    <t>52030080005-6107 A diciembre de 2023 se han realizado la adecuación o mantenimiento de 2 escenarios deportivos y recreativos en la comuna  previo concepto de viabilidad técnica de las autoridades competentes</t>
  </si>
  <si>
    <t>2-3030306010517-Bonif dec 1566 PTD/SEM</t>
  </si>
  <si>
    <t>4401-Convenio agentes tránsito</t>
  </si>
  <si>
    <t xml:space="preserve">NO*  A.14.5   ATENCIÓN Y APOYO A MADRES/PADRES CABEZA DE HOGAR  </t>
  </si>
  <si>
    <t xml:space="preserve">PROGRAMAS DE APOYO ORIENTADOS A MEJORAR LAS CONDICIONES DE VIDA DE LAS MADRES/PADRES CABEZA DE HOGAR </t>
  </si>
  <si>
    <t xml:space="preserve">53020030006  Negocios verdes registrados, evaluados y promovidos </t>
  </si>
  <si>
    <t>52030080008-6108</t>
  </si>
  <si>
    <t>52030080008-6108 A diciembre de 2023 se han realizado 3 intervenciones (Mantenimiento, adecuación de infraestructura)  a sedes educativas oficiales</t>
  </si>
  <si>
    <t>2-303030603-Servi Person Indirectos PTD/SEM</t>
  </si>
  <si>
    <t>4402-Artes C1577- 2008 XII Fes Mus Pas Petronio</t>
  </si>
  <si>
    <t>A.14.5.1  CONSTRUCCIÓN DE INFRAESTRUCTURA</t>
  </si>
  <si>
    <t xml:space="preserve">RECURSOS ORIENTADOS A LA INVERSIÓN EN INFRAESTRUCTURA DE LOS PROYECTOS RELACIONADOS CON LA ATENCIÓN Y APOYO A MADRES/PADRES CABEZA DE HOGAR  </t>
  </si>
  <si>
    <t xml:space="preserve">53020030007  Obras de desarrollo urbanístico y habitabilidad, aplicando buenas prácticas ambientales y de construcción sostenible </t>
  </si>
  <si>
    <t>53040010004-6201</t>
  </si>
  <si>
    <t>53040010004-6201 A diciembre de 2023, se ha realizado el mejoramiento de 1,127  kilometros de vía en el corregimiento, previo concepto técnico de la entidad competente</t>
  </si>
  <si>
    <t>NO * 2-303030605 Contrib Inheren a la Nómina PTD/SEM</t>
  </si>
  <si>
    <t>4403-Convenio CDAV-TTO (PATIOS)</t>
  </si>
  <si>
    <t>A.14.5.2  ADECUACIÓN DE INFRAESTRUCTURA</t>
  </si>
  <si>
    <t xml:space="preserve">INVERSIÓN ORIENTADA A LA ADECUACION DE LA INFRAESTRUCTURA RELACIONADA CON LA ATENCIÓN Y APOYO A MADRES/PADRES CABEZA DE HOGAR  </t>
  </si>
  <si>
    <t>53020030008  Establecimientos con usos de alto impacto ambiental de controlados con medidas de mitigación ambiental</t>
  </si>
  <si>
    <t>53040040003-6202</t>
  </si>
  <si>
    <t>53040040003-6202 A diciembre 2023 se han construido 0,696 kilómetro lineales de obras de drenaje, (cunetas, canaletas, gradas disipadoras, alcantarillas etc.), previo concepto de viabilidad  técnica de la entidad competente</t>
  </si>
  <si>
    <t>NO * 2-30303060501 al sector publico PTD/SEM</t>
  </si>
  <si>
    <t>4404-ESTE CAMPO SE CREO Y SE DEBE CAMBIAR EL NOMBRE</t>
  </si>
  <si>
    <t>A.14.5.3  CONTRATACIÓN DEL SERVICIO</t>
  </si>
  <si>
    <t xml:space="preserve">INVERSIÓN ORIENTADA A LA CONTRATACIÓN DEL SERVICIO PARA LA ADUCUADA ATENCIÓN Y APOYO A MADRES/PADRES CABEZA DE HOGAR  </t>
  </si>
  <si>
    <t>53020030009  Creación del directorio verde de empresas de arenas y gravas</t>
  </si>
  <si>
    <t>53040040003-6203</t>
  </si>
  <si>
    <t>53040040003-6203 A diciembre 2023 se han construido 0,453 kilómetro lineales de huellas vehiculares, previo concepto de viabilidad técnica de la entidad competente</t>
  </si>
  <si>
    <t>2-3030306050101-caja de compens PTD/SEM</t>
  </si>
  <si>
    <t>4405-Convenio Municipio Univalle Estadio</t>
  </si>
  <si>
    <t>NO*  A.14.5.4   PRESTACIÓN DIRECTA DEL SERVICIO</t>
  </si>
  <si>
    <t xml:space="preserve">INVERSIÓN ORIENTADA A LA PRESTACION DEL SERVICIO DIRECTA PARA LA ADUCUADA ATENCIÓN Y APOYO A MADRES/PADRES CABEZA DE HOGAR  </t>
  </si>
  <si>
    <t>53020030010  Mujeres beneficiadas con proyectos para la producción agroecológica y consumo responsables con enfoque diferencial y de género</t>
  </si>
  <si>
    <t>53020010002-6204</t>
  </si>
  <si>
    <t>53020010002-6204 A Diciembre de 2023 se han aplicado 1 estrategia tecnológica para el aprovechamiento de residuos solidos organicos</t>
  </si>
  <si>
    <t>2-3030306050102-Aportes cesant PTD/SEM</t>
  </si>
  <si>
    <t>4406-Convenio Municipio- pontedera italia</t>
  </si>
  <si>
    <t>A.14.5.4.1  TALENTO HUMANO QUE DESARROLLA FUNCIONES DE CARÁCTER OPERATIVO</t>
  </si>
  <si>
    <t>CONTEMPLA LA REMUNERACIÓN DEL TALENTO HUMANO QUE DESARROLLA FUNCIONES DE CARÁCTER OPERATIVO EN EL ÁREA DE ATENCIÓN Y APOYO A MADRES/PADRES CABEZA DE HOGAR , CUALQUIERA QUE SEA SU MODALIDAD DE VINCULACIÓN.</t>
  </si>
  <si>
    <t>53020040001  Medidas de acción a corto plazo del Plan integral de gestión del Cambio Climático de Santiago de Cali, ejecutadas</t>
  </si>
  <si>
    <t>52030090003-6205</t>
  </si>
  <si>
    <t>52030090003-6205 A diciembre de 2020 se han fortalecido administrativamente 3 Juntas Administradoras de Agua Potable del corregimiento (Cabecera La Castilla, Las Palmas y Los Limones)</t>
  </si>
  <si>
    <t>2-3030306050103-Aportes salud PTD/SEM</t>
  </si>
  <si>
    <t>-REGALIAS</t>
  </si>
  <si>
    <t>A.14.5.4.2  ADQUISICIÓN DE INSUMOS, SUMINISTROS Y DOTACIÓN</t>
  </si>
  <si>
    <t>53020040002  Vehículos eléctricos en el Distrito adquiridos</t>
  </si>
  <si>
    <t>53010010002-6206</t>
  </si>
  <si>
    <t xml:space="preserve">53010010002-6206 A diciembre de 2023 se ha realizado la conservación de 20 hectáreas de la cuenca hidrográfica </t>
  </si>
  <si>
    <t>2-3030306050104-Aportes pensión PTD/SEM</t>
  </si>
  <si>
    <t>5101-Regalías Directas</t>
  </si>
  <si>
    <t>NO*  A.14.7   PROGRAMAS DE DISCAPACIDAD ( EXLCUYENDO ACCIONES DE SALUD PÚBLICA)</t>
  </si>
  <si>
    <t xml:space="preserve">PROGRAMAS DE APOYO ORIENTADOS A MEJORAR LAS CONDICIONES DE VIDA DE LA POBLACIÓN CON DISCAPACIDAD </t>
  </si>
  <si>
    <t>53020040003  Vehículos con control y vigilancia de emisiones en zonas priorizadas por la autoridad ambiental realizados</t>
  </si>
  <si>
    <t>52040010005-6207</t>
  </si>
  <si>
    <t>52040010005-6207 A diciembre de 2020 se han dotado 1 Instituciones educativas</t>
  </si>
  <si>
    <t>2-3030306050105-riesg prof A.R.P. (Accid trabajo enf. Prof) PTD/SEM</t>
  </si>
  <si>
    <t>5102-Acuerdo 012/04</t>
  </si>
  <si>
    <t>A.14.7.1  CONSTRUCCIÓN DE INFRAESTRUCTURA</t>
  </si>
  <si>
    <t>RECURSOS ORIENTADOS A LA INVERSIÓN EN INFRAESTRUCTURA DE LOS PROYECTOS RELACIONADOS CON LA ATENCIÓN Y APOYO A LA POBLACIÓN CON DISCAPACIDAD</t>
  </si>
  <si>
    <t>53020040004  Cantidad de hogares sostenibles con soluciones Solares Fotovoltaicas&lt;1 Kwp en Cali</t>
  </si>
  <si>
    <t>52030080008-6208</t>
  </si>
  <si>
    <t>52030080008-6208 A diciembre de 2023 se ha realizado 1 intervencion (Mantenimiento, adecuación de infraestructura) a sedes educativas oficiales</t>
  </si>
  <si>
    <t>2-3030306050106-SENA ley 21/82 PTD/SEM</t>
  </si>
  <si>
    <t>5103-Acuerdo 007/05</t>
  </si>
  <si>
    <t>A.14.7.2  ADECUACIÓN DE INFRAESTRUCTURA</t>
  </si>
  <si>
    <t>INVERSIÓN ORIENTADA A LA ADECUACION DE LA INFRAESTRUCTURA RELACIONADA CON LA ATENCIÓN Y APOYO A LA POBLACIÓN CON DISCAPACIDAD</t>
  </si>
  <si>
    <t>53020040005  Cantidad de hogares sostenibles con soluciones solares fotovoltaicas =18 Kwp en SDL</t>
  </si>
  <si>
    <t>53040040003-6301</t>
  </si>
  <si>
    <t>53040040003-6301 A diciembre de 2023 se han construido 0,2 kilómetros lineales de huellas vehiculares, previo concepto de viabilidad técnica de la entidad competente</t>
  </si>
  <si>
    <t>2-3030306050107-ICBF Ley 89/88 PTD/SEM</t>
  </si>
  <si>
    <t>5104-Acuerdo 012/06</t>
  </si>
  <si>
    <t>A.14.7.3  CONTRATACIÓN DEL SERVICIO</t>
  </si>
  <si>
    <t>53020040006  Cantidad de clientes oficiales con soluciones solares fotovoltaicas &lt;1 Kwp en Cali</t>
  </si>
  <si>
    <t>53040040003-6302</t>
  </si>
  <si>
    <t>53040040003-6302 A diciembre 2023 se han construido 0,5 kilómetros lineales de obras de drenaje, (cunetas, gradas disipadoras, etc.), previo concepto de viabilidad técnica de la entidad competente</t>
  </si>
  <si>
    <t>2-3030306050108-ESAP Ley 21/82 PTD/SEM</t>
  </si>
  <si>
    <t>5105-Acuerdo 040 -07 F.N.R.</t>
  </si>
  <si>
    <t>NO*  A.14.7.4   PRESTACIÓN DIRECTA DEL SERVICIO</t>
  </si>
  <si>
    <t>INVERSIÓN ORIENTADA A LA PRESTACION DEL SERVICIO DIRECTA PARA LA ADUCUADA ATENCIÓN Y APOYO A LA POBLACIÓN CON DISCAPACIDAD</t>
  </si>
  <si>
    <t>53020040007  Cantidad de clientes particulares con soluciones solares Fotovoltaicas en SDL</t>
  </si>
  <si>
    <t>53040040003-6303</t>
  </si>
  <si>
    <t>53040040003-6303 A diciembre 2023 se ha realizado mantenimiento y/o adecuación de 1,5 Km de via en el corregimiento, previo concepto de viabilidad técnica de la entidad competente</t>
  </si>
  <si>
    <t>2-3030306050109-Escuelas Indust e instit técn (ley 21/82) PTD/SEM</t>
  </si>
  <si>
    <t>5106-Ley 756-02 F.N.R.</t>
  </si>
  <si>
    <t>A.14.7.4.1  TALENTO HUMANO QUE DESARROLLA FUNCIONES DE CARÁCTER OPERATIVO</t>
  </si>
  <si>
    <t>CONTEMPLA LA REMUNERACIÓN DEL TALENTO HUMANO QUE DESARROLLA FUNCIONES DE CARÁCTER OPERATIVO EN EL ÁREA DE ATENCIÓN Y APOYO A LA POBLACIÓN CON DISCAPACIDAD, CUALQUIERA QUE SEA SU MODALIDAD DE VINCULACIÓN.</t>
  </si>
  <si>
    <t>53020040008  Cantidad de granjas solares construidas en SDL</t>
  </si>
  <si>
    <t>53010010002-6304</t>
  </si>
  <si>
    <t xml:space="preserve">53010010002-6304 A diciembre de 2023 se ha realizado la conservación de 20 hectáreas de la  cuenca hidrografica </t>
  </si>
  <si>
    <t>NO * 2-3030306050110 Fondo Nacional Prest. Sociales magisterio PTD/SEM</t>
  </si>
  <si>
    <t>5107-Acuerdo 15-07 F.N.R</t>
  </si>
  <si>
    <t>A.14.7.4.2  ADQUISICIÓN DE INSUMOS, SUMINISTROS Y DOTACIÓN</t>
  </si>
  <si>
    <t>53020040009  Cantidad de transformadores de distribución en aceite vegetal instalados en SDL</t>
  </si>
  <si>
    <t>52050020001-6305</t>
  </si>
  <si>
    <t xml:space="preserve">52050020001-6305 
A diciembre de 2023, se forman en prácticas artisticas 120 personas del corregimiento
</t>
  </si>
  <si>
    <t>2-303030605011001-Fondo Nal Prest Socia magisterio-Patronal docentes PTD/SEM</t>
  </si>
  <si>
    <t xml:space="preserve">5108-Acuerdo 27-09 F.N.R </t>
  </si>
  <si>
    <t>A.14.8  ATENCIÓN Y APOYO A LA POBLACIÓN REINSERTADA</t>
  </si>
  <si>
    <t>PROGRAMAS DE APOYO ORIENTADOS A MEJORAR LAS CONDICIONES DE VIDA DE LA POBLACIÓN REINSERTADA A LA VIDA CIVIL, COMO RESULTADO DE LA POLÍTICA DE PAZ Y NEGOCIACIÓN DEL GOBIERNO NACIÓNAL</t>
  </si>
  <si>
    <t>53020040010  Cantidad de vehículos eléctricos (para la operación) en funcionamiento en EMCALI</t>
  </si>
  <si>
    <t>52030080008-6306</t>
  </si>
  <si>
    <t>52030080008-6306 A diciembre de 2020 se ha realizado 1 intervención (Mantenimiento, adecuación de infraestructura)  a sedes educativas oficiales</t>
  </si>
  <si>
    <t>NO * 2-303030605011003 Fondo Nacio Prest. Sociales magisterio-Patronal docentes PTD/SEM</t>
  </si>
  <si>
    <t>5109-Asignaciones directas</t>
  </si>
  <si>
    <t>A.14.9  ATENCIÓN Y APOYO A LOS GRUPOS INDÍGENAS</t>
  </si>
  <si>
    <t>RECURSOS ORIENTADOS A LA FINANCIACIÓN DE PROYECTOS DE INVERSIÓN DESTINADOS A LA ATENCIÓN Y APOYO DE LOS GRUPOS INDÍGENAS</t>
  </si>
  <si>
    <t>53020040011  Cantidad de estaciones de recarga habilitadas para VE en SDL</t>
  </si>
  <si>
    <t>53040040003-6401</t>
  </si>
  <si>
    <t>53040040003-6401 A diciembre 2023 se han construido 0,005 kilómetros lineales de obras de drenaje, (cunetas, canaletas, gradas disipadoras, alcantarillas etc.), previo concepto de viabilidad técnica de la entidad competente</t>
  </si>
  <si>
    <t>2-30303060501100301-Aportes cesantias PTD/SEM</t>
  </si>
  <si>
    <t>5110-Resolucion 2747/11 fonpet S.S.F.</t>
  </si>
  <si>
    <t>A.14.10  ATENCIÓN Y APOYO A LOS GRUPOS AFROCOLOMBIANOS</t>
  </si>
  <si>
    <t>RECURSOS ORIENTADOS A LA FINANCIACIÓN DE PROYECTOS DE INVERSIÓN DESTINADOS A LA ATENCIÓN Y APOYO DE LOS GRUPOS AFROCOLOMBIANAS</t>
  </si>
  <si>
    <t>53020040012  Cantidad de usuarios (empresas y/o independientes) conectados con la oficina virtual</t>
  </si>
  <si>
    <t>53040040003-6402</t>
  </si>
  <si>
    <t>53040040003-6402 A diciembre de 2023 se han construido 0,438 kilómetros lineales de huellas vehiculares, previo concepto de viabilidad técnica de la entidad competente</t>
  </si>
  <si>
    <t>2-30303060501100302-Aportes salud  PTD/SEM</t>
  </si>
  <si>
    <t>5111-Acdo 071/11 FNR  C.S.T.L.</t>
  </si>
  <si>
    <t xml:space="preserve">A.14.11  ATENCIÓN Y APOYO AL PUEBLO ROM </t>
  </si>
  <si>
    <t>RECURSOS ORIENTADOS A LA FINANCIACIÓN DE PROYECTOS DE INVERSIÓN DESTINADOS A LA ATENCIÓN Y APOYO DEL PUEBLO ROM</t>
  </si>
  <si>
    <t>53020040013  Estudio de generación plan incentivos al uso de vehículos eléctricos e híbridos de servicio público y particular en el Distrito de Cali elaborado</t>
  </si>
  <si>
    <t>53040040003-6403</t>
  </si>
  <si>
    <t>53040040003-6403 A diciembre de 2023 se han construido 1.035 kilometros lineales de pavimiento en el corregimiento previo concepto de viabilidad tecnica</t>
  </si>
  <si>
    <t>2-303030605011002-Fondo Nal. Prest. Sociales magisterio-Aportes docentes PTD/SEM</t>
  </si>
  <si>
    <t>5112-Resolucion 1730/12 OCAD</t>
  </si>
  <si>
    <t>NO*  A.14.13   PROGRAMAS DISEÑADOS  PARA LA SUPERACIÓN DE LA POBREZA  EXTREMA EN EL MARCO DE LA RED UNIDOS - MAS FAMILIAS EN ACCIÓN</t>
  </si>
  <si>
    <t>INVERSIÓN REALIZADA PARA EL MEJORAMIENTO DE LAS CONDICIONES DE VIDA DE LA POBLACIÓN EN CONDICIONES DE POBREZA. COMPRENDE LAS INVERSIÓNES ESPECÍFICAS NO SECTORIALES REALIZADAS EN EL MARCO DE LA RED UNIDOS - MAS FAMILIAS EN ACCIÓN.</t>
  </si>
  <si>
    <t xml:space="preserve">53030010001  Proyectos definidos en el Plan de Manejo Ambiental del Acuífero de Cali -PMAA, priorizados y ejecutados </t>
  </si>
  <si>
    <t>53040010004-6404</t>
  </si>
  <si>
    <t>53040010004-6404 A diciembre 2023 se han rehabilitado 120 metros cuadrados de andén, previo concepto de viabilidad técnica y esquema básico</t>
  </si>
  <si>
    <t>NO * 2-303030605011004 Fondo Nal. Prest. Sociales magisterio-Aportes docentes PTD/SEM</t>
  </si>
  <si>
    <t>5113-Resolucion 2190/12 fonpet S.S.F.</t>
  </si>
  <si>
    <t>A.14.13.1  TALENTO HUMANO QUE DESARROLLA FUNCIONES DE CARÁCTER OPERATIVO</t>
  </si>
  <si>
    <t xml:space="preserve">53030010002  Instrumentos de planificación (PORH) para garantizar calidad y cantidad de agua, para el sostenimiento de los ecosistemas acuáticos y los usos actuales y potenciales del agua, formulados, adoptados y en ejecución   </t>
  </si>
  <si>
    <t>53020010002-6405</t>
  </si>
  <si>
    <t>53020010002-6405 A Diciembre de 2023 se ha aplicado 1 estrategia tecnológica para el aprovechamiento de residuos solidos organicos</t>
  </si>
  <si>
    <t>2-30303060501100401-Aportes salud PTD/SEM</t>
  </si>
  <si>
    <t>5114-Ley 1450/12  S.S.F.</t>
  </si>
  <si>
    <t>A.14.13.2  ADQUISICIÓN DE INSUMOS, SUMINISTROS Y DOTACIÓN</t>
  </si>
  <si>
    <t xml:space="preserve">53030010003  Avance piloto a escala real de sistema de filtración en lecho de río, construido y en funcionamiento, en PTAP Cauca </t>
  </si>
  <si>
    <t>52050020001-6406</t>
  </si>
  <si>
    <t>52050020001-6406 En el periodo 2020-2023,  se  forman  en practicas  artísticas 350 personas  del corregimiento</t>
  </si>
  <si>
    <t>2-30303060501100402-Aportes pensión PTD/SEM</t>
  </si>
  <si>
    <t xml:space="preserve">5115-F.D.R. SGR Ac 004/13 </t>
  </si>
  <si>
    <t>A.14.16  PAGO DE DÉFICIT DE INVERSIÓN EN ATENCIÓN A GRUPOS VULNERABLES - PROMOCIÓN SOCIAL</t>
  </si>
  <si>
    <t>RECURSOS DESTINADOS AL PAGO DE DÉFICIT DE INVERSIÓN EN GRUPOS VULNERABLES -PROMOCIÓN SOCIAL</t>
  </si>
  <si>
    <t xml:space="preserve">53030010004  Participación en dos (2) proyectos de impacto regional para la promoción de sistema sostenibles de abastecimiento de agua y saneamiento ambiental </t>
  </si>
  <si>
    <t>52020020008-6407</t>
  </si>
  <si>
    <t xml:space="preserve">52020020008-6407 A diciembre 2023 se benefician 150 niñas, niños, adolescentes, jòvenes y adultos con programa de iniciaciòn y formaciòn deportiva </t>
  </si>
  <si>
    <t>NO * 2-30303060502 Al sector privado PTD/SEM</t>
  </si>
  <si>
    <t>5116-SGR Res 1790/13 SMSCE</t>
  </si>
  <si>
    <t>NO*  A.14.17   ATENCIÓN Y APOYO A LA POBLACIÓN L.G.T.B.</t>
  </si>
  <si>
    <t>PROGRAMAS DE APOYO ORIENTADOS A MEJORAR LAS CONDICIONES DE VIDA DE LA POBLACIÓN L.G.B.T</t>
  </si>
  <si>
    <t>53030010005  Reservorio de la planta de tratamiento de agua potable de Puerto Mallarino mantenido y con aislamiento</t>
  </si>
  <si>
    <t>52030080005-6408</t>
  </si>
  <si>
    <t>52030080005-6408 A diciembre de 2023 se han realizado la adecuación o mantenimiento de 2 escenarios deportivos y recreativos en la comuna  previo concepto de viabilidad técnica de las autoridades competentes</t>
  </si>
  <si>
    <t>2-3030306050201-SENA ley 21/82 PTD/SEM</t>
  </si>
  <si>
    <t>5117-Resolucion 0639/13 OCAD</t>
  </si>
  <si>
    <t>A.14.17.1  CONSTRUCCIÓN DE INFRAESTRUCTURA</t>
  </si>
  <si>
    <t>RECURSOS ORIENTADOS A LA INVERSIÓN EN INFRAESTRUCTURA DE LOS PROYECTOS RELACIONADOS A LA ATENCIÓN Y APOYO A LA POBLACIÓN L.G.T.B.</t>
  </si>
  <si>
    <t xml:space="preserve">53030020001  Anillo a 115 Kv construido y funcionando en SDL </t>
  </si>
  <si>
    <t>52030080008-6409</t>
  </si>
  <si>
    <t>52030080008-6409 A diciembre de 2023 se han realizado 2 intervenciones (Mantenimiento, adecuación de infraestructura)  a sedes educativas oficiales</t>
  </si>
  <si>
    <t>2-3030306050202-ICBF Ley 89/88 PTD/SEM</t>
  </si>
  <si>
    <t xml:space="preserve">5118-F.C.R. 60% SGR Ac 004/13 </t>
  </si>
  <si>
    <t>A.14.17.2  ADECUACIÓN DE INFRAESTRUCTURA</t>
  </si>
  <si>
    <t>INVERSIÓN ORIENTADA A LA ADECUACION DE LA INFRAESTRUCTURA RELACIONADA CON PROYECTOS DE ATENCIÓN Y APOYO A LA POBLACIÓN L.G.T.B.</t>
  </si>
  <si>
    <t xml:space="preserve">53030020002  Subestación de Energía Ladera construida y funcionando en SDL </t>
  </si>
  <si>
    <t>53050020003-6501</t>
  </si>
  <si>
    <t>53050020003-6501 A diciembre de 2023 se han construido 30 metros cúbicos de muro de contención previo concepto de viabilidad técnica</t>
  </si>
  <si>
    <t>2-3030306050203-Escuelas Industr e instit técn (ley 21/82) PTD/SEM</t>
  </si>
  <si>
    <t>5119-Resolucion 2323/13 OCAD</t>
  </si>
  <si>
    <t>A.14.17.3  CONTRATACIÓN DEL SERVICIO</t>
  </si>
  <si>
    <t>INVERSIÓN ORIENTADA A LA CONTRATACIÓN DEL SERVICIO PARA LA ADUCUADA ATENCIÓN Y APOYO A LA POBLACIÓN L.G.T.B.</t>
  </si>
  <si>
    <t xml:space="preserve">53030020003  Kilómetros de red de media tensión construidos en SDL </t>
  </si>
  <si>
    <t>53040040003-6502</t>
  </si>
  <si>
    <t>53040040003-6502 A diciembre 2023 se han construido 1 kilómetro lineales de cunetas, previo concepto de viabilidad técnica de la entidad competente</t>
  </si>
  <si>
    <t>2-3030306050204-ESAP Ley 21/82 PTD/SEM</t>
  </si>
  <si>
    <t>5120-SGR Res 1083/14 SMSCE</t>
  </si>
  <si>
    <t>NO*  A.14.17.4   PRESTACIÓN DIRECTA DEL SERVICIO</t>
  </si>
  <si>
    <t>INVERSIÓN ORIENTADA A LA PRESTACION DEL SERVICIO DIRECTA PARA LA ADUCUADAATENCIÓN Y APOYO A LA POBLACIÓN L.G.T.B.</t>
  </si>
  <si>
    <t xml:space="preserve">53030020004  Equipos de maniobra instalados en SDL </t>
  </si>
  <si>
    <t>53020010002-6503</t>
  </si>
  <si>
    <t>53020010002-6503 A Diciembre de 2023 se ha aplicado 1  estrategia tecnológica para el aprovechamiento de residuos sólidos organicos</t>
  </si>
  <si>
    <t>2-3030306050205-Aportes de cesantías PTD/SEM</t>
  </si>
  <si>
    <t>5121-Comp A D acto Legis 05/11</t>
  </si>
  <si>
    <t>A.14.17.4.1  TALENTO HUMANO QUE DESARROLLA FUNCIONES DE CARÁCTER OPERATIVO</t>
  </si>
  <si>
    <t>CONTEMPLA LA REMUNERACIÓN DEL TALENTO HUMANO QUE DESARROLLA FUNCIONES DE CARÁCTER OPERATIVO EN EL ÁREA DE ATENCIÓN Y APOYO A LA POBLACIÓN L.G.T.B, CUALQUIERA QUE SEA SU MODALIDAD DE VINCULACIÓN.</t>
  </si>
  <si>
    <t xml:space="preserve">53030020005  Kilómetros Intervenidos con cable ecológico en SDL </t>
  </si>
  <si>
    <t>51040020001-6504</t>
  </si>
  <si>
    <t xml:space="preserve">51040020001-6504 En el periodo 2020 - 2023 se fortalecen 200 personas en el ecosistema de emprendimiento empresarial  y social con enfoque diferencial y de genero  </t>
  </si>
  <si>
    <t>2-3030306050206-aportes salud PTD/SEM</t>
  </si>
  <si>
    <t>5122-Resolucion 1308/15 OCAD</t>
  </si>
  <si>
    <t>A.14.17.4.2  ADQUISICIÓN DE INSUMOS, SUMINISTROS Y DOTACIÓN</t>
  </si>
  <si>
    <t xml:space="preserve">53030020006  Nuevos servicios instalados por programa de reducción de pérdidas de energía en SDL </t>
  </si>
  <si>
    <t>52010020002-6505</t>
  </si>
  <si>
    <t>52010020002-6505 En el periodo 2020-2023 participan 150 personas en estrategias de prevención de la violencia familiar y sexual.</t>
  </si>
  <si>
    <t>2-3030306050207-aportes pension PTD/SEM</t>
  </si>
  <si>
    <t>5123-Min Hacieda SPGR SSF</t>
  </si>
  <si>
    <t>NO*  A.14.18   PROTECCIÓN INTEGRAL A LA JUVENTUD</t>
  </si>
  <si>
    <t>RECURSOS DESTINADOS A LA FINANCIACIÓN DE LOS PROYECTOS DE PROTECCIÓN INTEGRAL A LA JUVENTUD</t>
  </si>
  <si>
    <t xml:space="preserve">53030030001  Definir y ejecutar dos (2) estrategias de reducción de contaminación por vertimientos líquidos en el recurso hídrico </t>
  </si>
  <si>
    <t>52050020001-6506</t>
  </si>
  <si>
    <t>52050020001-6506 En el periodo 2020-2023,  se  forman  en practicas  artísticas  300  personas  del corregimiento</t>
  </si>
  <si>
    <t>2-3030306050208-riesg prof A.R.P. (Accid trabajo enf. Prof) PTD/SEM</t>
  </si>
  <si>
    <t>5201-Resolucion 2555/13 fonpet S.S.F.</t>
  </si>
  <si>
    <t>A.14.18.1  CONSTRUCCIÓN DE INFRAESTRUCTURA</t>
  </si>
  <si>
    <t>RECURSOS ORIENTADOS A LA INVERSIÓN EN INFRAESTRUCTURA DE LOS PROYECTOS RELACIONADOS A LA PROTECCIÓN INTEGRAL A LA JUVENTUD</t>
  </si>
  <si>
    <t>53030030002  Estrategia interinstitucional para el manejo de agua residual en asentamientos humanos de desarrollo incompleto, diseñada y en implementación</t>
  </si>
  <si>
    <t>51030010006-6507</t>
  </si>
  <si>
    <t xml:space="preserve">51030010006-6507 
Al 2023 se han realizado 3 eventos deportivos, recreativos, y de innovación en el corregimiento </t>
  </si>
  <si>
    <t>2-3030306050209-SSF(Fondo Nal Prestac.Sociales del Magiste) PTD/SEM</t>
  </si>
  <si>
    <t>-RECURSOS DEL CREDITO</t>
  </si>
  <si>
    <t>A.14.18.2  ADECUACIÓN DE INFRAESTRUCTURA</t>
  </si>
  <si>
    <t>INVERSIÓN ORIENTADA A LA ADECUACION DE LA INFRAESTRUCTURA RELACIONADA CON PROYECTOS DE PROTECCIÓN INTEGRAL A LA JUVENTUD</t>
  </si>
  <si>
    <t>53030030003  Estudios y diseños de la Planta de Tratamiento de Aguas Residuales de Sur (PTAR-S) elaborados</t>
  </si>
  <si>
    <t>52030080008-6508</t>
  </si>
  <si>
    <t>52030080008-6508 A diciembre de 2023 se han realizado 3 intervenciones (Mantenimiento, adecuación de infraestructura)  a sedes educativas oficiales</t>
  </si>
  <si>
    <t>2-3030306050211-Aportes parafis cajas de compens famil PTD/SEM</t>
  </si>
  <si>
    <t>6201-Crédito Bid</t>
  </si>
  <si>
    <t>A.14.18.3  CONTRATACIÓN DEL SERVICIO</t>
  </si>
  <si>
    <t>INVERSIÓN ORIENTADA A LA CONTRATACIÓN DEL SERVICIO PARA LA ADUCUADA PROTECCIÓN INTEGRAL A LA JUVENTUD</t>
  </si>
  <si>
    <t>53030030004  Plantas de Tratamiento de Agua Residual Doméstica (PTARD) construidas en la zona rural</t>
  </si>
  <si>
    <t>52040010005-6510</t>
  </si>
  <si>
    <t>52040010005-6510 A diciembre de 2023 se han dotado 1 Institución educativa</t>
  </si>
  <si>
    <t>NO * 2-3030307 Gastos de Personal Médico</t>
  </si>
  <si>
    <t>6202-Credito Banca Oficial</t>
  </si>
  <si>
    <t>NO*  A.14.18.4   PRESTACIÓN DIRECTA DEL SERVICIO</t>
  </si>
  <si>
    <t>INVERSIÓN ORIENTADA A LA PRESTACION DEL SERVICIO DIRECTA PARA LA ADUCUADA PROTECCIÓN INTEGRAL A LA JUVENTUD</t>
  </si>
  <si>
    <t xml:space="preserve">53030030005  Sistemas Individuales de Tratamiento de Agua Residual Doméstica (SITARD) construidas </t>
  </si>
  <si>
    <t>Edificio de Cali Inteligente en el área de desarrollo naranja de Ciudad Paraíso, incluyendo el Centro integrado de control y operación de Cali Inteligente funcionando</t>
  </si>
  <si>
    <t>NO * 2-303030701 Servicios Personales Asociados a la Nómina</t>
  </si>
  <si>
    <t>6203-Crédito Banca Privada</t>
  </si>
  <si>
    <t>A.14.18.4.1  TALENTO HUMANO QUE DESARROLLA FUNCIONES DE CARÁCTER OPERATIVO</t>
  </si>
  <si>
    <t>CONTEMPLA LA REMUNERACIÓN DEL TALENTO HUMANO QUE DESARROLLA FUNCIONES DE CARÁCTER OPERATIVO EN EL ÁREA DE PROTECCIÓN INTEGRAL A LA JUVENTUD, CUALQUIERA QUE SEA SU MODALIDAD DE VINCULACIÓN.</t>
  </si>
  <si>
    <t xml:space="preserve">53030030006  Plantas de Tratamiento de Agua Residual Doméstica (PTARD) mejoradas en la zona rural </t>
  </si>
  <si>
    <t>Bibliotecas y espacios culturales interconectados</t>
  </si>
  <si>
    <t>2-30303070101-Sueldos de personal de nomina</t>
  </si>
  <si>
    <t>6204-Credito FINDETER</t>
  </si>
  <si>
    <t>A.14.18.4.2  ADQUISICIÓN DE INSUMOS, SUMINISTROS Y DOTACIÓN</t>
  </si>
  <si>
    <t xml:space="preserve">53030030007  Sistemas Individuales de Tratamiento de Agua Residual Doméstica (SITARD) mejoradas </t>
  </si>
  <si>
    <t>Equipamientos inteligentes operando</t>
  </si>
  <si>
    <t>2-30303070102-horas extras y dias festivos</t>
  </si>
  <si>
    <t>-REND. FINANCIEROS - PROPIOS CON DEST. ESPECIFICA</t>
  </si>
  <si>
    <t>A.14.19  ATENCIÓN Y APOYO A LA MUJER</t>
  </si>
  <si>
    <t>RECURSOS ORIENTADOS A LA FINANCIACIÓN DE PROYECTOS DE INVERSIÓN DESTINADOS A LA ATENCIÓN Y APOYO DE LA MUJER</t>
  </si>
  <si>
    <t xml:space="preserve">53030030008  Sistema de Tratamiento Primario de la PTAR Cañaveralejo mejorado </t>
  </si>
  <si>
    <t>Longitud de fibra óptica de Red Distrital Integrada – REMI, operando</t>
  </si>
  <si>
    <t>2-30303070103-bonificacion servicios prestados</t>
  </si>
  <si>
    <t>7101-R.F.  Saneamiento Fiscal</t>
  </si>
  <si>
    <t>NO*  A.14.20   ATENCIÓN Y APOYO A LAS VICTIMAS</t>
  </si>
  <si>
    <t>INVERSIÓN ORIENTADA A LA EJECUCIÓN DE LA POLÍTICA DE ATENCIÓN, ASISTENCIA Y REPARACIÓN INTEGRAL A LAS VÍCTIMAS DEL CONFLICTO ARMADO INTERNO</t>
  </si>
  <si>
    <t xml:space="preserve">53030040001  Acciones del Programa de Aire Limpio implementadas </t>
  </si>
  <si>
    <t>Central de Telecomunicaciones en Salud Fase 1 diseñada y construida</t>
  </si>
  <si>
    <t>2-30303070104-Bonificacion especial de recreación</t>
  </si>
  <si>
    <t>7102-R.F. ICLD (Rendimientos Financieros Ingresos Corrientes de Libre Destinación)</t>
  </si>
  <si>
    <t>NO*  A.14.20.1   VICTIMAS (NO INCLUYE PROYECTOS PARA DESPLAZADOS)</t>
  </si>
  <si>
    <t>CONTEMPLA LOS RECURSOS INVERTIDOS EN LA EJECUCIÓN DE LA POLÍTICA DE ATENCIÓN, ASISTENCIA Y REPARACIÓN INTEGRAL A LAS VÍCTIMAS DEL CONFLICTO ARMADO INTERNO, EXCLUYENDO AQUELLOS RECURSOS ORIENTADOS A LA ATENCIÓN DE POBLACIÓN VÍCTIMA DE DESPLAZAMIENTO FORZADO</t>
  </si>
  <si>
    <t xml:space="preserve">53030040002  Plan de Mejora del Ambiente Sonoro, actualizado, adoptado y ejecutado </t>
  </si>
  <si>
    <t>Sistema de señalización turística implementado</t>
  </si>
  <si>
    <t>2-30303070105-prima de antigüedad</t>
  </si>
  <si>
    <t>7103-R.F. Fondo de Ajuste Admtvo.</t>
  </si>
  <si>
    <t>A.14.20.1.1  PREVENCIÓN Y PROTECCIÓN</t>
  </si>
  <si>
    <t>INVERSIÓN EN MEDIDAS PARA EVITAR LA OCURRENCIA DE VIOLACIONES DE DDHH E INFRACCIONES AL DIH, NEUTRALIZAR O SUPERAR CAUSAS Y CIRCUNSTANCIAS QUE GENERAN RIESGO EN EL MARCO DEL CONFLICTO ARMADO ASÍ COMO PARA LA ADOPCIÓN DE MEDIDAS ESPECIALES PARA PERSONAS, GRUPOS O COMUNIDADES EN SITUACIÓN DE RIESGO.</t>
  </si>
  <si>
    <t xml:space="preserve">53040010001  Espacio público asociado al SITMMIO generado y recuperado </t>
  </si>
  <si>
    <t>Red de puntos información turística operando</t>
  </si>
  <si>
    <t>2-30303070106-Prima de navidad</t>
  </si>
  <si>
    <t>7104-R.F. Estratificación socio económica-Ley 505</t>
  </si>
  <si>
    <t>A.14.20.1.2  ASISTENCIA Y ATENCIÓN INTEGRAL</t>
  </si>
  <si>
    <t>INVERSIÓN ORIENTADA A INFORMAR, ORIENTAR Y ACOMPAÑAR JURÍDICA Y PSICOSOCIALMENTE A LA VÍCTIMA ASÍ COMO PARA EL DESARROLLO DE MEDIDAS PARA REESTABLECER LA VIGENCIA EFECTIVA DE SUS DERECHOS, BRINDARLES CONDICIONES PARA LLEVAR UNA VIDA DIGNA Y GARANTIZAR SU INCORPORACIÓN A LA VIDA SOCIAL, ECONÓMICA Y POLÍTICA</t>
  </si>
  <si>
    <t xml:space="preserve">53040010002  Construcción de  soluciones peatonales en zona urbana y rural </t>
  </si>
  <si>
    <t>Puntos de Apropiación Digital (PAD) dotados con herramientas TI para población con discapacidad</t>
  </si>
  <si>
    <t>2-30303070107-prima de servicios</t>
  </si>
  <si>
    <t>7105-R.F Reintegro - Liquidación F.F.E.</t>
  </si>
  <si>
    <t>A.14.20.1.3  REPARACIÓN INTEGRAL</t>
  </si>
  <si>
    <t>CONTEMPLA LOS RECURSOS ENFOCADOS A LA RESTITUCIÓN, INDEMNIZACIÓN, REHABILITACIÓN, SATISFACCIÓN Y GARANTÍAS DE NO REPETICIÓN DE LAS VÍCTIMAS INDIVIDUALES Y COLECTIVAS</t>
  </si>
  <si>
    <t xml:space="preserve">53040010003  Mantenimiento de  puentes peatonales de la zona urbana y rural </t>
  </si>
  <si>
    <t>Zonas públicas con acceso gratuito a internet para el servicio al ciudadano</t>
  </si>
  <si>
    <t>2-30303070108-prima de vacaciones</t>
  </si>
  <si>
    <t>7106-Vivienda (Recuperación Cartera)</t>
  </si>
  <si>
    <t>A.14.20.1.4  VERDAD</t>
  </si>
  <si>
    <t>INVERSIÓN ASOCIADA PARA GARANTIZAR EL DERECHO DE LAS VÍCTIMAS A CONOCER LA VERDAD ACERCA DE LOS MOTIVOS Y CIRCUNSTANCIAS EN QUE SE COMETIERON LAS VIOLACIONES A LOS DDHH O LAS INFRACIONES AL DIH</t>
  </si>
  <si>
    <t xml:space="preserve">53040010004  Mantenimiento de la red peatonal en la zona urbana y rural </t>
  </si>
  <si>
    <t>Docentes y Directivos Docentes con acompañamiento didáctico y curricular en estrategias pedagógicas mediadas por las TIC</t>
  </si>
  <si>
    <t>2-30303070109-prima o subisidio de alimentación</t>
  </si>
  <si>
    <t>7107-R.F. Venta de Acciones</t>
  </si>
  <si>
    <t>A.14.20.1.5  JUSTICIA</t>
  </si>
  <si>
    <t>INVERSIÓN ASOCIADA PARA GARANTIZAR EL DERECHO DE LAS VÍCTIMAS A QUE HAYA UNA INVESTIGACIÓN EFECTIVA QUE CONDUZCA AL ESCLARECIMIENTO DE LAS VIOLACIONES A LOS DDHH E INFRACCIONES AL DIH</t>
  </si>
  <si>
    <t>53040020001  Red de Ciclo-infraestructura (ciclo rutas integradas al SITM-MIO) implementadas</t>
  </si>
  <si>
    <t>Alumbrado público inteligente implementado</t>
  </si>
  <si>
    <t>2-30303070110-prima tecnica</t>
  </si>
  <si>
    <t>7108-R.F. alumbrado público EMCALI S.S.F.</t>
  </si>
  <si>
    <t>A.14.20.1.6  PARTICIPACIÓN</t>
  </si>
  <si>
    <t xml:space="preserve">REGISTRE EL VALOR DE LO UTILIZADO PARA GARANTIZAR EL DERECHO DE LAS VÍCTIMAS A INFORMARSE, INTERVENIR, PRESENTAR OBSERVACIONES, RECIBIR RETROALIMENTACIÓN Y COADYUVAR DE MANERA VOLUNTARIA EN EL DISEÑO DE LOS INSTRUMENTOS DE IMPLEMENTACIÓN, SEGUIMIENTO Y EVALUACIÓN, PLANES, PROGRAMAS Y PROYECTOS </t>
  </si>
  <si>
    <t>53040020002  Cicloparquedaeros integrados al SITM-MIO construidos</t>
  </si>
  <si>
    <t>Procesos de contratación implementados bajo el enfoque de compra pública para la innovación</t>
  </si>
  <si>
    <t>2-30303070111-auxilio de transporte</t>
  </si>
  <si>
    <t>7109-R.F. Zonas verdes adquisición terrenos</t>
  </si>
  <si>
    <t>A.14.20.1.7  SISTEMAS DE INFORMACIÓN</t>
  </si>
  <si>
    <t>CONTEMPLA LA INVERSIÓN EN INSTRUMENTOS PARA LA CENTRALIZACIÓN Y FLUJO DE LA INFORMACIÓN SOBRE LAS VÍCTIMAS Y EN LA ARTICULACIÓN DE ÉSTOS CON LA RED NACIONAL DE INFORMACIÓN</t>
  </si>
  <si>
    <t xml:space="preserve">53040020003  Kilómetros de ciclo-infraestructura construida </t>
  </si>
  <si>
    <t>Plataforma para la integración de servicios al ciudadano operando</t>
  </si>
  <si>
    <t>NO * 2-30303070112 Otras remuneraciones que no son factor salarial</t>
  </si>
  <si>
    <t>7110-R.F. Comparendo Ambiental Ley 1259 de 2008</t>
  </si>
  <si>
    <t>NO*  A.14.20.2   PROYECTOS PARA ATENDER A LA POBLACIÓN DESPLAZADA</t>
  </si>
  <si>
    <t>CONTEMPLA LOS RECURSOS INVERTIDOS EN LA EJECUCIÓN DE LA POLÍTICA DE ATENCIÓN, ASISTENCIA Y REPARACIÓN INTEGRAL, EN PROGRAMAS PARA LAS VÍCTIMAS DEL DESPLAZAMIENTO FORZADO POR LA VIOLENCIA.</t>
  </si>
  <si>
    <t>53040020004  Kilómetros de ciclo-infraestructura mantenida</t>
  </si>
  <si>
    <t>Plan Maestro de Alumbrado Público elaborado</t>
  </si>
  <si>
    <t>2-3030307011201-vacaciones</t>
  </si>
  <si>
    <t>7111-R.F. Fondo Contingencias-Fiducia</t>
  </si>
  <si>
    <t>A.14.20.2.1  PREVENCIÓN Y PROTECCIÓN</t>
  </si>
  <si>
    <t xml:space="preserve">53040020005  Kilómetros de ciclo infraestructura en calzada implementados </t>
  </si>
  <si>
    <t>Servicio de alumbrado público inteligente operando</t>
  </si>
  <si>
    <t>2-3030307011202-subsidio familiar extra</t>
  </si>
  <si>
    <t>7112-R.F. excedentes Entidad Adaptada salud</t>
  </si>
  <si>
    <t>A.14.20.2.2  ASISTENCIA Y ATENCIÓN INTEGRAL</t>
  </si>
  <si>
    <t>53040020006  Puntos de Ciclo parqueaderos en la ciudad instalados</t>
  </si>
  <si>
    <t>Sistema de Bicicletas Públicas operando</t>
  </si>
  <si>
    <t>2-3030307011203-intereses a la cesantia</t>
  </si>
  <si>
    <t>7113-R.F. C.M.O.Gastos Salud e Inv.</t>
  </si>
  <si>
    <t>A.14.20.2.3  REPARACIÓN INTEGRAL</t>
  </si>
  <si>
    <t>53040030001  Estudios Técnicos complementarios para el Tren de Cercanías elaborados</t>
  </si>
  <si>
    <t>Sistema de Información Geográfica unificada para Cali implementado y/u operando</t>
  </si>
  <si>
    <t>2-303030703-Servicios Personales Indirectos</t>
  </si>
  <si>
    <t xml:space="preserve">7114-R.F. alumb publico EMCALI </t>
  </si>
  <si>
    <t>A.14.20.2.4  VERDAD</t>
  </si>
  <si>
    <t>53040030002  km de corredores pre troncales del SITM - MIO, adecuados con Carriles preferenciales</t>
  </si>
  <si>
    <t>Plataforma tecnológica para la Gestión de la Economía Circular diseñada y en funcionamiento</t>
  </si>
  <si>
    <t>NO * 2-303030705 Contribuciones Inherentes a la Nómina</t>
  </si>
  <si>
    <t>7115-R.F. alumb  EMCALI  (10% navideño)</t>
  </si>
  <si>
    <t>A.14.20.2.5  JUSTICIA</t>
  </si>
  <si>
    <t>53040030003  km de Corredores troncales del SITM - MIO construidos</t>
  </si>
  <si>
    <t>Personas con formación, sensibilización y/o utilización de servicios en el uso y apropiación de tecnologías de la información y la comunicación TIC</t>
  </si>
  <si>
    <t>NO * 2-30303070501 Al sector publico</t>
  </si>
  <si>
    <t>7116-R.F. Licencias educación</t>
  </si>
  <si>
    <t>A.14.20.2.6  RETORNO Y REUBICACIÓN</t>
  </si>
  <si>
    <t>CONTEMPLA LOS RECURSOS PARA PROPICIAR O PROPENDER PROCESOS DE RETORNO O REUBICACIÓN DE POBLACIÓN VÍCTIMA DE DESPLAZAMIENTO FORZADO ASENTADA EN OTROS MUNICIPIOS HACIA EL SUYO O ASENTADA EN SU MUNICIPIO HACIA OTROS</t>
  </si>
  <si>
    <t>53040030004  Buses del SITM-MIO con baja contaminación en circulación en hora pico (promedio flota ejecutada)</t>
  </si>
  <si>
    <t>Puntos de apropiación digital y laboratorios de innovación digital operando</t>
  </si>
  <si>
    <t>NO * 2-3030307050101 Aportes de prevision Social</t>
  </si>
  <si>
    <t>7117-R.F. Reintegros malla vial</t>
  </si>
  <si>
    <t xml:space="preserve">NO*  A.15   EQUIPAMIENTO </t>
  </si>
  <si>
    <t xml:space="preserve">RECURSOS DESTINADOS A LA CONTRACCIÓN, AMPLIACIÓN Y MANTENIMIENTO DE LA INFRAESTRUCTURA PERTENECIENTE A LA ADMINISTRACIÓN MUNICIPAL Y DE MÁS BIENES DE USO PÚBLICO, CUANDO SEAN DE SU PROPIEDAD </t>
  </si>
  <si>
    <t>53040030005  Terminales de cabecera del SITM- MIO construidas</t>
  </si>
  <si>
    <t>Laboratorios que incentiven las Iniciativas de Ciencia, Tecnología e Innovación (CTI) de sectores productivos y de servicios de la ciudad, instalados</t>
  </si>
  <si>
    <t>NO * 2-303030705010101 Pensiones</t>
  </si>
  <si>
    <t>7118-R.F. Liquidacion girasoles S.A. EICE</t>
  </si>
  <si>
    <t>A.15.1  PREINVERSIÓN DE INFRAESTRUCTURA</t>
  </si>
  <si>
    <t>53040030006  Terminales Intermedias del SITM MIO, construidas</t>
  </si>
  <si>
    <t>Prototipos de innovación digital con respuesta a necesidades de ciudad desarrollados</t>
  </si>
  <si>
    <t>2-30303070501010101-Fondo de pensiones</t>
  </si>
  <si>
    <t>7119-R.F. Fondo espacio público</t>
  </si>
  <si>
    <t>A.15.2  CONSTRUCCIÓN DE DEPENDENCIAS DE LA ADMINISTRACIÓN</t>
  </si>
  <si>
    <t>RECURSOS EMPLEADOS EN LA CONSTRUCCIÓN DE INFRAESTRUCTURA FÍSICA DESTINADA AL FUNCIONAMIENTO DE DEPENDENCIAS DE LA ADMINISTRACIÓN MUNICIPAL</t>
  </si>
  <si>
    <t>53040030007  Estaciones de parada en corredores troncales del SITM-MIO, construidas</t>
  </si>
  <si>
    <t>Conexiones físicas de Instituciones Distritales pertenecientes a REMI con mantenimiento</t>
  </si>
  <si>
    <t>2-30303070501010102-Instituto de seguros sociales-ISS</t>
  </si>
  <si>
    <t>7120-R.F. C.M. Fondo GRED</t>
  </si>
  <si>
    <t>A.15.3  MEJORAMIENTO Y MANTENIMIENTO DE DEPENDENCIAS DE LA ADMINISTRACIÓN</t>
  </si>
  <si>
    <t>RECURSOS ORIENTADOS A LA REPARACIÓN, CONSERVACIÓN Y MEJORAMIENTO DE INFRAESTRUCTURA FÍSICA EN DONDE FUNCIONA LA ADMINISTRACIÓN MUNICIPAL</t>
  </si>
  <si>
    <t>53040030008  Patio Talleres del SITM MIO construidos</t>
  </si>
  <si>
    <t>Centro de ciencia, tecnología e innovación digital al servicio de los ciudadanos con equipamiento tecnológico, operando</t>
  </si>
  <si>
    <t>2-30303070501010103-COLPENSIONES</t>
  </si>
  <si>
    <t>7121-R.F. alumb público Liq Directa</t>
  </si>
  <si>
    <t>A.15.4  CONSTRUCCIÓN DE PLAZAS DE MERCADO, MATADEROS, CEMENTERIOS Y MOBILIARIOS DEL ESPACIO PÚBLICO</t>
  </si>
  <si>
    <t xml:space="preserve">RECURSOS EMPLEADOS EN CONSTRUCCIÓN DE LA INFRAESTRUCTURA FÍSICA DE BIENES DE USO PUBLICO COMO SON PLAZAS DE MERCADO, MATADEROS Y CEMENTERIOS, </t>
  </si>
  <si>
    <t>53040030009  Sistemas de servicio complementario intramunicipal (camperos y/o transporte público colectivo, sistema de bicicletas públicas alimentadoras) y supramunicipal integrados al SITM MIO</t>
  </si>
  <si>
    <t>Política pública de economía digital formulada y adoptada</t>
  </si>
  <si>
    <t>NO * 2-303030705010102 Salud</t>
  </si>
  <si>
    <t>7122-R.F. Movilidad Sostenible POT</t>
  </si>
  <si>
    <t>A.15.5  MEJORAMIENTO Y MANTENIMIENTO DE PLAZAS DE MERCADO, MATADEROS, CEMENTERIOS Y MOBILIARIOS DEL ESPACIO PÚBLICO</t>
  </si>
  <si>
    <t>RECURSOS ORIENTADOS A LA REPARACIÓN, CONSERVACIÓN Y MEJORAMIENTO DE INFRAESTRUCTURA FÍSICA DE BIENES DE USO PUBLICO COMO SON PLAZAS DE MERCADO, MATADEROS Y CEMENTERIOS</t>
  </si>
  <si>
    <t>53040030010  Estudio de prefactibilidad de la segunda línea del Sistema aéreo suspendido alimentador del MIO Cable, realizado</t>
  </si>
  <si>
    <t>Estrategias para la promoción de la industria de contenidos digitales implementadas</t>
  </si>
  <si>
    <t>2-30303070501010201-Empresas promotoras de salud</t>
  </si>
  <si>
    <t>7123-R.F. Tasa por Congestión</t>
  </si>
  <si>
    <t>A.15.8  PAGO DE DÉFICIT DE INVERSIÓN EN EQUIPAMIENTO</t>
  </si>
  <si>
    <t>RECURSOS DESTINADOS AL PAGO DE DÉFICIT DE INVERSIÓN EN EQUIPAMENTO</t>
  </si>
  <si>
    <t>53040030011  Ejecución de recursos FESDE para la operación del Sistema de Transporte Masivo, reportado</t>
  </si>
  <si>
    <t>Plataforma para teletrabajo en la Alcaldía de Santiago de Cali implementado</t>
  </si>
  <si>
    <t>2-30303070501010202-Instituto de seguros sociales-ISS</t>
  </si>
  <si>
    <t>7124-R.F. Cursos CEA-AC 0218/07</t>
  </si>
  <si>
    <t>A.15.9  CONSTRUCCIÓN DE ZONAS VERDES, PARQUES, PLAZAS Y PLAZOLETAS</t>
  </si>
  <si>
    <t>RECURSOS EMPLEADOS EN CONSTRUCCIÓN DE LA INFRAESTRUCTURA FÍSICA DE BIENES DE USO PÚBLICO COMO SON LAS ZONAS VERDES, LOS PARQUES, PLAZAS Y PLAZOLETAS</t>
  </si>
  <si>
    <t>53040030012  Ejecución de recursos componente tecnológico, reportado al STIM</t>
  </si>
  <si>
    <t>Instituciones Educativas Oficiales con infraestructura de red y datos adecuada</t>
  </si>
  <si>
    <t>2-30303070501010203-Personal medico Nueva EPS</t>
  </si>
  <si>
    <t>7125-R.F. CNPyC 45% Dec 1284/17</t>
  </si>
  <si>
    <t>A.15.10  MEJORAMIENTO Y MANTENIMIENTO DE ZONAS VERDES, PARQUES, PLAZAS Y PLAZOLETAS</t>
  </si>
  <si>
    <t>RECURSOS EMPLEADOS EN MEJORAMIENTO Y MANTENIMIENTO DE LA INFRAESTRUCTURA FÍSICA DE BIENES DE USO PÚBLICO COMO SON LAS ZONAS VERDES, LOS PARQUES, PLAZAS Y PLAZOLETAS</t>
  </si>
  <si>
    <t>53040030013  Estrategias financieras y operativas de optimización del SITM_MIO implementadas</t>
  </si>
  <si>
    <t>Iniciativas de Tecnologías de la información y comunicación TICS para la promoción del turismo apoyadas</t>
  </si>
  <si>
    <t xml:space="preserve">NO * 2-303030705010103 Aportes parafiscales  </t>
  </si>
  <si>
    <t>7126-R.F. CNPyC 40% ley1801/16</t>
  </si>
  <si>
    <t>NO*  A.16   DESARROLLO COMUNITARIO</t>
  </si>
  <si>
    <t xml:space="preserve">INVERSIÓN REALIZADA EN EL DESARROLLO DE PROGRAMAS Y PROYECTOS PARA PROMOVER LA PARTICIPACIÓN CIUDADANA EN LA ENTIDAD TERRITORIAL </t>
  </si>
  <si>
    <t>53040040001  Intersecciones viales a desnivel construidas</t>
  </si>
  <si>
    <t>Clientes urbanos y de la zona rural de estratos 1 y 2 conectados a internet de EMCALI</t>
  </si>
  <si>
    <t>2-30303070501010301-Servicio Nacional de aprendizaje (SENA ley 21/82)</t>
  </si>
  <si>
    <t>7127-R.F. Reinteg comp predios y otros</t>
  </si>
  <si>
    <t>NO*  A.16.10   CAPACIDAD INSTITUCIONAL PARA GARANTIZAR EL DERECHO A LA PARTICIPACIÓN CIUDADANA</t>
  </si>
  <si>
    <t>RECURSOS DESTINADOS AL FORTALECIMIENTO DE LA CAPACIDAD INSTITUCIONAL PARA GARANTIZAR LA PARTICIPACIÓN CIUDADANA Y COMUNITARIA</t>
  </si>
  <si>
    <t>53040040002  Intersecciones viales a nivel construidas</t>
  </si>
  <si>
    <t>Espacios comunitarios conectados al portal virtual comunal de EMCALI</t>
  </si>
  <si>
    <t>2-30303070501010302-Instituto Colombiano de Bienestar familiar (ICBF Ley 89/88)</t>
  </si>
  <si>
    <t>7128-R.F. CNPyC 15% Dec 1284/17</t>
  </si>
  <si>
    <t>A.16.10.1  FORTALECIMIENTO DE LA CAPACIDAD INSTITUCIONAL  PARA LA PROMOCION DE LA PARTICIPACIÓN CIUDADANA</t>
  </si>
  <si>
    <t>RECURSOS DESTINADOS A LA FORMACIÓN DE SERVIDORES PÚBLICOS Y DESARROLLO DE SOLUCIONES TECNOLOGICAS PARA LA GARANTIA DEL DERECHO A LA PARTICIPACIÓN CIUDADANA</t>
  </si>
  <si>
    <t>53040040003  Vías y obras de drenaje en la zona urbana y rural construidas</t>
  </si>
  <si>
    <t>Canal de TV Emcali Comunitario, implementado</t>
  </si>
  <si>
    <t>2-30303070501010303-Esap y otras Universidades</t>
  </si>
  <si>
    <t>7129-R.F. Acta de Apoyo</t>
  </si>
  <si>
    <t>A.16.10.2  DIFUSIÓN Y PUBLICIDAD DE LA PARTICIPACIÓN CIUDADANA</t>
  </si>
  <si>
    <t>INVERSIONES REALIZADAS PARA LA DIFUSIÓN Y PUBLICIDAD DE LA PARTICIPACIÓN CIUDADANA Y COMUNITARIA</t>
  </si>
  <si>
    <t>53040040004  Vías con mantenimiento y rehabilitación eco sostenible</t>
  </si>
  <si>
    <t>MiPymes industriales y de servicios en sus capacidades de desarrollo e innovación, apoyadas</t>
  </si>
  <si>
    <t>2-30303070501010304-Escuelas Industriales e institutos técnicos (ley 21/82)</t>
  </si>
  <si>
    <t>7130-R.F. Reintegro Proyecto Desarrollo Social</t>
  </si>
  <si>
    <t>NO*  A.16.11   PROMOCION DE ESPACIOS PARA ACCION CIVICA Y DEMOCRÁTICA</t>
  </si>
  <si>
    <t>INVERSIONES REALIZADAS PARA PROMOVER MECANISMOS Y CONSOLIDAR ESPACIOS DE PARTICIPACIÓN CIUDADANA Y COMUNITARIA (ARTÍCULO 103 DE LA CONSTITUCIÓN POLÍTICA DE 1991)</t>
  </si>
  <si>
    <t>53040040005  Puentes vehiculares en la zona urbana y rural mantenidos</t>
  </si>
  <si>
    <t>Zonas Wi-Fi en sitios públicos donde se incentiva el arte, la cultura y el deporte, operando</t>
  </si>
  <si>
    <t>2-303030705010104-Admnistradoras Riesgos profesionales</t>
  </si>
  <si>
    <t>7131-R.F. Partición de Plusvalía</t>
  </si>
  <si>
    <t>A.16.11.1  PRESUPUESTOS PARTICIPATIVOS</t>
  </si>
  <si>
    <t>APOYO A INICIATIVAS ENCAMINADAS A LA PUESTA EN MARCHA DE EJERCICIOS DE PRESUPUESTACIÓN PARTICIPATIVA EN LOS DISTINTOS NIVELES DE ORGANIZACIÓN TERRITORIAL DEL PAÍS</t>
  </si>
  <si>
    <t xml:space="preserve">53040040006  Frentes de trabajo de las 21 Megaobras ejecutados mediante el sistema de contribución por valorización </t>
  </si>
  <si>
    <t>Creación de un Distrito de innovación – Distrito Naranja</t>
  </si>
  <si>
    <t>NO * 2-30303070502 al sector privado</t>
  </si>
  <si>
    <t>7132-R.F. Espectáculo Públicos Deporte</t>
  </si>
  <si>
    <t>A.16.11.2  INSTANCIAS O ESPACIOS DE PARTICIPACIÓN</t>
  </si>
  <si>
    <t>APOYO DESTINADO A LA CONFORMACIÓN O FUNCIONAMIENTO DE LAS INSTANCIAS O ESPACIOS DE PARTICIPACIÓN</t>
  </si>
  <si>
    <t>53040040007  Implementación del Sistema de gestión de Infraestructura Vial de Cali</t>
  </si>
  <si>
    <t>Proceso de circulación TIC, diseñado</t>
  </si>
  <si>
    <t>NO * 2-3030307050201 Aportes de prevision Social</t>
  </si>
  <si>
    <t>7133-R.F. Estampilla Prodesarrollo</t>
  </si>
  <si>
    <t>NO*  A.16.12   FORTALECIMIENTO DE PROCESOS ASOCIATIVOS  PARA ORGANIZACIONES COMUNITARIAS Y SOCIALES</t>
  </si>
  <si>
    <t>INVERSIONES REALIZADAS PARA EL FORTALECIMIENTO A  EXPRESIONES ASOCIATIVAS DE LA SOCIEDAD CIVIL Y GARANTIAS PARA LAS ORGANIZACIONES COMUNITARIAS Y SOCIALES.</t>
  </si>
  <si>
    <t>53040040008  Construcción de vías de la prolongación Avenida Ciudad de Cali, entre la carrera 109 y Rio Jamundí</t>
  </si>
  <si>
    <t>Plataforma de Difusión y Circulación del Talento TIC, en funcionamiento</t>
  </si>
  <si>
    <t>2-303030705020101-Fondo de cesantias</t>
  </si>
  <si>
    <t>7134-R.F. Arrendamiento Galerías</t>
  </si>
  <si>
    <t>A.16.12.1  CONTROL SOCIAL</t>
  </si>
  <si>
    <t>APOYO A INICIATIVAS DE CONTROL SOCIAL ENFOCADAS A PROMOVER EL SEGUIMIENTO Y LA EVALUACIÓN A LA GESTIÓN DE LAS AUTORIDADES PÚBLICAS DEL ORDEN NACIONAL, DEPARTAMENTAL, MUNICIPAL Y DISTRITAL</t>
  </si>
  <si>
    <t xml:space="preserve">53040050001  Mantenimiento de la red semaforizada en Cali realizada </t>
  </si>
  <si>
    <t>Actores oferentes de capacidades TIC formados y activos en la plataforma</t>
  </si>
  <si>
    <t>2-303030705020102-Fondo de pensiones</t>
  </si>
  <si>
    <t>7135-R.F. Multa Violen Intrafamiliar</t>
  </si>
  <si>
    <t>A.16.12.2  CAPACIDADES ORGANIZACIONALES</t>
  </si>
  <si>
    <t>APOYO A INICIATIVAS DIRIGIDAS AL FORTALECIMIENTO DE LAS CAPACIDADES ORGANIZACIONALES DE LAS EXPRESIONES ASOCIATIVAS DE LA SOCIEDAD CIVIL QUE BUSCAN MATERIALIZAR LAS DISTINTAS MANIFESTACIONES DE LA PARTICIPACIÓN CIUDADANA A NIVEL NACIONAL, DEPARTAMENTAL, MUNICIPAL Y DISTRITAL.</t>
  </si>
  <si>
    <t xml:space="preserve">53040050002  Puntos de la red vial del Distrito de Cali señalizados </t>
  </si>
  <si>
    <t>Empresas demandantes de capacidades TIC capacitadas y activas dentro del proceso</t>
  </si>
  <si>
    <t>2-303030705020103-Empresas promotoras de salud</t>
  </si>
  <si>
    <t>7136-R.F. Garaje/zonas Estacionamiento uso Público</t>
  </si>
  <si>
    <t>A.16.20  PAGO DE DÉFICIT DE INVERSIÓN EN DESARROLLO COMUNITARIO</t>
  </si>
  <si>
    <t>RECURSOS DESTINADOS AL PAGO DE DÉFICIT DE INVERSIÓN EN DESARROLLO COMUNITARIO</t>
  </si>
  <si>
    <t xml:space="preserve">53040050003  Operativos en vía para el control de vehículos automotores realizados </t>
  </si>
  <si>
    <t>Sistemas inteligentes de transporte en el SITM-MIO implementados</t>
  </si>
  <si>
    <t>2-303030705020104-Admnistradoras Riesgos profesionales</t>
  </si>
  <si>
    <t>7137-R.F. Explot Econ Est vía Púb</t>
  </si>
  <si>
    <t>NO*  A.17   FORTALECIMIENTO INSTITUCIONAL</t>
  </si>
  <si>
    <t>INVERSIÓN REALIZADA EN PROGRAMAS Y PROYECTOS DE EVALUACIÓN, REORGANIZACIÓN Y CAPACITACIÓN INSTITUCIONAL  PARA MEJORAR LA GESTIÓN DE LA  ADMINISTRACIÓN LOCAL DE ACUERDO CON SUS COMPETENCIAS LEGALES</t>
  </si>
  <si>
    <t xml:space="preserve">53040050004  Plan especial de transporte de carga y logística para Cali formulado </t>
  </si>
  <si>
    <t>Centro de Monitoreo Ambiental, con plataforma de vigilancia y control, construido y operando</t>
  </si>
  <si>
    <t>2-303030705020105-Aportes parafiscales cajas de compensacion familiar</t>
  </si>
  <si>
    <t>7138-R.F. Liquidación Emsirva Plaza de Mercado</t>
  </si>
  <si>
    <t>A.17.1  PROCESOS INTEGRALES DE EVALUACIÓN INSTITUCIONAL Y REORGANIZACIÓN ADMINISTRATIVA</t>
  </si>
  <si>
    <t>ACTIVIDADES QUE PERMITAN LA REVISIÓN DE LA ESTRUCTURA ADMINISTRATIVA Y SU GESTIÓN PARA SU MEJORAMIENTO Y/O REORGANIZACIÓN</t>
  </si>
  <si>
    <t xml:space="preserve">53040050005  Acciones del plan local de seguridad vial implementados </t>
  </si>
  <si>
    <t>Intersecciones en el sistema de semaforización inteligente implementadas</t>
  </si>
  <si>
    <t>NO * 2-3030309 Gastos de Personal Paramédico</t>
  </si>
  <si>
    <t xml:space="preserve">7139-R.F. ICLD CTA M - AE  </t>
  </si>
  <si>
    <t>A.17.2  PROGRAMAS DE CAPACITACIÓN Y ASISTENCIA TÉCNICA ORIENTADOS AL DESARROLLO EFICIENTE DE LAS COMPETENCIAS DE LEY</t>
  </si>
  <si>
    <t>ACTIVIDADES DE ASISTENCIA TÉCNICA Y  CAPACITACIÓN INSTITUCIONAL PARA EL FORTALECIMIENTO DE LA  ADMINISTRACIÓN LOCAL EN EL DESARROLLO DE SUS COMPETENCIAS LEGALES</t>
  </si>
  <si>
    <t xml:space="preserve">53040050006  Infraestructura física y tecnológica para una atención efectiva integral al usuario realizada </t>
  </si>
  <si>
    <t>Mobiliario urbano instalado con mantenimiento y reposición</t>
  </si>
  <si>
    <t>NO * 2-303030901 Servicios Personales Asociados a la Nómina</t>
  </si>
  <si>
    <t>7140-R.F. Sanc urb bien int cult (Sanciones por infracciones urbanísticas en bienes de interés cultural)</t>
  </si>
  <si>
    <t>A.17.3  PAGO DE INDEMNIZACIONES ORIGINADAS EN PROGRAMAS DE SANEAMIENTO FISCAL Y FINANCIERO - LEY 617 DE 2000</t>
  </si>
  <si>
    <t>PAGO DE INDEMNIZACIONES ORIGINADAS EN PROGRAMAS DE SANEAMIENTO FISCAL Y FINANCIERO - LEY 617 DE 2000</t>
  </si>
  <si>
    <t xml:space="preserve">53040050007  Centro de enseñanza automovilística de Distrito de Cali operando </t>
  </si>
  <si>
    <t>Almacenamiento y computación de información en la nube para las instituciones educativas y de salud públicas de Cali</t>
  </si>
  <si>
    <t>2-30303090101-Sueldos de personal de nomina</t>
  </si>
  <si>
    <t xml:space="preserve">7141-R.F. Estampilla para el Bienestar del Adulto Mayor </t>
  </si>
  <si>
    <t>NO*  A.17.4   PAGO DE DÉFICIT FISCAL, DE PASIVO LABORAL Y PRESTACIONAL EN PROGRAMAS DE SANEAMIENTO FISCAL Y FINANCIERO</t>
  </si>
  <si>
    <t>CORRESPONDE AL PAGO DE DÉFICIT FISCAL, PAGO DE PASIVO LABORAL Y PRESTACIONAL EN PROGRAMAS DE SANEAMIENTO FISCAL Y FINANCIERO</t>
  </si>
  <si>
    <t xml:space="preserve">53040050008  Zonas Especiales de Estacionamiento Regulado - ZER implementadas </t>
  </si>
  <si>
    <t>Conectividad de la ciudad con fibra óptica</t>
  </si>
  <si>
    <t>2-30303090102-horas extras y dias festivos</t>
  </si>
  <si>
    <t>-REND. FINANC. S.G.P.  LEY 715-01</t>
  </si>
  <si>
    <t>A.17.4.1  CAUSADO CON ANTERIORIDAD AL 31 DE DICIEMBRE DE 2000</t>
  </si>
  <si>
    <t>PAGO DE DÉFICIT FISCAL EN PROGRAMAS DE SANEAMIENTO FISCAL Y PASIVO LABORAL Y PRESTACIONAL ACUMULADO A 31 DE DICIEMBRE DE 2000</t>
  </si>
  <si>
    <t xml:space="preserve">53040050009  Actores de la movilidad sensibilizados   sobre la movilidad sostenible y segura </t>
  </si>
  <si>
    <t>Avance piloto plazoleta inteligente EMCALI</t>
  </si>
  <si>
    <t>2-30303090103-bonificacion servicios prestados</t>
  </si>
  <si>
    <t>7201-R.F. S.G.P Sector Educa-Prestación de Servicios</t>
  </si>
  <si>
    <t>A.17.4.2  CAUSADO DESPUÉS DEL 31 DE DICIEMBRE DE 2000</t>
  </si>
  <si>
    <t>PAGO DE DÉFICIT FISCAL Y PASIVO LABORAL Y PRESTACIONAL EN PROGRAMAS DE SANEAMIENTO FISCAL Y FINANCIERO CAUSADO DESPUÉS DEL 31 DE DICIEMBRE DE 2000</t>
  </si>
  <si>
    <t xml:space="preserve">53040050010  Promoción y pedagogía de comportamientos y prácticas seguras para la movilidad sustentable y sobre estrategias de regulación del tránsito realizadas </t>
  </si>
  <si>
    <t>Avance piloto domicilios integrados a Territorios Inteligentes – Sector Llano Verde</t>
  </si>
  <si>
    <t>2-30303090104-Bonificacion especial de recreación</t>
  </si>
  <si>
    <t>7203-R.F. S.G.P. Sector Educación-Calidad</t>
  </si>
  <si>
    <t>NO*  A.17.5   FINANCIACIÓN DE ACUERDOS DE RESTRUCTURACIÓN DE PASIVOS</t>
  </si>
  <si>
    <t>SON LOS PAGOS EFECTUADOS EN VIRTUD DE LA CELEBRACIÓN DE ACUERDOS DE REESTRUCTURACIÓN DE PASIVOS (LEY 550 DE 1999).</t>
  </si>
  <si>
    <t xml:space="preserve">53040050011  Espacios de participación e interacción con los diversos actores viales y comunidad del Municipio de Cali implementados </t>
  </si>
  <si>
    <t>Estrategia de acceso y apropiación de las TIC dirigidos a superar brechas de género con enfoque diferencial, incluido zonas rurales y urbanas; implementadas</t>
  </si>
  <si>
    <t>2-30303090105-prima de antigüedad</t>
  </si>
  <si>
    <t>7204-R.F. S.G.P. Sector Educación-ampliación Cobertura</t>
  </si>
  <si>
    <t>A.17.5.1  PASIVOS LABORALES Y PRESTACIONALES</t>
  </si>
  <si>
    <t>PAGOS DE PASIVOS LABORALES Y PRESTACIONALES</t>
  </si>
  <si>
    <t xml:space="preserve">53040050012  Planes especiales zonales de gestión del estacionamiento formulados </t>
  </si>
  <si>
    <t>Procesos y trámites urbanísticos automatizados</t>
  </si>
  <si>
    <t>2-30303090106-Prima de navidad</t>
  </si>
  <si>
    <t>7205-R.F. S.G.P. Propósito General - Educ y Atención Integral  Primera Infancia</t>
  </si>
  <si>
    <t>A.17.5.2  PASIVOS CON ENTIDADES PÚBLICAS Y DE SEGURIDAD SOCIAL</t>
  </si>
  <si>
    <t>PAGOS DE PASIVOS CON ENTIDADES PÚBLICAS Y DE SEGURIDAD SOCIAL</t>
  </si>
  <si>
    <t xml:space="preserve">53050010001  Verificaciones de Riesgos por Fenómenos de Origen Tecnológico, Socio-natural, Natural y Antrópico, realizadas </t>
  </si>
  <si>
    <t>Estrategias de uso y apropiación de TIC implementadas</t>
  </si>
  <si>
    <t>2-30303090107-prima de servicios</t>
  </si>
  <si>
    <t>7301-R.F. S.G.P- salud- subsidio demanda ampliación cobertura</t>
  </si>
  <si>
    <t>A.17.5.3  PASIVOS CON ENTIDADES FINANCIERAS VIGILADAS DIFERENTES A DEUDA PUBLICA</t>
  </si>
  <si>
    <t>PAGO DE PASIVOS REESTRUCTURADOS A ENTIDADES VIGILADAS POR CONCEPTOS DIFERENTES A OPERACIONES DE CRÉDITO PÚBLICO.  LOS MOVIMIENTOS DE ESTOS CRÉDITOS DEBEN REGISTRARSE EN SERVICIO DE LA DEUDA.</t>
  </si>
  <si>
    <t xml:space="preserve">53050010002  Sistema integral de información de la gestión del riesgo, diseñado e implementado bajo Arquitectura empresarial </t>
  </si>
  <si>
    <t>Parque de las cocinas, bebidas tradicionales y artesanías del Pacífico “Parque Pacífico” construido</t>
  </si>
  <si>
    <t>2-30303090108-prima de vacaciones</t>
  </si>
  <si>
    <t>7302-R.F. S.G.P.  Sector Salud-Salud Pública-PAB</t>
  </si>
  <si>
    <t>A.17.5.4  DEMÁS ACREEDORES</t>
  </si>
  <si>
    <t xml:space="preserve">PAGOS REALIZADOS CON LOS DEMÁS ACREEDORES DEL ACUERDO </t>
  </si>
  <si>
    <t xml:space="preserve">53050010003  Plan de Gestión del Riesgo de Desastres de Santiago de Cali, Ajustado </t>
  </si>
  <si>
    <t>Áreas de Desarrollo Naranja en artes escénicas, patrimonio, gastronomía, artes visuales y digitales, audiovisual, diseño e innovación implementadas</t>
  </si>
  <si>
    <t>2-30303090109-prima o subisidio de alimentación</t>
  </si>
  <si>
    <t>7303-R.F. S.G.P. Sector Salud-Prestacion a población no afiliada</t>
  </si>
  <si>
    <t>A.17.5.5  PASIVOS CLASIFICADOS COMO CONTINGENCIAS</t>
  </si>
  <si>
    <t>PAGOS REALIZADOS SOBRE PASIVOS CLASIFICADOS COMO CONTINGENCIAS</t>
  </si>
  <si>
    <t xml:space="preserve">53050010004  Centro Integral para la Gestión del Riesgo de Emergencias y Desastres, construido </t>
  </si>
  <si>
    <t>Emprendimientos y empresas de industrias creativas para la incubación, aceleración y sofisticación fortalecidos</t>
  </si>
  <si>
    <t>2-30303090110-prima tecnica</t>
  </si>
  <si>
    <t>7304-R.F. S.G.P. Sector salud-  PYP 4.01%</t>
  </si>
  <si>
    <t>A.17.5.6  PASIVOS CLASIFICADOS COMO SALDOS POR DEPURAR</t>
  </si>
  <si>
    <t>PAGOS REALIZADOS SOBRE PASIVOS COMO SALDOS POR DEPURAR</t>
  </si>
  <si>
    <t xml:space="preserve">53050010005  Redes para la vigilancia e identificación de amenazas socio naturales generadoras de riesgo, fortalecidas y en funcionamiento </t>
  </si>
  <si>
    <t>Mercados de industrias culturales y creativas fortalecidos en competitividad sostenible</t>
  </si>
  <si>
    <t>2-30303090111-auxilio de transporte</t>
  </si>
  <si>
    <t>7305-R.F. S.G.P. Propósito General - Salud y Atencion Integral Primera Infancia</t>
  </si>
  <si>
    <t>A.17.6  ACTUALIZACIÓN DEL SISBEN</t>
  </si>
  <si>
    <t xml:space="preserve">RECURSOS DESTINADOS A  LA ACTUALIZACIÓN DE LA BASE DE DATOS DEL SISBEN  </t>
  </si>
  <si>
    <t xml:space="preserve">53050010006  Evaluación del riesgo por sismos en el suelo urbano, elaborada </t>
  </si>
  <si>
    <t>Organizaciones, grupos, artistas y/o productores de espectáculos públicos de las artes escénicas apoyados</t>
  </si>
  <si>
    <t>NO * 2-30303090112 Otras remuneraciones que no son factor salarial</t>
  </si>
  <si>
    <t>7401-R.F. S.G.P. Propósito General-Otros Sectores</t>
  </si>
  <si>
    <t>A.17.7  ESTRATIFICACIÓN SOCIOECONÓMICA</t>
  </si>
  <si>
    <t xml:space="preserve">RECURSOS DESTINADOS A  LA REALIZACIÓN DE LA ESTRATIFICACIÓN SOCIOECONÓMICA EN LA ENTIDAD TERRITORIAL </t>
  </si>
  <si>
    <t>53050010007  Estudios básicos y detallados sobre movimientos en masa ajustados</t>
  </si>
  <si>
    <t>Organizaciones de consumo cultural y creativo apoyadas</t>
  </si>
  <si>
    <t>2-3030309011201-vacaciones</t>
  </si>
  <si>
    <t>7402-R.F. S.G.P.  Propósito General-Deporte</t>
  </si>
  <si>
    <t>A.17.8  ACTUALIZACIÓN CATASTRAL</t>
  </si>
  <si>
    <t>RECURSOS DESTINADOS A LA ACTUALIZACIÓN CATASTRAL</t>
  </si>
  <si>
    <t>53050010008  Evaluación de riesgo por inundaciones pluviales y fluviales de la comuna 22, área de expansión urbana, corredor Cali- Jamundí y área suburbana de Pance, elaborada</t>
  </si>
  <si>
    <t>Laboratorios de innovación y emprendimientos en artes digitales desarrollados</t>
  </si>
  <si>
    <t>2-3030309011202-subsidio familiar extra</t>
  </si>
  <si>
    <t>7403-R..F. S.G.P.  Propósito General-Cultura</t>
  </si>
  <si>
    <t>A.17.9  ELABORACIÓN Y ACTUALIZACIÓN DEL PLAN DE DESARROLLO</t>
  </si>
  <si>
    <t>RECURSOS ORIENTADOS A LA ELABORACIÓN, ACTUALIZACIÓN Y EVALUACIÓN DEL PLAN DE DESARROLLO MUNICIPAL</t>
  </si>
  <si>
    <t xml:space="preserve">53050020001  Restitución de espacio público por desmonte de techos en Jarillón y Lagunas, con procesos de concertación y garantía de derechos </t>
  </si>
  <si>
    <t>Emprendimientos y empresas de la industria cultural y creativa de Cali beneficiados con asistencia técnica</t>
  </si>
  <si>
    <t>2-3030309011203-intereses a la cesantia</t>
  </si>
  <si>
    <t>7404-R.F. S.G.P.  Propósito General-Agua potable</t>
  </si>
  <si>
    <t>A.17.10  ELABORACIÓN Y ACTUALIZACIÓN DEL PLAN DE ORDENAMIENTO TERRITORIAL</t>
  </si>
  <si>
    <t>RECURSOS ORIENTADOS A LA ELABORACIÓN Y ACTUALIZACIÓN DEL PLAN DE ORDENAMIENTO TERRITORIAL</t>
  </si>
  <si>
    <t xml:space="preserve">53050020002  Hogares con subsidios municipal de vivienda de interés social, modalidad arrendamiento proceso reasentamiento </t>
  </si>
  <si>
    <t>Proyectos de inversión nacional y extranjera para el sector fílmico apoyados</t>
  </si>
  <si>
    <t>2-303030903-Servicios Personales Indirectos</t>
  </si>
  <si>
    <t>7501-R.F. S.G.P. Alimentacion escolar</t>
  </si>
  <si>
    <t>A.17.13  PAGO DE DÉFICIT DE INVERSIÓN EN FORTALECIMIENTO INSTITUCIONAL</t>
  </si>
  <si>
    <t>RECURSOS DESTINADOS AL PAGO DE DÉFICIT DE INVERSIÓN EN FORTALECIMIENTO INSTITUCIONAL</t>
  </si>
  <si>
    <t xml:space="preserve">53050020003  Construcción de obras de estabilización y contención en la zona urbana y rural de Cali </t>
  </si>
  <si>
    <t>Clústeres de ciudad fortalecidos</t>
  </si>
  <si>
    <t>NO * 2-303030905 Contribuciones Inherentes a la Nómina</t>
  </si>
  <si>
    <t>7502-R.F. S.G.P. Agua Potable y Saneamiento Basico</t>
  </si>
  <si>
    <t>NO*  A.18   JUSTICIA Y SEGURIDAD</t>
  </si>
  <si>
    <t>INVERSIÓN ORIENTADA AL DESARROLLO DE PROGRAMAS PARA GARANTIZAR EL CUMPLIMIENTO, PROTECCIÓN Y RESTABLECIMIENTO DE LOS  DERECHOS ESTABLECIDOS EN LA CONSTITUCIÓN POLÍTICA</t>
  </si>
  <si>
    <t xml:space="preserve">53050020004  Servicios de urgencias y ambulancias seguros en la respuesta a urgencias emergencias y desastres </t>
  </si>
  <si>
    <t>Pequeñas empresas conectadas y vinculadas comercialmente con empresas líderes de sectores productivos  </t>
  </si>
  <si>
    <t>NO * 2-30303090501 Al sector publico</t>
  </si>
  <si>
    <t>-REND. FINANC. PARTICIPACIONES</t>
  </si>
  <si>
    <t>A.18.1  PAGO DE INSPECTORES DE POLICÍA</t>
  </si>
  <si>
    <t>CORRESPONDE AL PAGO DE SERVICIOS PERSONALES DE LOS INSPECTORES DE POLICÍA</t>
  </si>
  <si>
    <t xml:space="preserve">53050020005  Obras e intervenciones para la reducción de riesgos por inundaciones fluviales y pluviales, movimientos en masa y avenidas torrenciales diseñadas y ejecutadas </t>
  </si>
  <si>
    <t>Modelos asociativos empresariales consolidados</t>
  </si>
  <si>
    <t>NO * 2-3030309050101 Aportes de prevision Social</t>
  </si>
  <si>
    <t>7601-R.F. Transf. Nación- Reg Subs-ampliación</t>
  </si>
  <si>
    <t>A.18.2  CONTRATACIÓN DE SERVICIOS ESPECIALES DE POLICÍA EN CONVENIO CON LA POLICÍA NACIÓNAL</t>
  </si>
  <si>
    <t>PAGO DE LA RELACIÓN CONTRACTUAL CELEBRADA ENTRE LA POLICÍA NACIÓNAL Y LA ENTIDAD TERRITORIAL PARA LA PRESTACIÓN  DEL SERVICIO ESPECIAL DE POLICÍA</t>
  </si>
  <si>
    <t xml:space="preserve">53050020006  Pilotos de Sistemas Urbanos de Drenaje Sostenible (SUDS) y Soluciones Basadas en la Naturaleza (SBN) implementados con la generación de los lineamientos y determinantes ambientales en el manejo de escorrentías </t>
  </si>
  <si>
    <t>Pequeñas empresas con acceso a servicios de innovación</t>
  </si>
  <si>
    <t>NO * 2-303030905010101 Pensiones</t>
  </si>
  <si>
    <t>7602-R.F. ETESA</t>
  </si>
  <si>
    <t>A.18.3  PAGO DE COMISARIOS DE FAMILIA, MÉDICOS, PSICÓLOGOS Y TRABAJADORES SOCIALES DE LAS COMISARÍAS DE FAMILIA.</t>
  </si>
  <si>
    <t>PAGO DEL PERSONAL VINCULADO QUE PRESTA SUS SERVICIOS COMO COMISARIO DE FAMILIA, MEDICO, PSICÓLOGO O  TRABAJADOR SOCIAL EN LAS COMISARÍAS DE FAMILIA DE LA ENTIDAD TERRITORIAL DE CONFORMIDAD CON LA LEY 1098 DE 2006 Y EL DECRETO 4840 DE 2007.</t>
  </si>
  <si>
    <t xml:space="preserve">53050020007  Área de asentamientos humanos en riesgo mitigable por movimientos en masa estabilizada </t>
  </si>
  <si>
    <t>Zona franca del deporte, diseñada e implementada</t>
  </si>
  <si>
    <t>2-30303090501010101-Fondo de pensiones</t>
  </si>
  <si>
    <t>7603-R.F. Transf. Dptal- Reg Subs-ampliación</t>
  </si>
  <si>
    <t>NO*  A.18.4   FONDO DE SEGURIDAD DE LAS ENTIDADES TERRITORIALES - FONSET (LEY 1421 DE 2010)</t>
  </si>
  <si>
    <t>GASTOS EFECTUADOS CON RECURSOS DEL FONDO TERRITORIAL DE SEGURIDAD PARA EL FORTALECIMIENTO DE LA SEGURIDAD CIUDADANA Y LA PRESERVACIÓN DEL  ORDEN PÚBLICO, DE CONFORMIDAD LEY 418/97, MODIFICADA POR LAS LEYES 548/99, 782/02,1106/06,1421 Y 1430/10 Y 1738/14</t>
  </si>
  <si>
    <t xml:space="preserve">53050020008  Personas fortalecidas en el conocimiento de las buenas prácticas para la gestión del riesgo </t>
  </si>
  <si>
    <t>Política pública de turismo ajustada y adoptada</t>
  </si>
  <si>
    <t>2-30303090501010102-Instituto de seguros sociales-ISS</t>
  </si>
  <si>
    <t>7604-R.F. Particip. Nación Res. 768-01</t>
  </si>
  <si>
    <t>A.18.4.1  DOTACIÓN Y MATERIAL DE GUERRA</t>
  </si>
  <si>
    <t>RECURSOS DESTINADOS A LA ADQUISICION DE DOTACION Y MATERIAL DE GUERRA</t>
  </si>
  <si>
    <t xml:space="preserve">53050020009  Hogares localizados en zonas de riesgo no mitigable por inundaciones reasentados en zonas urbanas y rurales con procesos de concertación y garantía de derechos </t>
  </si>
  <si>
    <t>Marca de Ciudad, diseñada e implementada</t>
  </si>
  <si>
    <t>NO * 2-303030905010102 Salud</t>
  </si>
  <si>
    <t>7605-R.F. Particip. Control emision gases</t>
  </si>
  <si>
    <t>A.18.4.2  RECONSTRUCCIÓN DE CUARTELES Y DE OTRAS INSTALACIONES</t>
  </si>
  <si>
    <t>RECURSOS EMPLEADOS EN LAS OBRAS DE CONSTRUCCIÓN, RECONSTRUCCIÓN Y MEJORAMIENTO DE LAS INSTALACIONES POLICIALES Y MILITARES</t>
  </si>
  <si>
    <t xml:space="preserve">53050020010  Guardianes del Jarillón fortalecidos en competencias de Gestión del Riesgo </t>
  </si>
  <si>
    <t>Alianzas estratégicas implementadas para la promoción de la ciudad a nivel nacional e internacional</t>
  </si>
  <si>
    <t>2-30303090501010201-Empresas promotoras de salud</t>
  </si>
  <si>
    <t>7607-R.F. Contrato 088/06 Cultura-Proimagenes</t>
  </si>
  <si>
    <t>A.18.4.3  COMPRA DE EQUIPO DE COMUNICACIÓN, MONTAJE Y OPERACIÓN DE REDES DE INTELIGENCIA</t>
  </si>
  <si>
    <t>INVERSIÓN ORIENTADA A LA ADQUISICIÓN Y MONTAJE DE EQUIPOS UTILIZADOS EN LA OPERACIÓN DE REDES DE INTELIGENCIA MILITAR</t>
  </si>
  <si>
    <t xml:space="preserve">53050020011  Demoliciones de techos de áreas afectadas por asentamientos de desarrollo incompleto del Proyecto Plan Jarillón, realizadas con procesos de concertación y garantía de derechos </t>
  </si>
  <si>
    <t>Festivales de talla internacional realizados anualmente</t>
  </si>
  <si>
    <t>2-30303090501010202-Instituto de seguros sociales-ISS</t>
  </si>
  <si>
    <t>7608-R.F. Transf. Dptal- Subsidios parciales</t>
  </si>
  <si>
    <t>A.18.4.4  RECOMPENSAS A PERSONAS QUE COLABOREN CON LA JUSTICIA Y SEGURIDAD DE LAS MISMAS</t>
  </si>
  <si>
    <t>RECURSOS DESTINADOS AL PAGO DE RECOMPENSAS A PERSONAS QUE COLABOREN CON LA JUSTICIA Y LA SEGURIDAD DE LAS MISMAS</t>
  </si>
  <si>
    <t xml:space="preserve">53050020012  Bocaminas activas ilegales cerradas </t>
  </si>
  <si>
    <t>Artistas circulando a nivel internacional</t>
  </si>
  <si>
    <t xml:space="preserve">NO * 2-303030905010103 Aportes parafiscales  </t>
  </si>
  <si>
    <t>7609-R.F. Ley 21/1982 - Resolucion 6966/2008</t>
  </si>
  <si>
    <t xml:space="preserve">A.18.4.5  SERVICIOS PERSONALES, DOTACIÓN Y RACIONES PARA NUEVOS AGENTES Y SOLDADOS </t>
  </si>
  <si>
    <t>INVERSIÓN ORIENTADA AL PAGO DE SERVICIOS PERSONALES, DOTACION Y RACIONES PARA NUEVOS AGENTES Y SOLDADOS</t>
  </si>
  <si>
    <t xml:space="preserve">53050020013  Adquisición de predios con títulos justificativo de dominio en zonas de riesgo no mitigable por inundaciones </t>
  </si>
  <si>
    <t>Eventos deportivos y recreativos de innovación locales, nacionales e internacionales, realizados</t>
  </si>
  <si>
    <t>2-30303090501010301-Servicio Nacional de aprendizaje (SENA ley 21/82)</t>
  </si>
  <si>
    <t>7610-R.F. Resol 3384/09  (min protencion social)</t>
  </si>
  <si>
    <t>A.18.4.6  GASTOS DESTINADOS A GENERAR AMBIENTES QUE PROPICIEN LA SEGURIDAD CIUDADANA Y LA PRESERVACIÓN DEL ORDEN PÚBLICO.</t>
  </si>
  <si>
    <t>INVERSIÓN DIRIGIDA AL DESARROLLO DE ACCIONES ORIENTADAS A LA SEGURIDAD CIUDADANA Y PRESERVACIÓN DEL ORDEN PÚBLICO TERRITORIAL DE SEGURIDAD</t>
  </si>
  <si>
    <t xml:space="preserve">53050020014  Hogares reasentados en viviendas productivas rurales, con procesos de concertación y garantía de derechos </t>
  </si>
  <si>
    <t>Ligas, clubes y deportistas para el desarrollo del distrito deportivo, apoyados</t>
  </si>
  <si>
    <t>2-30303090501010302-Instituto Colombiano de Bienestar familiar (ICBF Ley 89/88)</t>
  </si>
  <si>
    <t>7611-R.F.  Resol. Concesión de Subvención lucha contra la violencia a la mujer</t>
  </si>
  <si>
    <t>A.18.4.7  DESARROLLO DEL PLAN INTEGRAL DE SEGURIDAD Y CONVIVENCIA CIUDADANA</t>
  </si>
  <si>
    <t>RECURSOS EMPLEADOS EN EL CONJUNTO DE ACCIONES QUE DAN DESARROLLO AL PLAN INTEGRAL DE SEGURIDAD Y CONVIVENCIA CIUDADANA</t>
  </si>
  <si>
    <t>53050020015  Hogares con planes de reasentamiento para hogares localizados en zonas de riesgo no mitigables formulados con procesos de concertación y garantía de derechos</t>
  </si>
  <si>
    <t>Ferias y Eventos de Innovación Digital y TI para el desarrollo de la Economía Digital realizadas</t>
  </si>
  <si>
    <t>2-30303090501010303-Esap y otras Universidades</t>
  </si>
  <si>
    <t>7612-R.F. Ley 1493/11 artes escenicas</t>
  </si>
  <si>
    <t>A.18.4.8  COMPRA DE TERRENOS</t>
  </si>
  <si>
    <t>INVERSIÓN ORIENTADA A LA COMPRA DE TERRENOS EN EL MARCO DE LA POLITICA INTEGRAL DE SEGURIDAD Y CONVIVENCIA CIUDADANA (DECRETO 399 DE 2011)</t>
  </si>
  <si>
    <t xml:space="preserve">53050020016  Obras Fase III para la recuperación de la Laguna del Pondaje, terminadas </t>
  </si>
  <si>
    <t>Parques de experiencia turística diseñados e implementados</t>
  </si>
  <si>
    <t>2-30303090501010304-Escuelas Industriales e institutos técnicos (ley 21/82)</t>
  </si>
  <si>
    <t>7613-R.F. Contrato 76E2055 MEN ICETEX CARULLA</t>
  </si>
  <si>
    <t>A.18.7  PAGO DE DÉFICIT DE INVERSIÓN EN JUSTICIA</t>
  </si>
  <si>
    <t>RECURSOS DESTINADOS AL PAGO DE DÉFICIT DE INVERSIÓN EN JUSTICIA</t>
  </si>
  <si>
    <t xml:space="preserve">53050020017  Viviendas de interés prioritario construidas y/o compradas para el reasentamiento de hogares del proyecto Plan Jarillón de Cali </t>
  </si>
  <si>
    <t>Productos turísticos desarrollados</t>
  </si>
  <si>
    <t>NO * 2-30303090502 al sector privado</t>
  </si>
  <si>
    <t>7614-R.F. Petronio/14 Fund Ford</t>
  </si>
  <si>
    <t>A.18.8  PLAN DE ACCIÓN DE DERECHOS HUMANOS Y DIH</t>
  </si>
  <si>
    <t>RECURSOS ORIENTADOS A LA ELABORACIÓN DEL PLAN DE ACCION DE DERECHOS HUMANOS Y DIH</t>
  </si>
  <si>
    <t xml:space="preserve">53050020018  Obras de reforzamiento del Jarillón de Río Cauca </t>
  </si>
  <si>
    <t>Iniciativas de "Turismo al barrio" y turismo comunitario rural apoyadas</t>
  </si>
  <si>
    <t>NO * 2-3030309050201 Aportes de prevision Social</t>
  </si>
  <si>
    <t>7615-R.F. Resol 2892/14 PAPSIVI</t>
  </si>
  <si>
    <t xml:space="preserve">A.18.9  CONSTRUCCIÓN DE PAZ Y CONVIVENCIA FAMILIAR </t>
  </si>
  <si>
    <t>INVERSIÓN ORIENTADA A FINANCIAR PROYECTOS RELACIONADOS CON LA CONSTRUCCION DE PAZ Y CONVIVENCIA FAMILIAR</t>
  </si>
  <si>
    <t xml:space="preserve">53050020019  Centro de Monitoreo y Gestión Integrado de Alertas Tempranas, implementado en EMCALI </t>
  </si>
  <si>
    <t>Eventos y/o ferias del sector turístico apoyados</t>
  </si>
  <si>
    <t>2-303030905020101-Fondo de cesantias</t>
  </si>
  <si>
    <t>7616-R.F. Resol vejez 0674/15 PNEV</t>
  </si>
  <si>
    <t>NO*  A.19   GASTOS ESPECÍFICOS DE REGALÍAS Y COMPENSACIONES</t>
  </si>
  <si>
    <t>GASTOS ESPECÍFICOS DE REGALÍAS Y COMPENSACIONES</t>
  </si>
  <si>
    <t>53050020020  Plan de gestión social para el proyecto Plan Jarillón del Río Cauca y obras complementarias, implementado</t>
  </si>
  <si>
    <t>Viajes de familiarización y prensa realizados</t>
  </si>
  <si>
    <t>2-303030905020102-Fondo de pensiones</t>
  </si>
  <si>
    <t>7617-R.F. Resol 0782/15 Tuberculosis</t>
  </si>
  <si>
    <t>A.19.1  INTERVENTORIA TÉCNICA DE LOS PROYECTOS QUE SE EJECUTEN CON RECURSOS DE REGALÍAS Y COMPENSACIONES</t>
  </si>
  <si>
    <t xml:space="preserve">REGISTRE EL VALOR DE LO UTILIZADO PARA LA INTERVENTORIA TÉCNICA DE LAS INVERSIÓNES REALIZADAS. DE ACUERDO CON LA LEY 756 DE 2002. ÉSTE VALOR NO PUEDE EXCEDER EL 5% DE LOS RECURSOS DE REGALÍAS Y COMPENSACIONES. </t>
  </si>
  <si>
    <t xml:space="preserve">53050030001  Equipos de Primera Respuesta del Consejo Municipal de Gestión del Riesgo, articulados y fortalecidos </t>
  </si>
  <si>
    <t>Ruedas de negocios turísticos realizadas</t>
  </si>
  <si>
    <t>2-303030905020103-Empresas promotoras de salud</t>
  </si>
  <si>
    <t>7618-R.F. Coljuegos 25%</t>
  </si>
  <si>
    <t xml:space="preserve">53050030002  Estrategia de Respuesta a Emergencias, actualizada </t>
  </si>
  <si>
    <t>Participaciones del Distrito en misiones comerciales de turismo</t>
  </si>
  <si>
    <t>2-303030905020104-Admnistradoras Riesgos profesionales</t>
  </si>
  <si>
    <t>7619-R.F. Liq conv ccio world games</t>
  </si>
  <si>
    <t xml:space="preserve">53050030003  Sistema de Alertas Tempranas Integrado bajo arquitectura empresarial </t>
  </si>
  <si>
    <t>Plan de medios, nacional e internacional implementado</t>
  </si>
  <si>
    <t>2-303030905020105-Aportes parafiscales cajas de compensacion familiar</t>
  </si>
  <si>
    <t>7620-R.F. Rec. PAE 2016</t>
  </si>
  <si>
    <t>54010010001  Documentos técnicos de rediseño institucional acorde con la categoría Cali Distrito Especial, elaborados</t>
  </si>
  <si>
    <t>Zonas turísticas activadas en el marco de la Copa América y Juegos Panamericanos Junior</t>
  </si>
  <si>
    <t>NO * 2-3030311 Gastos de Personal Promotor</t>
  </si>
  <si>
    <t>7621-R.F. Resol 21301/16 PAE</t>
  </si>
  <si>
    <t>54010010002  Modelo de división político-administrativa del Distrito Especial revisado y adoptado</t>
  </si>
  <si>
    <t>Proyectos de ciudad con componentes turísticos cofinanciados</t>
  </si>
  <si>
    <t>NO * 2-303031101 Servicios Personales Asociados a la Nómina</t>
  </si>
  <si>
    <t>7622-R:F. IVA Telefonia Móvil</t>
  </si>
  <si>
    <t>54010010003  Inventario de Bienes Inmuebles actualizado</t>
  </si>
  <si>
    <t>Personas de grupos vulnerables de las comunas y corregimientos beneficiadas con iniciativas de turismo social</t>
  </si>
  <si>
    <t>2-30303110101-Sueldos de personal de nómina</t>
  </si>
  <si>
    <t>7623-R.F. Resol 1600/18 Tubercu</t>
  </si>
  <si>
    <t>54010010004  Instrumentos de planificación complementaria del plan de ordenamiento territorial, formulados y divulgados</t>
  </si>
  <si>
    <t>Eventos de turismo de negocios MICE - SMERF apoyados</t>
  </si>
  <si>
    <t>2-30303110102-horas extras y dias festivos</t>
  </si>
  <si>
    <t>7624-R.F. Resolución 1171/19 Tuberculosis</t>
  </si>
  <si>
    <t>54010010005  Documentos de revisión y ajuste del POT elaborados</t>
  </si>
  <si>
    <t>Marca Destino Turístico Desarrollada</t>
  </si>
  <si>
    <t>2-30303110103-bonificación servicios prestados</t>
  </si>
  <si>
    <t>7625-R.F. Programa de Alimentación Escolar 2019 MEN Jornada Regular</t>
  </si>
  <si>
    <t>54010010006  Unidades de planificación urbana y rural formuladas y adoptadas</t>
  </si>
  <si>
    <t>Acciones de fortalecimiento turístico en el cerro de las tres cruces implementadas</t>
  </si>
  <si>
    <t>2-30303110104-Bonificación especial de recreación</t>
  </si>
  <si>
    <t>7626-R.F. Resolución 506/20Tuberculosis</t>
  </si>
  <si>
    <t>54010010007  Estudios complementarios del Plan de Ordenamiento Territorial elaborados</t>
  </si>
  <si>
    <t>Espectáculos anuales visuales y luminosos de alumbrado navideño</t>
  </si>
  <si>
    <t>2-30303110105-prima de antigüedad</t>
  </si>
  <si>
    <t>-REND. FINANC. CONVENIOS</t>
  </si>
  <si>
    <t>54010010008  Estudio para la estructuración y creación de autoridad ambiental distrital, elaborado</t>
  </si>
  <si>
    <t>Programa de incentivos y estímulos del sector turístico implementado</t>
  </si>
  <si>
    <t>2-30303110106-Prima de navidad</t>
  </si>
  <si>
    <t>7701-RF. Convenio 282-03 Dpto-tto</t>
  </si>
  <si>
    <t>54010010009  Sistema Distrital de Planeación, ajustado y adoptado</t>
  </si>
  <si>
    <t>Programa intersectorial para la promoción del turismo en el Centro Histórico</t>
  </si>
  <si>
    <t>2-30303110107-prima de servicios</t>
  </si>
  <si>
    <t>7702-R.F. Convenio Becas Paces</t>
  </si>
  <si>
    <t>54010010010  Competencias Distritales en salud certificadas</t>
  </si>
  <si>
    <t>Personas formadas en competencias laborales para la inserción en los sectores de mayor demanda del mercado laboral, con enfoque diferencial, de género y generacional</t>
  </si>
  <si>
    <t>2-30303110108-prima de vacaciones</t>
  </si>
  <si>
    <t>7703-R.F. Convenio 039- Dpto.-Mpio</t>
  </si>
  <si>
    <t>54010010011  Formular plan prospectivo de Cali como Distrito Especial</t>
  </si>
  <si>
    <t>Prestadores de servicios turísticos formados</t>
  </si>
  <si>
    <t>2-30303110109-prima o subisidio de alimentación</t>
  </si>
  <si>
    <t>7704-R.F. Convenio 649- Gobernacion-secret.cultura</t>
  </si>
  <si>
    <t>54010020001  Modelo de Agencia de Cooperación Técnica implementada</t>
  </si>
  <si>
    <t>Entidades públicas y/o privadas sensibilizadas en enfoque diferencial y de género que promuevan buenas prácticas de inclusión desarrollo humano y autonomía económica</t>
  </si>
  <si>
    <t>2-30303110110-prima técnica</t>
  </si>
  <si>
    <t>7705-R.F. Convenio 288-04 Mineduca</t>
  </si>
  <si>
    <t xml:space="preserve">54010020002  Proyectos Propuestos de Cooperación Financiera y/o Técnica en Proyectos de Interés de la Administración Pública </t>
  </si>
  <si>
    <t>Personas vinculadas a rutas para la inserción laboral</t>
  </si>
  <si>
    <t>2-30303110111-auxilio de transporte</t>
  </si>
  <si>
    <t>7706-R.F. Convenio Agentes de tránsito</t>
  </si>
  <si>
    <t>54010020003  Alianzas, y/o coordinaciones suscritos</t>
  </si>
  <si>
    <t>Víctimas del conflicto armado formadas como técnicos laborales por competencias</t>
  </si>
  <si>
    <t>NO * 2-30303110112 Otras remuneraciones que no son factor salarial</t>
  </si>
  <si>
    <t>7707-R.F. Convenio 169-05 mineduc</t>
  </si>
  <si>
    <t>54010020004  Estudio complementario para la implementación de la autoridad regional de transporte – ART y  ente gestor del tren de cercanías, elaborados</t>
  </si>
  <si>
    <t>Personas fortalecidas en el ecosistema de emprendimiento empresarial y social con enfoque diferencial y de género</t>
  </si>
  <si>
    <t>2-3030311011201-vacaciones</t>
  </si>
  <si>
    <t>7708-R.F. Convenio Coldeportes/mpio</t>
  </si>
  <si>
    <t>54020010001  Modelo de laboratorio, diseñado con organismos, academia y sociedad civil</t>
  </si>
  <si>
    <t>Clubes deportivos asesorados para el emprendimiento</t>
  </si>
  <si>
    <t>2-3030311011202-subsidio familiar extra</t>
  </si>
  <si>
    <t>7709-R.F. Convenio DANSOCIAL-MPIO</t>
  </si>
  <si>
    <t>54020010002  Iniciativas frente a problemáticas priorizadas, co-creadas</t>
  </si>
  <si>
    <t>Centros para el Emprendimiento y Desarrollo Empresarial y Social CEDES, en funcionamiento</t>
  </si>
  <si>
    <t>2-3030311011203-intereses a la cesantía</t>
  </si>
  <si>
    <t>7710-R.F. Convenio 003-03 Ecopetrol-Mpio</t>
  </si>
  <si>
    <t>54020010003  Iniciativas colaborativas para seguimiento a problemas específicos, realizadas</t>
  </si>
  <si>
    <t>Docentes de entidades públicas capacitados para el emprendimiento y la economía social y solidaria</t>
  </si>
  <si>
    <t>2-303031103-Servicios Personales Indirectos</t>
  </si>
  <si>
    <t>7711-R.F. Convenio 412-05 mineduc</t>
  </si>
  <si>
    <t>54020010004  Instrumentos de gestión y control actualizados</t>
  </si>
  <si>
    <t>Experiencias de fortalecimiento empresarial para mercados competitivos, desarrolladas</t>
  </si>
  <si>
    <t>NO * 2-303031105 Contribuciones Inherentes a la Nómina</t>
  </si>
  <si>
    <t>7712-R.F. Convenio 217-05 mineduc</t>
  </si>
  <si>
    <t xml:space="preserve">54020010005  Servicio del deporte, recreación y actividad física ejecutado bajo las políticas institucionales vigentes </t>
  </si>
  <si>
    <t>Víctimas del conflicto armado vinculadas a programas de emprendimiento empresarial y social</t>
  </si>
  <si>
    <t>NO * 2-30303110501 Al sector público</t>
  </si>
  <si>
    <t>7713-R.F. Convenio  Mininterior-07</t>
  </si>
  <si>
    <t>54020010006  Implementación del proceso de Gestión Cultural, bajo las políticas institucionales vigentes</t>
  </si>
  <si>
    <t>Programa estudiantil de emprendimientos orientados, formalizados y apoyados</t>
  </si>
  <si>
    <t>NO * 2-3030311050101 Aportes de prevision Social</t>
  </si>
  <si>
    <t>7714-R.F. Convenio  148-07</t>
  </si>
  <si>
    <t>54020010007  Procesos institucionales de la secretaria de Seguridad y Justicia mejorados, conforme a los requerimientos de las políticas institucionales vigentes</t>
  </si>
  <si>
    <t>Diagnósticos de la economía solidaria y de la economía colaborativa elaborados</t>
  </si>
  <si>
    <t>NO * 2-303031105010101 Pensiones</t>
  </si>
  <si>
    <t>7715-R.F. Convenio interadministrativo emsirva - municipio</t>
  </si>
  <si>
    <t>54020010008  Procesos institucionales de la autoridad ambiental, conforme a los requerimientos de las políticas institucionales y administrativas vigentes mejorados</t>
  </si>
  <si>
    <t>Política pública para la economía solidaria formulada y adoptada</t>
  </si>
  <si>
    <t>2-30303110501010101-Fondo de pensiones</t>
  </si>
  <si>
    <t>7716-R.F. Artes C1577- 2008 XII Fes Mus Pas Petronio</t>
  </si>
  <si>
    <t xml:space="preserve">54020010009  Servidores públicos, capacitados según plan de formación </t>
  </si>
  <si>
    <t>Plataformas colaborativas diseñadas y puestas en funcionamiento</t>
  </si>
  <si>
    <t>2-30303110501010102-Instituto de seguros sociales-ISS</t>
  </si>
  <si>
    <t>7717-R.F. Convenio Cofinanciación FONADE -Municipio CORREGIR NO VA</t>
  </si>
  <si>
    <t>54020010010  Servidores públicos sensibilizados en el fomento de la cultura del autocontrol</t>
  </si>
  <si>
    <t>Personas en proceso de reincorporación, reintegración, desvinculados del conflicto armado con acompañamiento productivo para la generación de ingresos</t>
  </si>
  <si>
    <t>2-30303110501010103-COLPENSIONES</t>
  </si>
  <si>
    <t>7718-R.F. Covennio 346 fortalecimiento nutricional integral del municipio 09</t>
  </si>
  <si>
    <t>54020010011  Clima y la cultura organizacional, intervenido y medido,</t>
  </si>
  <si>
    <t>Organizaciones del sector solidario fomentadas y fortalecidas en capacidades técnicas, administrativas y productivas</t>
  </si>
  <si>
    <t>NO * 2-303031105010102 Salud</t>
  </si>
  <si>
    <t>7719-R.F. Convenio 313-09 Petronio Alvarez</t>
  </si>
  <si>
    <t>54020010012  Fases del sistema de información, para la Gestión del Conocimiento en los 39 Procesos de la entidad, implementadas</t>
  </si>
  <si>
    <t>Personas formadas en competencias financieras y de Economía Solidaria</t>
  </si>
  <si>
    <t>2-30303110501010201-Empresas promotoras de salud</t>
  </si>
  <si>
    <t>7720-R.F. Convenio EMCALI- Secretaria de Infraestructura y Valorizacion</t>
  </si>
  <si>
    <t>54020010013  Servidores públicos y ciudadanos orientados en Código Disciplinario</t>
  </si>
  <si>
    <t>Creación del Fondo  Solidario y de Oportunidades</t>
  </si>
  <si>
    <t>2-30303110501010202-Instituto de seguros sociales-ISS</t>
  </si>
  <si>
    <t>7721-R.F. Convenio interadministrativo 1713 invias NO VA REEMPLAZAR</t>
  </si>
  <si>
    <t>54020010014  Personal de la Administración Pública con formación en perspectiva de género y enfoque diferencial</t>
  </si>
  <si>
    <t>Unidades productivas fortalecidas con créditos solidarios</t>
  </si>
  <si>
    <t>2-30303110501010203-Personal promotor Nueva EPS</t>
  </si>
  <si>
    <t>7722-R.F. Convenio Accion Social FIP CORREGIR NO VA</t>
  </si>
  <si>
    <t>54020010015  Diseños de puestos de trabajo personalizados para funcionarios en condición de discapacidad elaborados</t>
  </si>
  <si>
    <t>Estrategia de economía solidaria para trabajadores en situación de informalidad diseñada e implementada</t>
  </si>
  <si>
    <t xml:space="preserve">NO * 2-303031105010103 Aportes parafiscales  </t>
  </si>
  <si>
    <t>7723-R.F. CONVENIO COOPERACIÓN EMCALI- MUNICIPIO DE CALI</t>
  </si>
  <si>
    <t>54020010016  Puestos de trabajo modificados</t>
  </si>
  <si>
    <t>Unidades productivas rurales atendidas para la comercialización de los productos agrícolas</t>
  </si>
  <si>
    <t>2-30303110501010301-Servicio Nacional de aprendizaje (SENA ley 21/82)</t>
  </si>
  <si>
    <t>7724-R.F. Convenio Gobern-Mpio( Desarr.T)</t>
  </si>
  <si>
    <t>54020010017  Niveles de modelación de los procesos de la Entidad bajo Arquitectura Empresarial (AE) estandarizados</t>
  </si>
  <si>
    <t>Mercados agroecológicos y campesinos realizados</t>
  </si>
  <si>
    <t>2-30303110501010302-Instituto Colombiano de Bienestar familiar (ICBF Ley 89/88)</t>
  </si>
  <si>
    <t>7725-R.F. Convenio EMCALI- Municipio de Cali Megaobras</t>
  </si>
  <si>
    <t>54020010018  Procedimientos de DATIC modelados bajo BPM</t>
  </si>
  <si>
    <t>Sistema de operación de las plazas de mercado diseñado e implementado</t>
  </si>
  <si>
    <t>2-30303110501010303-Esap y otras Universidades</t>
  </si>
  <si>
    <t>7726-R.F. Convenio CVC-DAGMA 2011</t>
  </si>
  <si>
    <t>54020010019  Capacidades de Arquitectura Empresarial en TI, implementado</t>
  </si>
  <si>
    <t>Plazas de mercado con infraestructura mantenida</t>
  </si>
  <si>
    <t>2-30303110501010304-Escuelas Industriales e institutos técnicos (ley 21/82)</t>
  </si>
  <si>
    <t>7727-R.F. Convenio 35359014 CALI-S. VIVIENDA-ALIANZA FIDUCIARIA</t>
  </si>
  <si>
    <t>54020010020  Instrumentos de Arquitectura Empresarial de Planeación y Misionalidad de la Entidad, formulados</t>
  </si>
  <si>
    <t>Plazas de mercado incorporadas al Distrito</t>
  </si>
  <si>
    <t>2-303031105010104-Admnistradoras Riesgos profesionales</t>
  </si>
  <si>
    <t>7728-R.F. Convenio CVC-DAGMA 015/ 11</t>
  </si>
  <si>
    <t>54020010021  Modelo del sistema de compra pública responsable</t>
  </si>
  <si>
    <t>Centro de acopio para la recepción y distribución de producción alimentaria rural, en funcionamiento</t>
  </si>
  <si>
    <t>NO * 2-30303110502 al sector privado</t>
  </si>
  <si>
    <t>7729-R.F. Convenio EMCALI- Municipio 0186/12</t>
  </si>
  <si>
    <t>54020010022  Modelo Integrado de Planeación y Gestión implementado en DATIC</t>
  </si>
  <si>
    <t>Plan estratégico para el fortalecimiento de la autonomía económica de las mujeres de la ruralidad, elaborado</t>
  </si>
  <si>
    <t>NO * 2-3030311050201 Aportes de prevision Social</t>
  </si>
  <si>
    <t>7730-R.F. Conv Mpio Univalle Estadio</t>
  </si>
  <si>
    <t>54020010023  Fases del sistema de Seguridad y Privacidad de la Información, documentadas</t>
  </si>
  <si>
    <t>Familias de pequeños y medianos productores rurales y huerteros urbanos, con asistencia técnica para la producción agropecuaria con enfoque agroecológico, para fortalecer la seguridad y soberanía alimentaria con enfoque diferencial y de género</t>
  </si>
  <si>
    <t>2-303031105020101-Fondo de cesantias</t>
  </si>
  <si>
    <t>7731-R.F. Convenio municipio-icbf 2391</t>
  </si>
  <si>
    <t>54020010024  Modelo de Teletrabajo, diseñado</t>
  </si>
  <si>
    <t>Equipamiento de Abastecimiento Alimentario en el oriente, implementado</t>
  </si>
  <si>
    <t>2-303031105020102-Fondo de pensiones</t>
  </si>
  <si>
    <t>7732-R.F. Convenio 0290/13 Petronio Alvarez</t>
  </si>
  <si>
    <t>54020010025  Sistema de Gestión de Calidad de la entidad, bajo la norma NTC ISO 9001:2015, actualizado</t>
  </si>
  <si>
    <t>Establecimientos de comercio nocturno vinculados al proceso de certificación de buenas prácticas de seguridad</t>
  </si>
  <si>
    <t>2-303031105020103-Empresas promotoras de salud</t>
  </si>
  <si>
    <t>7733-R.F. Convenio FNG-Mpio Santiago de cali</t>
  </si>
  <si>
    <t>54020010026  Líneas de servicios del Proceso Desarrollo Económico certificadas bajo la ISO 9001:2015</t>
  </si>
  <si>
    <t>Permisos de eventos de aglomeraciones públicas expedidos en línea</t>
  </si>
  <si>
    <t>2-303031105020104-Admnistradoras Riesgos profesionales</t>
  </si>
  <si>
    <t>7734-R.F. Convenio 592/12 coldeportes</t>
  </si>
  <si>
    <t>54020010027  Líneas de servicios del Proceso Servicios Públicos certificadas bajo la ISO 9001:2015</t>
  </si>
  <si>
    <t>Agentes del mercado sensibilizados en normas de protección al consumidor</t>
  </si>
  <si>
    <t>2-303031105020105-Aportes parafiscales cajas de compensacion familiar</t>
  </si>
  <si>
    <t>7735-R.F. Convenio 593/12 coldeportes</t>
  </si>
  <si>
    <t xml:space="preserve">54020010028  Proceso de participación ciudadana y gestión comunitaria certificado </t>
  </si>
  <si>
    <t>Política pública de Derechos Humanos formulada, aprobada y  adoptada</t>
  </si>
  <si>
    <t>NO * 2-304 INVESTIGACIÓN Y ESTUDIOS</t>
  </si>
  <si>
    <t>7736-R.F. Convenio 596/12 coldeportes</t>
  </si>
  <si>
    <t>54020010029  Bibliotecas Públicas del proceso de Gestión Cultural certificadas bajo la norma Técnica de Gestión de Calidad ISO 9001:2015</t>
  </si>
  <si>
    <t>Niños, niñas, adolescentes y jóvenes sensibilizados para la prevención de los delitos de desaparición, trata, reclutamiento forzado, uso y utilización de menores</t>
  </si>
  <si>
    <t>NO * 2-30401 Investigación básica, aplicada y Estudios</t>
  </si>
  <si>
    <t>7737-R.F. Convenio 602/12 coldeportes</t>
  </si>
  <si>
    <t>54020010030  Líneas de servicios certificadas del proceso Gestión de Paz y Cultura Ciudadana bajo la norma técnica de gestión de Calidad ISO 9001:2015</t>
  </si>
  <si>
    <t>Personas que participan en la promoción y protección de Derechos Humanos, la naturaleza, los seres sintientes y la prevención de sus vulneraciones</t>
  </si>
  <si>
    <t>2-3040101-Diseños para Investigación básica, aplicada y Estudios</t>
  </si>
  <si>
    <t>7738-R.F. Convenio 619/12 coldeportes</t>
  </si>
  <si>
    <t>54020010031  Líneas del servicio del organismo certificadas bajo la NTC ISO 9001-2015</t>
  </si>
  <si>
    <t>Espacios de diálogo, reconciliación, construcción de paz y Cuidado de la Casa Común creados</t>
  </si>
  <si>
    <t>NO * 2-3040102 Asesorías para Investigación básica, aplicada y Estudios</t>
  </si>
  <si>
    <t>7739-R.F. Convenio 626/12 coldeportes</t>
  </si>
  <si>
    <t>54020010032  Proceso servicio de vivienda social certificado bajo la ISO 9001:2015</t>
  </si>
  <si>
    <t>Personas en proceso de reincorporación, reintegración, desvinculados del conflicto armado con orientación social, política y comunitaria</t>
  </si>
  <si>
    <t>2-304010201-Investigación Recursos Naturales Renovables y No Renovables</t>
  </si>
  <si>
    <t xml:space="preserve">7740-R.F. Convenio 862/13 Min educacion </t>
  </si>
  <si>
    <t>54020010033  Instrumentos de servicio al ciudadano actualizados</t>
  </si>
  <si>
    <t>Museo de la Casa de las Memorias del Conflicto y la Reconciliación adecuado, equipado y en operación en el territorio</t>
  </si>
  <si>
    <t>2-304010203-Estudios, Asesorías e Investigaciones Agropecuarias</t>
  </si>
  <si>
    <t>7741-R.F. Conv 049/13 APC Colombia</t>
  </si>
  <si>
    <t>54020010034  Acciones de racionalización de trámites y servicios implementadas</t>
  </si>
  <si>
    <t>Plan de paz y convivencia pacífica implementado</t>
  </si>
  <si>
    <t>2-304010205-Desarrollo de Plantaciones y Mejora de Tierras</t>
  </si>
  <si>
    <t>7742-R.F. Convenio 0249/14 Petronio Alvarez</t>
  </si>
  <si>
    <t>54020010035  Edificaciones de propiedad del Distrito, mantenidas</t>
  </si>
  <si>
    <t>Iniciativas de justicia comunitaria para la prevención y transformación de conflictos, implementadas</t>
  </si>
  <si>
    <t>2-304010207-Formación Catastral</t>
  </si>
  <si>
    <t>7743-R.F. Convenio EMCALI- Cra 80 fase I y II</t>
  </si>
  <si>
    <t>54020010036  Inventario de Bienes Muebles del Distrito, actualizados</t>
  </si>
  <si>
    <t>Plan distrital de reincorporación y reconciliación con enfoque de género y diferencial formulado e implementado</t>
  </si>
  <si>
    <t>NO * 2-30402 Estudios de Preinversión</t>
  </si>
  <si>
    <t>7744-R.F. Convenio EMCALI- Municipio 0644/14</t>
  </si>
  <si>
    <t>54020010037  Plan Estratégico de Seguridad vial fortalecido</t>
  </si>
  <si>
    <t>Iniciativas institucionales de prevención y promoción de la vulneración de derechos humanos en salud y en salud mental creadas</t>
  </si>
  <si>
    <t>2-3040201-Diseños para Estudios de Preinversión</t>
  </si>
  <si>
    <t>7745-R.F. Convenio EMCALI- Municipio 0760/14</t>
  </si>
  <si>
    <t>54020010038  Imágenes digitalizadas de documentación con organización archivística</t>
  </si>
  <si>
    <t>Red de defensoras y defensores populares de DDHH y construcción de paz urbana implementada</t>
  </si>
  <si>
    <t>2-3040202-Asesorías para Estudios de Preinversión</t>
  </si>
  <si>
    <t>7746-R.F. Convenio 0459/14 min justicia y der</t>
  </si>
  <si>
    <t>54020010039  Sistema de Gestión Documental de la Secretaría de Vivienda Social y Hábitat con expedientes sistematizados y organizados</t>
  </si>
  <si>
    <t>Iniciativas de prevención, promoción y protección ante la feminización de la vulneración de los Derechos Humanos y del DIH, desarrolladas</t>
  </si>
  <si>
    <t>2-3040203-Preinversion en diseño acueducto</t>
  </si>
  <si>
    <t>7747-R.F. Convenio municipio-icbf 1342</t>
  </si>
  <si>
    <t xml:space="preserve">54020010040  Archivo Distrital de Alcaldía y Concejo de Santiago de Cali, adecuado </t>
  </si>
  <si>
    <t>Política pública de paz y reconciliación, adoptada</t>
  </si>
  <si>
    <t>2-3040204-Preinversion en diseño Alcantarillado</t>
  </si>
  <si>
    <t>7748-R.F. Conv unid atenc y rep  vict 1432</t>
  </si>
  <si>
    <t>54020010041  Expedientes activos de los procesos disciplinarios de vigencias anteriores terminados</t>
  </si>
  <si>
    <t>Ruta para la protección de las violencias individuales y colectivas contra líderes y lideresas de procesos, organizaciones y movimientos sociales</t>
  </si>
  <si>
    <t>2-3040205-Preinversion en diseño Aseo</t>
  </si>
  <si>
    <t>7749-R.F. Convenio 839/14 MEN</t>
  </si>
  <si>
    <t>54020010042  Modelo de prevención del Daño Antijurídico operando</t>
  </si>
  <si>
    <t>Sedes de las IEO con programa de mediación escolar implementado y funcionando</t>
  </si>
  <si>
    <t>NO * 2-30403 Levantamiento de información para procesamiento</t>
  </si>
  <si>
    <t>7750-R.F. Convenio 117/15 FONSECON policía</t>
  </si>
  <si>
    <t xml:space="preserve">54020010043  Proceso de gestión de tránsito y transporte implementado bajo las políticas institucionales vigentes </t>
  </si>
  <si>
    <t>Espacios intersectoriales e interinstitucionales coordinados en estrategias de corresponsabilidad y cooperación en la consolidación de la paz territorial junto con líderes territoriales</t>
  </si>
  <si>
    <t>2-3040301-Diseños para Levantamiento de información para procesamiento</t>
  </si>
  <si>
    <t>7751-R.F. Convenio 283/15 Coldeportes</t>
  </si>
  <si>
    <t>54020010044  Red de gestión de información y del conocimiento diseñado y operado</t>
  </si>
  <si>
    <t>Personas que incurren en comportamientos contrarios a la convivencia sensibilizadas</t>
  </si>
  <si>
    <t>2-3040302-Asesorías para Levantamiento de información para procesamiento</t>
  </si>
  <si>
    <t>7752-R.F. Convenio 315/15 Coldeportes</t>
  </si>
  <si>
    <t xml:space="preserve">54020010045  Pasivo pensional normalizado </t>
  </si>
  <si>
    <t>Personas participando en la estrategia de prevención de la violencia familiar y sexual</t>
  </si>
  <si>
    <t>NO * 2-30404 Actualización de información para procesamiento</t>
  </si>
  <si>
    <t>7753-R.F. Convenio 342/15 Coldeportes</t>
  </si>
  <si>
    <t>54020020001  Planes de Desarrollo divulgados</t>
  </si>
  <si>
    <t>Comunidad educativa de las Instituciones Educativas Oficiales con escuelas de familia que incorporan el enfoque de derechos, género y respeto por la Casa Común y otros seres sintientes</t>
  </si>
  <si>
    <t>2-3040401-Diseños para Actualización de información para procesamiento</t>
  </si>
  <si>
    <t>7754-R.F. Conv EMCALI- Municipio 0606/15</t>
  </si>
  <si>
    <t>54020020002  Planes de Desarrollo de nivel territorial y distrital con seguimiento y evaluación</t>
  </si>
  <si>
    <t>Instituciones Educativas Oficiales que cuentan con apoyo psicosocial para la salud mental y prevención de los diferentes tipos de violencia</t>
  </si>
  <si>
    <t>2-3040402-Asesorías para Actualización de información para procesamiento</t>
  </si>
  <si>
    <t>7755-R.F. Conv EMCALI- Municipio 0607/15</t>
  </si>
  <si>
    <t>54020020003  Políticas públicas, evaluadas</t>
  </si>
  <si>
    <t>Instituciones Educativas Oficiales que fortalecen estrategias distritales en educación para la paz y gestión dialógica del conflicto</t>
  </si>
  <si>
    <t>2-3040403-Interventoria y Control de Calidad propia del Sector</t>
  </si>
  <si>
    <t>7756-R.F. Conv EMCALI- Municipio 0608/15</t>
  </si>
  <si>
    <t>54020020004  Solicitudes de encuesta Sisbén, atendidas</t>
  </si>
  <si>
    <t>Instituciones Educativas Oficiales que participan en la implementación del observatorio de convivencia escolar para el Distrito</t>
  </si>
  <si>
    <t>2-3040404-Interventoria para Acueducto</t>
  </si>
  <si>
    <t>7757-R.F. Convenio CVC-DAGMA 2015</t>
  </si>
  <si>
    <t>54020020005  Archivo Municipal de Datos, actualizado</t>
  </si>
  <si>
    <t>Política Pública de Barrismo Social formulada, aprobada y socializada, articulada con la ley 1445 de 2011</t>
  </si>
  <si>
    <t>2-3040405-Interventoria para Alcantarillado</t>
  </si>
  <si>
    <t>7758-R.F. Convenio municipio-icbf 0911</t>
  </si>
  <si>
    <t>54020020006  Sistema de Indicadores Sociales actualizado</t>
  </si>
  <si>
    <t>Centros de orientación familiar funcionando como estrategia para la prevención de las violencias y para el fortalecimiento de habilidades para la vida, el trabajo y la convivencia de las Familias, con el enfoque interespecie incorporado para la atención diferencial</t>
  </si>
  <si>
    <t>2-3040406-Interventoria para Aseo</t>
  </si>
  <si>
    <t>7759-R.F. Convenio 224/16 coldeportes</t>
  </si>
  <si>
    <t>54020020007  Documentos con estadísticas básicas del Distrito, publicados</t>
  </si>
  <si>
    <t>Personas intervenidas con estrategia en salud para la promoción de la convivencia, el fortalecimiento del tejido social y el abordaje de las violencias con perspectiva de género, aumentadas</t>
  </si>
  <si>
    <t>NO * 2-305 ADMINISTRACIÓN DEL ESTADO</t>
  </si>
  <si>
    <t>7760-R.F. Convenio 347/16 coldeportes</t>
  </si>
  <si>
    <t>54020020008  Base de datos de Estratificación urbana y rural actualizada</t>
  </si>
  <si>
    <t>Estrategias encaminadas a promover una cultura de paz interespecie y disminuir la violencia hacia los animales no humanos</t>
  </si>
  <si>
    <t>2-30501-Asistencia técnica, divulgación y capacitación a funcionarios del Estado para apoyo a la Administración del Estado</t>
  </si>
  <si>
    <t>7761-R.F. Convenio municipio-icbf 1194</t>
  </si>
  <si>
    <t>54020020009  Registros de la base de datos de Nomenclatura de Cali actualizados</t>
  </si>
  <si>
    <t>Política Pública de Seguridad y Convivencia Ciudadana formulada y adoptada</t>
  </si>
  <si>
    <t>NO * 2-30502 Administración, Control y Organización Institucional para apoyo a la Gestión del Estado</t>
  </si>
  <si>
    <t>7762-R.F. Conv municipio-icbf 762517435</t>
  </si>
  <si>
    <t>54020020010  Servicios Web Geográficos y productos de información geográfica en la plataforma tecnológica de la Infraestructura de Datos Espaciales de Santiago de Cali – IDESC disponibles</t>
  </si>
  <si>
    <t>Zonas turísticas afectadas por el delito de hurto intervenidas en seguridad y convivencia</t>
  </si>
  <si>
    <t>NO * 2-3050201 Saneamiento Fiscal</t>
  </si>
  <si>
    <t>7763-R.F. Convenio 1338/17 coldeportes</t>
  </si>
  <si>
    <t>54020020011  Sistema de Información geográfico para el Turismo, operando</t>
  </si>
  <si>
    <t>Agencias de seguridad para el fortalecimiento del proceso investigativo contra el crimen, apoyadas</t>
  </si>
  <si>
    <t>2-305020101-Pasivo laboral</t>
  </si>
  <si>
    <t>7764-R.F. Convenio indervalle 2871/17</t>
  </si>
  <si>
    <t xml:space="preserve">54020020012  Estudios del sector turismo, realizados </t>
  </si>
  <si>
    <t>Agencias de seguridad y justicia apoyadas en su operatividad</t>
  </si>
  <si>
    <t>2-305020103-Pasivo Prestacional Pensiones y Cesantías</t>
  </si>
  <si>
    <t>7765-R.F. Cv 889/17 MINTIC</t>
  </si>
  <si>
    <t>54020020013  Encuesta multipropósito de empleo (formal e informal) y calidad de vida para Cali, aplicada</t>
  </si>
  <si>
    <t>Infraestructura de agencias de seguridad y justicia adecuadas</t>
  </si>
  <si>
    <t>2-305020105-Indemnizaciones por retiros masivos de Personal</t>
  </si>
  <si>
    <t>7766-R.F. Convenio Uso de Recursos 153/16 EMCALI Sin Situación de Fondos</t>
  </si>
  <si>
    <t>54020020014  Investigaciones sobre economía creativa, circular, digital y demás temas conexos al desarrollo del territorio, generadas y publicadas</t>
  </si>
  <si>
    <t>Mesas de seguridad vecinales con enfoque de prevención situacional del delito operando</t>
  </si>
  <si>
    <t>2-30503-Atención, Control y Organización Institucional para apoyo a la Gestión del Estado</t>
  </si>
  <si>
    <t>7767-R.F. Convenio Uso de Recursos 040/17 EMCALI SSF</t>
  </si>
  <si>
    <t>54020020015  Observatorio Ambiental, como un instrumento de reporte, seguimiento y generación de conocimiento para la gestión ambiental, actualizado y operando</t>
  </si>
  <si>
    <t>Sistemas de monitoreo y alerta del delito implementado</t>
  </si>
  <si>
    <t>2-30504-Coordinación, Administración, Promoción y/o Seguimiento de Cooperación Técnica y/o Financiera para apoyo a la Administración del Estado</t>
  </si>
  <si>
    <t>7768-R.F. Convenio Uso de Recursos 051/17 EMCALI SSF</t>
  </si>
  <si>
    <t>54020020016  Políticas Públicas sociales con monitoreo y seguimiento</t>
  </si>
  <si>
    <t>Entornos de las Instituciones Educativas intervenidos con estrategia intersectorial de erradicación del microtráfico</t>
  </si>
  <si>
    <t>2-3050401-Fdo Est y Subsidio demanda SITM</t>
  </si>
  <si>
    <t>7769-R.F. Conv Estupefa 05/18</t>
  </si>
  <si>
    <t>54020020017  Investigaciones del sector deporte realizadas en la visión Cali 2036</t>
  </si>
  <si>
    <t>Infraestructura penitenciaria adecuada</t>
  </si>
  <si>
    <t>2-30505-Titulacion de Predios</t>
  </si>
  <si>
    <t>7770-R.F. CUR 016/18 EMCALI SSF</t>
  </si>
  <si>
    <t>54020020018  Investigaciones de la dinámica Inmobiliaria realizadas</t>
  </si>
  <si>
    <t>Población de adultos y adolescentes que incurren en responsabilidad penal, intervenidos con acompañamiento psicosocial y/o procesos de justicia restaurativa</t>
  </si>
  <si>
    <t>2-30506Atención, Control y Organización Institucional para apoyar la Prestación del Servicio Educativo</t>
  </si>
  <si>
    <t>7771-R.F. Vital Strategies</t>
  </si>
  <si>
    <t>54020020019  Investigaciones de la conducta oficial del   servidor público, realizadas</t>
  </si>
  <si>
    <t>Centros de formación para menores infractores adecuados</t>
  </si>
  <si>
    <t>NO * 2-306 SUBSIDIOS Y OPERACIONES FINANCIERAS</t>
  </si>
  <si>
    <t>7772-R.F. Conv municipio-icbf 762518452</t>
  </si>
  <si>
    <t>54020020020  Investigaciones producidas por el observatorio de seguridad</t>
  </si>
  <si>
    <t>Centro de conciliación en casa de justicia funcionando</t>
  </si>
  <si>
    <t>NO * 2-30601 Créditos</t>
  </si>
  <si>
    <t xml:space="preserve">7773-R.F. Convenio No.5840/19 Secretará de Cultura Departamental y el Municipio de Cali </t>
  </si>
  <si>
    <t>54020020021  Observatorio de Hacienda Pública Distrital operando</t>
  </si>
  <si>
    <t>Despachos de Acceso a la Justicia adecuados</t>
  </si>
  <si>
    <t>2-3060101-Concesión de Préstamos</t>
  </si>
  <si>
    <t>7774-R.F. Convenio indervalle 2465/19</t>
  </si>
  <si>
    <t>54020020022  Sistema de Información Geográfico -SIG para el manejo de Sustancias Químicas y Residuos Peligrosos en el marco del COTSA, bajo el modelo de arquitectura empresarial, estructurado y en implementación</t>
  </si>
  <si>
    <t>Nuevos Espacios de acceso a la justicia Implementados</t>
  </si>
  <si>
    <t>NO * 2-30602 Subsidios Directos</t>
  </si>
  <si>
    <t>7775-R.F. Convenio Uso Recursos 012/18 EMCALI Sin Situación de Fondos</t>
  </si>
  <si>
    <t>54020020023  Inteligencia de mercados -estudio de mercado por clústeres, existentes en el municipio de Santiago de Cali, elaborado</t>
  </si>
  <si>
    <t>Diseño de infraestructura carcelaria realizado</t>
  </si>
  <si>
    <t>2-3060201-Compra de Terrenos</t>
  </si>
  <si>
    <t>7776-R.F. Convenio Uso de Recursos 625/19 EMCALI Sin Situación de Fondos</t>
  </si>
  <si>
    <t xml:space="preserve">54020020024  Investigaciones cuantitativa y cualitativa en temas de paz, cultura ciudadana, respeto por la casa común y otros seres sintientes, derechos humanos y acuerdo de paz realizadas </t>
  </si>
  <si>
    <t>Jóvenes vinculados al sistema de responsabilidad penal con restitución del derecho a la educación</t>
  </si>
  <si>
    <t>NO * 2-3060203 Servicios Publicos Domiciliarios</t>
  </si>
  <si>
    <t>7777-R.F. Convenio Uso de Recursos 626/19 EMCALI Sin Situación de Fondos</t>
  </si>
  <si>
    <t xml:space="preserve">54020020025  Estudios de preinversión de proyectos estratégicos del plan de desarrollo elaborados </t>
  </si>
  <si>
    <t>Personas en Procesos de Retorno y Reubicación, apoyadas</t>
  </si>
  <si>
    <t>2-306020301-Servicios Publicos Domiciliarios-acueducto</t>
  </si>
  <si>
    <t>7778-R.F. Convenio Uso de Recursos 627/19 EMCALI Sin Situación de Fondos</t>
  </si>
  <si>
    <t>54020030001  Conjunto de datos con Modelo de Big Data implementado</t>
  </si>
  <si>
    <t>Familias víctimas restituidas, que reciben medidas de asistencia, atención y reparación en proceso de restitución de tierras</t>
  </si>
  <si>
    <t>2-306020302-Servicios Publicos Domiciliarios-alcantarillado</t>
  </si>
  <si>
    <t>7779-R.F. Convenio EMCALI 003/2018 Derivado 1</t>
  </si>
  <si>
    <t>54020030002  Datacenter del Distrito Especial, unificado</t>
  </si>
  <si>
    <t>Personas que reciben orientación y atención integral a través del Centro Regional de Atención a Víctimas</t>
  </si>
  <si>
    <t>2-306020303-Servicios Publicos Domiciliarios-aseo</t>
  </si>
  <si>
    <t>7780-R.F. Convenio EMCALI 003/2018 Derivado 2</t>
  </si>
  <si>
    <t>54020030003  Herramienta virtual para la promoción de la participación ciudadana implementada</t>
  </si>
  <si>
    <t>Puntos de Información Orientación (PIO) y Unidades Móviles adecuadas y funcionando</t>
  </si>
  <si>
    <t>2-3060205-Desarrollo Rural Integrado</t>
  </si>
  <si>
    <t>7781-R.F. Convenio 3511/19 Petronio Álvarez</t>
  </si>
  <si>
    <t>54020030004  Modelo de inteligencia artificial formulado</t>
  </si>
  <si>
    <t>Hogares víctimas del conflicto armado que solicitan y reciben ayuda humanitaria con enfoque étnico diferencial, en cumplimiento de los requisitos de ley</t>
  </si>
  <si>
    <t>2-3060207-Apoyo a Juntas de Acción Comunal y Empresas de Economía Solidaria</t>
  </si>
  <si>
    <t>7782-R.F.Conv No.76.25.20.413 ICBF y Municipio de Santiago de Cali</t>
  </si>
  <si>
    <t>54020030005  Sistema de seguridad informática Implementado</t>
  </si>
  <si>
    <t>Sistema de información de atención a víctimas del conflicto ampliado e integrado</t>
  </si>
  <si>
    <t>2-3060209-Alimentación Escolar</t>
  </si>
  <si>
    <t>7783-R.F.CUR 880/19EMCALI SSF (Convenio de Uso de Recursos 880/19 EMCALI Sin Situación de Fondos)</t>
  </si>
  <si>
    <t>54020030006  Puntos de atención con cultura del servicio orientado al ciudadano, operando</t>
  </si>
  <si>
    <t>Porcentaje de atención de solicitudes recibidas por canales no presenciales habilitados para servicios de atención y orientación</t>
  </si>
  <si>
    <t>2-3060211-Fomento Minería</t>
  </si>
  <si>
    <t>7784-R.F CUR 881/19EMCALI SSF (Convenio de Uso de Recursos 881/19 EMCALI Sin Situación de Fondos)</t>
  </si>
  <si>
    <t>54020030007  Sistema para la automatización de procesos del sector educativo, diseñado e implementado</t>
  </si>
  <si>
    <t>Personas víctimas del conflicto armado atendidas psicosocialmente y en salud integral</t>
  </si>
  <si>
    <t>2-3060213-Para Adquisición de Vivienda de Interés Social</t>
  </si>
  <si>
    <t>7785-R.F.CUR 882/19EMCALI SSF (Convenio de Uso de Recursos 882/19 EMCALI Sin Situación de Fondos)</t>
  </si>
  <si>
    <t>54020030008  Modelo predictivo de fallos judiciales contra la entidad, implementado</t>
  </si>
  <si>
    <t>Estudiantes víctimas del conflicto armado interno matriculados en las Instituciones Educativas Oficiales con estrategias para la permanencia escolar</t>
  </si>
  <si>
    <t>2-3060215-Para Adquisición de Lotes</t>
  </si>
  <si>
    <t>-OTROS REND. DESTINACION ESPECIFICA</t>
  </si>
  <si>
    <t>54020030009  Centro de Gestión del Conocimiento y la Innovación en materia de seguridad y justicia funcionando</t>
  </si>
  <si>
    <t>Personas víctimas del conflicto armado que reciben asistencia psico jurídica especializada frente al goce efectivo de sus derechos a la verdad, la justicia, la reparación y la no repetición</t>
  </si>
  <si>
    <t>2-3060216-Para Juntas de acueducto</t>
  </si>
  <si>
    <t>7801-R..F.  Tasa prodeporte</t>
  </si>
  <si>
    <t>54020030010  Infraestructura de TI de la Alcaldía y el Concejo Distrital, renovada</t>
  </si>
  <si>
    <t>Personas víctimas del conflicto armado que se benefician de la estrategia "Reparar para Reconciliar" con enfoque diferencial</t>
  </si>
  <si>
    <t>2-3060217-Para Juntas de Alcantarillado</t>
  </si>
  <si>
    <t>7802-R.F.  Programa ADAI</t>
  </si>
  <si>
    <t>54020030011  Modelo de Arquitectura Empresarial del dominio de sistemas de información e infraestructura tecnológica de la entidad implementado</t>
  </si>
  <si>
    <t>Organizaciones que reciben apoyo para su participación e incidencia ante las entidades del Sistema Integral de Verdad, Justicia Reparación y No Repetición</t>
  </si>
  <si>
    <t>2-3060218-Apoyo a juntas de Accion Local</t>
  </si>
  <si>
    <t>7803-R.F. Sobretasa Gasolina Malla vial</t>
  </si>
  <si>
    <t xml:space="preserve">54020030012  Sistemas de información activos integrados e interoperando </t>
  </si>
  <si>
    <t>Víctimas protegidas en la ruta de riesgo de amenaza de violencia (RIAV)</t>
  </si>
  <si>
    <t>NO * 2-30603 Transferencias</t>
  </si>
  <si>
    <t>7804-R.F. Infracciones de Tránsito ley 769-02</t>
  </si>
  <si>
    <t>54020030013  Sistemas de Información de la entidad modernizados</t>
  </si>
  <si>
    <t>Personas víctimas del conflicto armado, vinculadas a procesos artísticos y culturales</t>
  </si>
  <si>
    <t>2-3060301-Subsidios de vivienda</t>
  </si>
  <si>
    <t>7805-R.F. Estampilla Procultura</t>
  </si>
  <si>
    <t>54020030014  Trámites y servicios, automatizados</t>
  </si>
  <si>
    <t>Personas víctimas del conflicto armado capacitados en mecanismos de reparación y restitución de derechos</t>
  </si>
  <si>
    <t xml:space="preserve">2-3060302-Subsidios para mejoramiento de vivienda </t>
  </si>
  <si>
    <t>7806-R.F. Contribución y Recargos Valorización</t>
  </si>
  <si>
    <t>54020030015  Sistema de matrícula en línea vía web diseñado e implementado para las 92  Instituciones Educativas Oficiales</t>
  </si>
  <si>
    <t>Planes de Funcionamiento de la Mesa Distrital de Participación Efectiva de Víctimas aprobado y ejecutado</t>
  </si>
  <si>
    <t>2-3060303-Pago Recompensas para la preservacion del orden publico</t>
  </si>
  <si>
    <t>7807-R.F. Ordenanza 65-96</t>
  </si>
  <si>
    <t>54020030016  Planoteca Digital del DAP actualizada</t>
  </si>
  <si>
    <t>Eventos conmemorativos para las víctimas como medidas de satisfacción</t>
  </si>
  <si>
    <t>2-3060304-Tasa Retributiva</t>
  </si>
  <si>
    <t>7808-R.F. Fondo territorial de pensiones</t>
  </si>
  <si>
    <t>54020030017  Referentes físicos de la Red de Control Geodésico de Santiago de Cali materializados</t>
  </si>
  <si>
    <t>Encuentros regionales de prevención y articulación de las acciones para mitigación de efectos de desplazamiento y alistamiento de los municipios receptores</t>
  </si>
  <si>
    <t>NO * 2-30604 Inversiones y aportes financieros</t>
  </si>
  <si>
    <t>7809-R.F. Otras Rentas Salud</t>
  </si>
  <si>
    <t xml:space="preserve">54020030018  Sistema de información cultural y de gestión del patrimonio, operando </t>
  </si>
  <si>
    <t>Plan de acción de atención a migrantes y flujos migratorios mixtos formulado e implementado</t>
  </si>
  <si>
    <t>2-3060401-Compra de Bonos, Acciones y Otros Títulos Valores</t>
  </si>
  <si>
    <t>7810-R.F. FEMS 31%</t>
  </si>
  <si>
    <t>54020030019  Sistema de información de control urbanístico implementado y mantenido</t>
  </si>
  <si>
    <t>Subsidio distrital de vivienda asignados a hogares en situación de desplazamiento forzoso y/o población víctima de conflicto</t>
  </si>
  <si>
    <t>NO2-30605 Capitalización</t>
  </si>
  <si>
    <t>7811-R.F. Convenio c.v.c.dagma 027-03</t>
  </si>
  <si>
    <t>54020030020  Sistema interactivo de reporte de quejas en línea de construcciones, antenas irreglamentarias y obras, implementado</t>
  </si>
  <si>
    <t>Eventos deportivos y recreativos para la reparación integral de víctimas del conflicto armado, realizados</t>
  </si>
  <si>
    <t>2-3060501-Participación en Capital de Empresas Públicas Financieras</t>
  </si>
  <si>
    <t>7812-R.F. Rifas y Clubes</t>
  </si>
  <si>
    <t>54020040001  Recursos de vigencias anteriores en proceso de cobro persuasivo y coactivo recuperados</t>
  </si>
  <si>
    <t>Sistema Distrital de Atención Integral a la Primera Infancia</t>
  </si>
  <si>
    <t>2-3060503-Participación en Capital de Empresas Públicas No Financieras</t>
  </si>
  <si>
    <t>7813-R.F. Alumbrado público</t>
  </si>
  <si>
    <t>54020040002  Ingresos de la vigencia actual de Impuesto Predial Unificado e Impuesto de Industria y Comercio y otros recaudados</t>
  </si>
  <si>
    <t>Mantenimiento de las Unidades de Transformación Social - UTS de atención Integral a la Primera Infancia</t>
  </si>
  <si>
    <t>NO * 2-30606 Subsidios para el acceso de la población</t>
  </si>
  <si>
    <t>7814-R.F. Concesión amoblamiento urbano-intervent.</t>
  </si>
  <si>
    <t>54020040003  Sostenibilidad de los niveles de cumplimiento de las obligaciones tributarias de Impuesto Predial Unificado e ICA en Santiago de Cali y otros</t>
  </si>
  <si>
    <t>Niñas, Niños, Mujeres gestantes y madres lactantes atendidas con el Programa Cariños para la Atención Integral a la Primera Infancia</t>
  </si>
  <si>
    <t>2-3060601-Subsidio para el Acceso de la Población a Servicios Médicos</t>
  </si>
  <si>
    <t>7815-R.F. Estratificación socio economica-Ley 505</t>
  </si>
  <si>
    <t>54020040004  Censo Tributario realizado</t>
  </si>
  <si>
    <t>Organismos articulados intersectorial e interinstitucionalmente en la implementación de estrategias de movilización social</t>
  </si>
  <si>
    <t>2-30607-Cofinanciación</t>
  </si>
  <si>
    <t>7816-R.F. Regalías directas</t>
  </si>
  <si>
    <t>54020040005  Actualización Catastral Rural</t>
  </si>
  <si>
    <t>Niñas, niños y mujeres gestantes de las UTS de Atención Integral a la Primera Infancia con seguimiento en la Ruta Integral de Atenciones - RIA</t>
  </si>
  <si>
    <t>7817-R.F. Fondo Solidaridad subs. Y redist. Ingresos</t>
  </si>
  <si>
    <t>54020040006  Predios actualizados por Conservación Catastral</t>
  </si>
  <si>
    <t>Prestadores de servicios de salud que brindan atención de calidad a recién nacidos, aumentadas</t>
  </si>
  <si>
    <t>7818-R.F.  Crédito BID</t>
  </si>
  <si>
    <t>54020040007  Software del sistema de Información Catastral Implementado</t>
  </si>
  <si>
    <t>Niñas, niños de primera infancia beneficiados anualmente con experiencias en juego, lúdica y recreación</t>
  </si>
  <si>
    <t>7819-R.F. Transferencia cuotas de auditaje</t>
  </si>
  <si>
    <t>54020040008  Catastro Multipropósito Implementado</t>
  </si>
  <si>
    <t>Niños, niñas, mujeres gestantes y madres lactantes beneficiados con experiencias artísticas y culturales</t>
  </si>
  <si>
    <t>7820-R.F. EPSA-Ley 99-93</t>
  </si>
  <si>
    <t>54020040009  Cartera morosa por infracciones de tránsito, recuperada</t>
  </si>
  <si>
    <t>Niñas y niños, mujeres gestantes y madres lactantes beneficiadas en procesos de lectura, escritura y oralidad</t>
  </si>
  <si>
    <t>7821-R.F. Contrib. Fondo. Especial de Intervenidas</t>
  </si>
  <si>
    <t>54020040010  Proyecto de acuerdo municipal con incentivos tributarios para los hogares, negocios, inversionistas y desarrolladores del área de renovación urbana, formulado</t>
  </si>
  <si>
    <t>IEO con Niñas y niños de educación inicial atendidos integralmente</t>
  </si>
  <si>
    <t>7822-R.F. Sobretasa Gasol.  S.I.T.M.</t>
  </si>
  <si>
    <t>54020040011  Cartera por crédito de vivienda VIP – VIS, recuperado</t>
  </si>
  <si>
    <t>Construcción de la infraestructura física para la atención a la primera infancia (</t>
  </si>
  <si>
    <t>7823-R.F. Acuerdo 12 (Regalías Indirectas)</t>
  </si>
  <si>
    <t>54030010001  Sistema de participación ciudadana, funcionando</t>
  </si>
  <si>
    <t>Niñas, niños de infancia, adolescencia y juventud beneficiados anualmente con experiencias en juego, lúdica y recreación</t>
  </si>
  <si>
    <t>7824-R.F. Acuerdo 040 (Regalías Indirectas)</t>
  </si>
  <si>
    <t>54030010002  Personas pertenecientes a grupos de valor con capacidades comunitarias fortalecidas</t>
  </si>
  <si>
    <t>Beneficiarios de estrategias de fomento en educación inicial en el marco de la educación con enfoque de género y diferencial</t>
  </si>
  <si>
    <t>7825-R.F. Resol. 7692/07 (ministerio Educación)</t>
  </si>
  <si>
    <t>54030010003  Iniciativas comunitarias para la promoción de la participación ciudadana, implementadas</t>
  </si>
  <si>
    <t>Personas participando de estrategias de promoción de los derechos y prevención de sus vulneraciones</t>
  </si>
  <si>
    <t>7826-R.F Otros Recursos Ley 99-93</t>
  </si>
  <si>
    <t>54030010004  Planes de desarrollo a nivel territorial, formulados</t>
  </si>
  <si>
    <t>Hogares de paso para la atención inmediata, provisional e integral de NNA con vulneración de derechos, funcionando</t>
  </si>
  <si>
    <t>7827-R.F. Tasa retributiva</t>
  </si>
  <si>
    <t>54030010005  Organismos comunales en el territorio Inspeccionados, Vigilados y Controlados en cumplimiento de la norma comunal</t>
  </si>
  <si>
    <t>Adolescentes y jóvenes (incluidas personas con discapacidad) beneficiados anualmente con programa de rendimiento deportivo</t>
  </si>
  <si>
    <t>7828-R.F. Acuerdo 218-07-seguridad Vial</t>
  </si>
  <si>
    <t>54030010006  Estrategia de Resiliencia en Territorios de Inclusión y Oportunidades de Santiago de Cali, funcionando</t>
  </si>
  <si>
    <t>Eventos recreativos realizados en parques, espacios públicos y cuadras con actividades recreativas y lúdicas dirigidos a las familias en comunas y corregimientos</t>
  </si>
  <si>
    <t>7829-R.F. Venta servicios Salud-Zoonosis</t>
  </si>
  <si>
    <t>54030010007  Estímulos a propuestas, de organizaciones sociales y comunitarias, para la transformación de realidades sociales en los territorios priorizados TIO´s, entregados</t>
  </si>
  <si>
    <t>Dosis de vacuna del programa ampliado de inmunizaciones aplicadas</t>
  </si>
  <si>
    <t>7830-R.F. Contribución valorizacion nuevo plan de obras</t>
  </si>
  <si>
    <t>54030010008  Sistema Municipal de Cultura funcionando</t>
  </si>
  <si>
    <t>Niñas, niños, adolescentes, jóvenes y adultos (incluidos con discapacidad) beneficiados anualmente con programas de iniciación y formación deportiva en disciplinas tradicionales y de nuevas tendencias en comunas y corregimientos</t>
  </si>
  <si>
    <t>7831-R.F. Festival del video Ambiental CVC</t>
  </si>
  <si>
    <t>54030010009  Mujeres de la zona rural y urbana vinculadas a procesos de formación política desde la perspectiva de género y diferencial</t>
  </si>
  <si>
    <t>Juegos deportivos y recreativos del sector educativo en comunas y corregimientos, realizados</t>
  </si>
  <si>
    <t>7832-R.F. Concepto Técnico por Perforación de Pozos</t>
  </si>
  <si>
    <t>54030010010  Red de agentes institucionales con un plan específico para buen gobierno, abierto a la ciudadanía; operando</t>
  </si>
  <si>
    <t>Jornadas de Ciclovía realizadas</t>
  </si>
  <si>
    <t>7833-R.F. Sanciones por Violación de Normas - DAGMA</t>
  </si>
  <si>
    <t>54030010011  Estrategia de Comunicación clara y transparente, implementada</t>
  </si>
  <si>
    <t>Espacios juveniles de participación con procesos de liderazgo, normativa juvenil y gestión organizacional acompañados, apoyados y formados</t>
  </si>
  <si>
    <t>7834-R.F. Control Seguimiento de Plan de Saneamiento y Manejo de Vertimiento</t>
  </si>
  <si>
    <t>54030010012  Estrategia de fortalecimiento de las competencias para los usuarios de servicios públicos y TIC</t>
  </si>
  <si>
    <t>Organizaciones juveniles con procesos sociales y comunitarios apoyadas técnicamente</t>
  </si>
  <si>
    <t>7835-R.F. Otros conceptos Ambientales</t>
  </si>
  <si>
    <t>54030010013  Estrategia de rendición de cuentas implementada</t>
  </si>
  <si>
    <t>Medios virtuales para la información, consulta y atención de jóvenes desarrollados e implementados</t>
  </si>
  <si>
    <t>7836-R.F. Tasa utilizacion aguas subterranea-ley 99-93</t>
  </si>
  <si>
    <t>54030010014  Semilleros itinerantes de Desarrollo Distrital participativo, realizados</t>
  </si>
  <si>
    <t>Jóvenes vinculados a situaciones delictivas, intervenidos</t>
  </si>
  <si>
    <t>7837-R.F. Sobretasa Bomberil</t>
  </si>
  <si>
    <t>54030020001  Política Pública de Cultura Ciudadana formulada, aprobada y socializada</t>
  </si>
  <si>
    <t>Jóvenes formados para el desarrollo del turismo, con enfoque de cuidado por la casa común y otros seres sintientes</t>
  </si>
  <si>
    <t>7838-R.F. Venta de Activos Valorizacion</t>
  </si>
  <si>
    <t xml:space="preserve">54030020002  Estrategia para el fomento y promoción del derecho a la libertad religiosa y la participación ciudadana, realizada </t>
  </si>
  <si>
    <t>Jóvenes multiplicadores de derechos sexuales y reproductivos certificados con enfoque diferencial</t>
  </si>
  <si>
    <t xml:space="preserve">7839-R.F. Contribución especial </t>
  </si>
  <si>
    <t xml:space="preserve">54030020003  Personas formadas en cultura ciudadana para la paz, la convivencia y la reconciliación </t>
  </si>
  <si>
    <t>Organizaciones juveniles culturales y artísticas fortalecidas con programas de creación artística y promoción del patrimonio cultural</t>
  </si>
  <si>
    <t>7840-R.F. Impuesto al Cigarrillo Ley 1289/2009</t>
  </si>
  <si>
    <t>54030020004  Iniciativas institucionales y comunitarias en cultura ciudadana y construcción de paz apoyadas</t>
  </si>
  <si>
    <t>Adolescentes y jóvenes vinculados a redes de voluntariado del sector deportivo</t>
  </si>
  <si>
    <t>7841-R.F. Reintegro Liquidacion Fondo Concejo Mpal</t>
  </si>
  <si>
    <t>54030020005  Colectivos Urbanos y rurales de cultura ciudadana y construcción de Paz apoyados y promovidos</t>
  </si>
  <si>
    <t>Atención psicosocial, personal y familiar a la población adulta mayor de comunas y corregimientos</t>
  </si>
  <si>
    <t>7842-R.F. Recursos por Venta de Activos Entes de Control</t>
  </si>
  <si>
    <t xml:space="preserve">54030020006  Iniciativas institucionales de promoción a la caleñidad implementadas </t>
  </si>
  <si>
    <t>Personas mayores atendidas en modalidad hogar larga estancia y hogar de paso</t>
  </si>
  <si>
    <t>7843-R.F. Asignaciones Directas</t>
  </si>
  <si>
    <t>54030020007  Encuentros ciudadanos de sensibilización en temas de cultura ciudadana realizados</t>
  </si>
  <si>
    <t>Personas mayores en modalidad Centros Vida atendidas</t>
  </si>
  <si>
    <t xml:space="preserve">7844-R.F. Acuerdo 27-09 F.N.R </t>
  </si>
  <si>
    <t xml:space="preserve">54030020008  Política pública integral de libertad religiosa, formulada y adoptada </t>
  </si>
  <si>
    <t>Personas Mayores, niños niñas y adolescentes participantes de encuentros intergeneracionales</t>
  </si>
  <si>
    <t>7845-R.F. SGR Ac 004/13 Educ.Dig.p/todos</t>
  </si>
  <si>
    <t>Cuidadores de personas mayores, formadas en cuidados, manejo, proyectos de vida y derechos</t>
  </si>
  <si>
    <t>7846-R.F. Convenio Municipio- pontedera italia</t>
  </si>
  <si>
    <t>Espacios de intercambio intergeneracional promovidos para aprovechar la experiencia y vivencia de las personas mayores</t>
  </si>
  <si>
    <t>7847-R.F. Ley 756-02 F.N.R.</t>
  </si>
  <si>
    <t>Adultos mayores beneficiados con estrategias en pro del envejecimiento funcional saludable y activo</t>
  </si>
  <si>
    <t>7848-R.F. telefonia acdo 357/13</t>
  </si>
  <si>
    <t>Personas con prácticas para el envejecimiento activo y la cultura positiva de la vejez aumentadas</t>
  </si>
  <si>
    <t>7849-R.F. Venta Activos-FONPET</t>
  </si>
  <si>
    <t>Centros Vida para personas mayores adecuados</t>
  </si>
  <si>
    <t>7850-R.F. Impuesto Transporte Hidrocarburos</t>
  </si>
  <si>
    <t>Estrategia de complemento de seguridad social para personas mayores de estrato 2 y 3 gestionada</t>
  </si>
  <si>
    <t>7851-R.F. Resol 1656/16 fotográfico</t>
  </si>
  <si>
    <t>Personas con discapacidad, sus familias y cuidadores atendidos en abordaje de la discapacidad, derechos, redes de apoyo, incidencia, organización, desarrollo de habilidades para la vida y el trabajo</t>
  </si>
  <si>
    <t>7852-R.F. FONPET Educacion excedentes</t>
  </si>
  <si>
    <t>Productos de apoyo para la movilidad y desplazamiento de las Personas con discapacidad, entregados</t>
  </si>
  <si>
    <t>7853-R.F. Crédito Banca Privada</t>
  </si>
  <si>
    <t>Personas con discapacidad y con enfermedades huérfanas intervenidas con la Estrategia de Rehabilitación Basada en la Comunidad -RBC- aumentadas</t>
  </si>
  <si>
    <t xml:space="preserve">7854-R.F. Resolución 3455/17 </t>
  </si>
  <si>
    <t>Niñas, niños, adolescentes, jóvenes, adultos y adultos mayores con discapacidad y sus cuidadores vinculados anualmente en procesos deportivos de formación</t>
  </si>
  <si>
    <t xml:space="preserve">7855-R.F Cir y Tto Veh Pbcos (Rendimientos Financieros Circulación y Tránsito de Vehículos Públicos </t>
  </si>
  <si>
    <t>Personas con discapacidad beneficiadas con actividades artísticas y culturales</t>
  </si>
  <si>
    <t>7856-R.F. Otras Rentas de Tránsito</t>
  </si>
  <si>
    <t>Estudiantes con discapacidad y capacidades o talentos excepcionales vinculados a educación inclusiva forma, educación para el trabajo y el desarrollo humano y educación adecuada para la integración</t>
  </si>
  <si>
    <t>7857-R.F. Part Rodamiento Vehículo</t>
  </si>
  <si>
    <t>Juegos para distritales realizados</t>
  </si>
  <si>
    <t xml:space="preserve">7858-R.F. FONPET Mesadas Pensionales </t>
  </si>
  <si>
    <t>Comunidad educativa de las Sedes Educativas Oficiales fortalecidas con procesos etno-educativos afrodescendientes implementados</t>
  </si>
  <si>
    <t>7859-R.F. Fund for Cities of Service</t>
  </si>
  <si>
    <t>Casa del pacífico para la vida de la población afro, adquirida, dotada y operando</t>
  </si>
  <si>
    <t>7860-R.F. Recursos PAE 2018</t>
  </si>
  <si>
    <t>Planes estratégicos para Consejos Comunitarios, Organizaciones de Base Afro y Colonias Afrocolombianas, diseñado e implementado</t>
  </si>
  <si>
    <t xml:space="preserve">7861-R.F. Recursos PAE 2019 </t>
  </si>
  <si>
    <t>Estrategias para transversalizar los enfoques étnico, racial, diferencial y poblacional en contextos políticos sociales y culturales, diseñadas e implementadas</t>
  </si>
  <si>
    <t>7862-R.F. Incentivo al Aprovechamiento y Tratamiento de Residuos Sólidos</t>
  </si>
  <si>
    <t>Implementación de los Planes de Etnodesarrollo para los Consejos Comunitarios</t>
  </si>
  <si>
    <t>7863-R.F. Recursos PAE MEN 2020</t>
  </si>
  <si>
    <t>Componente de fortalecimiento en salud propia, del Modelo intercultural de cuidado en salud en población afrodescendiente, implementado</t>
  </si>
  <si>
    <t>7864-R.F. Resolución 3343/19 Atención Urgencias</t>
  </si>
  <si>
    <t>Expresiones tradicionales de la población afrodescendiente promovidas</t>
  </si>
  <si>
    <t>Organizaciones, grupos e instituciones culturales que promueven valores identitarios afrodescendientes apoyadas</t>
  </si>
  <si>
    <t>Personas de las comunidades indígenas que reciben atención y orientación social, de acuerdo a su cosmovisión, usos y costumbres</t>
  </si>
  <si>
    <t>Estrategias de Investigación para la población indígena en Santiago de Cali en contextos educativos, sociales y laborales</t>
  </si>
  <si>
    <t>Campañas para el reconocimiento y la no discriminación de los pueblos indígenas formuladas e implementadas</t>
  </si>
  <si>
    <t>Cabildos Indígenas que implementan sus planes de vida - Eje de gobierno propio</t>
  </si>
  <si>
    <t>Componente de fortalecimiento en salud propia, del modelo intercultural de cuidado en salud en población indígena, implementado</t>
  </si>
  <si>
    <t>Sedes educativas oficiales con estrategias de permanencia para población indígenas</t>
  </si>
  <si>
    <t>Pueblos indígenas organizados, apoyados en la recuperación de sus prácticas culturales ancestrales</t>
  </si>
  <si>
    <t>Espacios multipropósito para la integración de las comunidades indígenas implementados</t>
  </si>
  <si>
    <t>Población LGBTIQ+ con atención psicosocial y jurídica por la violación de derechos, con un enfoque diferencial de diversidad sexual y de géneros</t>
  </si>
  <si>
    <t>Instituciones Públicas y Privadas sensibilizadas en el enfoque de derechos, diversidad sexual y de géneros y Política Pública CaliDiversidad</t>
  </si>
  <si>
    <t>Estrategias para el fortalecimiento del proyecto de vida a través del desarrollo de habilidades, capacidades e iniciativas de la población LGBTIQ+, implementadas</t>
  </si>
  <si>
    <t>Hogar de acogida para la atención integral y protección a vulneración de derechos fundamentales de la población LGBTIQ+, funcionando</t>
  </si>
  <si>
    <t>Familias Inscritas en el Programa Más Familias en Acción vinculados a los beneficios del programa</t>
  </si>
  <si>
    <t>Jóvenes inscritos en el Programa Jóvenes en Acción vinculados a los beneficios del programa</t>
  </si>
  <si>
    <t>Hogares insertados en la estrategia “Red Unidos” orientados para el acceso a la oferta de servicios del Distrito</t>
  </si>
  <si>
    <t>Personas beneficiadas con programa recreativo dirigido a personas en riesgo social con enfoque diferencial, étnico y de género</t>
  </si>
  <si>
    <t>Unidades Sociales Beneficiadas de los planes de gestión social derivados del proyecto de renovación urbana ciudad paraíso</t>
  </si>
  <si>
    <t>Habitantes de y en calle atendidos anualmente en el territorio y en los centros de atención, desde un enfoque de derechos para la dignificación de la vida en calle</t>
  </si>
  <si>
    <t>Estrategia de prevención integral del fenómeno de habitabilidad en calle, diseñada e implementada</t>
  </si>
  <si>
    <t>Centro de servicios integrales para habitantes de y en calle, y personas en riesgo de habitar la calle funcionando</t>
  </si>
  <si>
    <t>Estrategia de atención integral a las poblaciones en alta vulnerabilidad social y en riesgo de habitar la calle, ubicadas en las áreas de renovación urbana, diseñada e implementada</t>
  </si>
  <si>
    <t>Personas habitantes de y en calle que acceden a servicios socio - sanitarios anualmente, en modalidad de larga estancia, desde un enfoque diferencial y de derechos</t>
  </si>
  <si>
    <t>Estudio de viabilidad de un programa de acceso a soluciones de vivienda por medio de estrategias innovadores, flexibles e integrales para la población en situación de calle y en riesgo de habitar la calle de la ciudad, y población en alta vulnerabilidad social ubicada en zonas de renovación urbana, realizado y socializado</t>
  </si>
  <si>
    <t>Casa Matria al servicio de las mujeres operando</t>
  </si>
  <si>
    <t>Personas vinculadas a la estrategia de prevención de violencias contra la mujer e intervención social desde la perspectiva de género</t>
  </si>
  <si>
    <t>Mujeres víctimas de violencias basadas en género y su núcleo familiar con atención y orientación desde el enfoque de género y diferencial</t>
  </si>
  <si>
    <t>Mujeres participando en estrategia de prevención de las violencias basadas en género y feminicidios</t>
  </si>
  <si>
    <t>Estrategias de investigación sobre género y prevención de violencias contra las mujeres en contextos educativos, sociales y laborales diseñados e implementados</t>
  </si>
  <si>
    <t>Sistema Distrital del Cuidado, diseñado y en proceso de implementación</t>
  </si>
  <si>
    <t>Personas en sufrimiento psíquico y social incluidas en el modelo comunitario en Salud Mental</t>
  </si>
  <si>
    <t>Empresas y grupos de trabajo informal de los sectores económicos de Santiago de Cali monitoreados y vigilados frente al cumplimiento de condiciones de seguridad y salud en el trabajo</t>
  </si>
  <si>
    <t>Programa de Promoción y Atención Integral a la Malnutrición implementado en las instituciones</t>
  </si>
  <si>
    <t>Modelo integral de salud sexual y reproductiva, implementado</t>
  </si>
  <si>
    <t>Entidades de los entornos de vida cotidiana con prácticas de vida saludable que prevengan la mortalidad temprana por hipertensión, diabetes y cáncer, implementados</t>
  </si>
  <si>
    <t>Personas con Tuberculosis diagnosticadas antes de 30 días a partir de la consulta</t>
  </si>
  <si>
    <t>Unidades biológicas (Neumococo 23, Meningococo, DPT acelular, Hepatitis A y B) no incluidas en el esquema nacional gratuito de vacunación a población priorizada por factores de riesgo aplicadas</t>
  </si>
  <si>
    <t>Unidades Primarias Generadoras de Datos UPGD funcionando en el sistema de vigilancia epidemiológica</t>
  </si>
  <si>
    <t>Rutas Integrales de Atención para poblaciones en riesgo en el marco del MAITE implementadas</t>
  </si>
  <si>
    <t>Líderes comunitarios con capacidades para la exigibilidad del derecho a la salud certificados</t>
  </si>
  <si>
    <t>Investigación aplicada a la reducción de la incidencia de las parvovirosis y del vector transmisor realizada</t>
  </si>
  <si>
    <t>Laboratorio de Vigilancia Epidemiológica, Investigación y Autoridad Sanitaria implementado</t>
  </si>
  <si>
    <t>Personas en situación y en riesgo de consumo de sustancias psicoactivas, intervenidas</t>
  </si>
  <si>
    <t>Centro de Prevención y Atención del Consumo de Sustancias Psicoactivas -SPA- diseñado y construido</t>
  </si>
  <si>
    <t>Entidades de salud con atención integral de VIH-SIDA-Hepatitis B y C y enfoque diferencial y de género, en la prestación de servicios de salud implementada</t>
  </si>
  <si>
    <t>Política pública de salud mental adoptada</t>
  </si>
  <si>
    <t>Ruta de promoción y mantenimiento de la salud en el entorno educativo implementado</t>
  </si>
  <si>
    <t>Personas identificadas sin seguridad social, afiliadas en salud</t>
  </si>
  <si>
    <t>Población sin aseguramiento atendida en las Empresas Sociales del Estado</t>
  </si>
  <si>
    <t>Población migrante atendida</t>
  </si>
  <si>
    <t>Sistema de Garantía de la Calidad en Salud en las IPS con cumplimiento</t>
  </si>
  <si>
    <t>Usuarios con restitución de derechos en salud por la Autoridad Sanitaria</t>
  </si>
  <si>
    <t>Riesgos en salud intervenidos</t>
  </si>
  <si>
    <t>Territorios que concentran el mayor riesgo epidemiológico, sanitario, social y ambiental intervenidos integralmente</t>
  </si>
  <si>
    <t>Estrategia de Gestión Integral - EGI de ETV implementada</t>
  </si>
  <si>
    <t>Estrategia de Gestión Integrada - EGI de Zoonosis implementada</t>
  </si>
  <si>
    <t>Centro de Prevención de Zoonosis adecuado</t>
  </si>
  <si>
    <t>Edificaciones e instalaciones con condiciones seguras para la salud humana aumentadas</t>
  </si>
  <si>
    <t>Empresas priorizadas con manejo eficiente de Residuos Peligrosos (RESPEL)</t>
  </si>
  <si>
    <t>Diagnóstico sobre el estado de la soberanía, seguridad alimentaria y nutricional del Distrito de Cali y su área de influencia como ciudad región, formulado</t>
  </si>
  <si>
    <t>Población atendida diariamente en comedores comunitarios y otros modelos de asistencia alimentaria con enfoque de corresponsabilidad</t>
  </si>
  <si>
    <t>Raciones entregadas a niños y niñas atendidos en recuperación nutricional</t>
  </si>
  <si>
    <t>Líderes de los comedores comunitarios capacitados para la conformación de unidades Productivas Autosostenibles</t>
  </si>
  <si>
    <t>Plan Estratégico de soberanía, seguridad alimentaria y nutricional del Distrito de Cali y su área de influencia como ciudad región, diseñado e implementado</t>
  </si>
  <si>
    <t>Soluciones habitacionales VIP y VIS generadas</t>
  </si>
  <si>
    <t>Suelo gestionado para construcción de vivienda VIS y VIP</t>
  </si>
  <si>
    <t>Subsidio distrital de vivienda asignados a hogares en situación de desmovilizados</t>
  </si>
  <si>
    <t>Viviendas mejoradas en zona urbana y/o rural</t>
  </si>
  <si>
    <t>Metros cuadrados construidos en Ciudad Paraíso y/o en otros proyectos de renovación urbana</t>
  </si>
  <si>
    <t>Plan maestro de vivienda ajustado y adoptado</t>
  </si>
  <si>
    <t>Habilitación de suelo en Ciudad Paraíso y/o en otros proyectos de renovación urbana</t>
  </si>
  <si>
    <t>Proyectos de renovación urbana o redensificación formulados</t>
  </si>
  <si>
    <t>Planes parciales de renovación urbana formulados</t>
  </si>
  <si>
    <t>Estudio de tierras ejidales y lotes del distrito realizado</t>
  </si>
  <si>
    <t>Proyectos para la prestación de los servicios de acueducto y alcantarillado, ante MINVIVIENDA</t>
  </si>
  <si>
    <t>Predios titulados</t>
  </si>
  <si>
    <t>Asentamientos humanos de desarrollo incompleto y/o precarios intervenidos</t>
  </si>
  <si>
    <t>Proyecto de acuerdo de titulación de predios en zona rural presentado</t>
  </si>
  <si>
    <t>Proyecto de acuerdo para cesiones gratuitas o enajenación de predios fiscales presentado</t>
  </si>
  <si>
    <t>Parque de la Vida incluido en la estructura ecológica distrital y adecuado ambiental y paisajísticamente</t>
  </si>
  <si>
    <t>Espacios públicos efectivos adecuados arquitectónica y paisajísticamente con empoderamiento ciudadano</t>
  </si>
  <si>
    <t>Plazoleta para la integración social construida</t>
  </si>
  <si>
    <t>Espacios públicos promovidos con programación cultural</t>
  </si>
  <si>
    <t>Caracterización de vendedores informales que ocupan el espacio público</t>
  </si>
  <si>
    <t>Vendedores informales organizados en el espacio público por actividad económica</t>
  </si>
  <si>
    <t>Corredores viales principales con control a la saturación visual de publicidad exterior visual ilegal</t>
  </si>
  <si>
    <t>Intervenciones de espacio público diseñadas</t>
  </si>
  <si>
    <t>Vías y andenes adecuados con inclusión social</t>
  </si>
  <si>
    <t>Plan Maestro de Espacio Público - PMEP ajustado y adoptado</t>
  </si>
  <si>
    <t>Estudios Técnicos para la construcción del proyecto Corredor Verde elaborados</t>
  </si>
  <si>
    <t>Inventario de publicidad exterior visual actualizado y mantenido</t>
  </si>
  <si>
    <t>Nuevo equipamiento comunitario (Centro de atención al ciudadano) operando</t>
  </si>
  <si>
    <t>Intervenciones (mantenimiento correctivo y preventivo) realizadas a sedes comunales, salones comunales, Casetas Comunales</t>
  </si>
  <si>
    <t>Intervenciones (mantenimiento correctivo, preventivo y dotación) realizadas a Centros de Administración Local Integrada</t>
  </si>
  <si>
    <t>Índice de capacidad de operación de las Empresas Sociales del Estado aumentado</t>
  </si>
  <si>
    <t>Intervenciones en escenarios deportivos y recreativos en comunas y corregimientos diseñados, con mantenimiento, construidos o adecuados</t>
  </si>
  <si>
    <t>Plan de escenarios deportivos y recreativos formulado</t>
  </si>
  <si>
    <t>Equipamientos culturales del Distrito diseñados, con mantenimiento, construidos, adecuados, mejorados o dotación</t>
  </si>
  <si>
    <t>Intervenciones (Mantenimiento, adecuación de infraestructura) realizadas a sedes educativas</t>
  </si>
  <si>
    <t>Construcción y/o adquisición de Infraestructura Física Nueva en Sedes de instituciones Educativas Oficiales de Cali</t>
  </si>
  <si>
    <t>Plan Maestro de Equipamientos ajustado y adoptado</t>
  </si>
  <si>
    <t>Centro de alto rendimiento, construido y adecuado</t>
  </si>
  <si>
    <t>Equipamientos de servicios urbanos básicos implementados</t>
  </si>
  <si>
    <t>Kilómetros de Red de Media Tensión en Plan Parcial San Pascual, construidos</t>
  </si>
  <si>
    <t>Infraestructura de Agua Potable en la zona rural construidas</t>
  </si>
  <si>
    <t>Sistemas de Agua Potable en la zona rural mejorados en infraestructura</t>
  </si>
  <si>
    <t>Beneficiarios del subsidio del déficit de a las empresas de servicios públicos de acueducto alcantarillado y aseo de los estratos 1, 2 y 3 del fondo de solidaridad y redistribución de ingreso</t>
  </si>
  <si>
    <t>Beneficiarios del programa del mínimo vital de agua potable</t>
  </si>
  <si>
    <t>Plan Maestro de Servicios Públicos Domiciliarios y TIC formulado y adoptado</t>
  </si>
  <si>
    <t>Plan Maestro de Acueducto y Alcantarillado (PMAA), formulado</t>
  </si>
  <si>
    <t>Redes de alcantarillado en el área de prestación de servicio de EMCALI intervenidas</t>
  </si>
  <si>
    <t>Redes de acueducto en el área de prestación de servicio de EMCALI intervenidas</t>
  </si>
  <si>
    <t>Plantas de tratamiento de agua potable con monitoreo de calidad del agua inteligente operando en la zona rural</t>
  </si>
  <si>
    <t>Territorios del Distrito de Santiago de Cali con acompañamiento para el desarrollo deportivo, recreativo y de actividad física</t>
  </si>
  <si>
    <t>Eventos académicos para el sector deporte, recreativo y de actividad física, realizados</t>
  </si>
  <si>
    <t>Política pública del deporte y la recreación formulada y adoptada</t>
  </si>
  <si>
    <t>Apoyo al desarrollo deportivo comunitario en territorios del Distrito de Santiago de Cali</t>
  </si>
  <si>
    <t>Instancias de participación ciudadana del sector deporte y recreación en la ciudad, operando anualmente</t>
  </si>
  <si>
    <t>Carreras y caminatas deportivas y recreativas con enfoque ambiental realizadas en comunas y corregimientos</t>
  </si>
  <si>
    <t>Personas beneficiadas anualmente con gimnasia dirigida, aeróbicos y acondicionamiento físico</t>
  </si>
  <si>
    <t>Juegos Inter corregimientos realizados</t>
  </si>
  <si>
    <t>Estudiantes en condición de vulnerabilidad beneficiarios de paquetes escolares</t>
  </si>
  <si>
    <t>Población en edad escolar matriculada en el sistema educativo oficial de Santiago de Cali</t>
  </si>
  <si>
    <t>Sedes educativas oficiales con implementación de modelos educativos flexibles para niños, adolescentes, jóvenes y adultos en proceso de alfabetización</t>
  </si>
  <si>
    <t>Estudiantes de las IEO con estrategia de transporte escolar</t>
  </si>
  <si>
    <t>Instituciones educativas oficiales dotadas</t>
  </si>
  <si>
    <t>Estudiantes matriculados en las IEO con complementos alimentarios</t>
  </si>
  <si>
    <t>Estudiantes de Instituciones Educativas Oficiales con bajos resultados en Pruebas Saber 11 vinculados al Plan Talentos</t>
  </si>
  <si>
    <t>Estudiantes beneficiados con programas de articulación con Instituciones de Educación Superior, de la formación técnica, Tecnológica, para el trabajo y el desarrollo humano (ETDH)</t>
  </si>
  <si>
    <t>Creación de la Universidad Distrital de Cali</t>
  </si>
  <si>
    <t>Docentes en procesos de formación organizados en comunidades de aprendizaje o redes para el fortalecimiento de sus experiencias, la investigación y el mejoramiento de la práctica docente y el aprendizaje</t>
  </si>
  <si>
    <t>Instituciones educativas oficiales que fortalecen los proyectos pedagógicos transversales articulados a procesos dialogantes con la ciudad</t>
  </si>
  <si>
    <t>Instituciones educativas que promueven el fortalecimiento de sus prácticas pedagógicas desde un enfoque de ciudad en el marco de sus currículos</t>
  </si>
  <si>
    <t>Instituciones y organizaciones con promoción de lectura, escritura y oralidad</t>
  </si>
  <si>
    <t>Bibliotecas públicas y espacios adscritos a la Red, operando con servicios bibliotecarios</t>
  </si>
  <si>
    <t>IEO que fortalecen en el Distrito los planes de lectura, escritura y oralidad desde la educación Inicial hasta la media</t>
  </si>
  <si>
    <t>Bibliotecas escolares abiertas y articuladas con el sistema de bibliotecas públicas comunitarias vinculadas con procesos formativos y culturales</t>
  </si>
  <si>
    <t>Instituciones Educativas oficiales con seguimiento, y evaluación de la calidad de la educación con enfoque formativo</t>
  </si>
  <si>
    <t>Instituciones Educativas oficiales que fortalecen sus directivos docentes en capacidades administrativas y humanas, para el liderazgo pedagógico</t>
  </si>
  <si>
    <t>Estudiantes de IEO matriculados en Jornada Única (Registrados en el SIMAT)</t>
  </si>
  <si>
    <t>Instituciones educativas que implementan programas, para el mejoramiento de las competencias básicas</t>
  </si>
  <si>
    <t>IEO fortalecidas en competencias comunicativas en lengua extranjera-Inglés</t>
  </si>
  <si>
    <t>Revisión, ajuste y promulgación de la política pública de bilingüismo</t>
  </si>
  <si>
    <t>Lineamientos para la creación del observatorio de educación</t>
  </si>
  <si>
    <t>Manifestaciones del patrimonio cultural inmaterial identificadas, visibilizadas y salvaguardadas</t>
  </si>
  <si>
    <t>Bienes materiales de Interés cultural protegidos y conservados</t>
  </si>
  <si>
    <t>Comunas y corregimientos con procesos identitarios promovidos y apoyados</t>
  </si>
  <si>
    <t>Plan para la recuperación de la memoria cultural, Implementado</t>
  </si>
  <si>
    <t>Fuentes y monumentos localizados en espacios públicos con mantenimiento</t>
  </si>
  <si>
    <t>Actualización y difusión del inventario de bienes muebles de interés cultural</t>
  </si>
  <si>
    <t>Bienes muebles documentales patrimoniales y de interés cultural, protegidos, conservados y divulgados</t>
  </si>
  <si>
    <t>Planes Especiales de Manejo y Protección Galería Santa Elena y San Antonio elaborados</t>
  </si>
  <si>
    <t>Fuentes, monumentos y bienes de interés cultural con sistemas de iluminación ornamental conservadas</t>
  </si>
  <si>
    <t>Inventario de bienes de interés cultural, material, BIC actualizado y registrado en el SIPA</t>
  </si>
  <si>
    <t>Personas formadas en prácticas artísticas en comunas y corregimientos</t>
  </si>
  <si>
    <t>Organizaciones e instituciones apoyadas en el desarrollo de sus iniciativas artísticas y culturales</t>
  </si>
  <si>
    <t>Espacios de participación y creación artística con enfoque diferencial y de genero apoyados</t>
  </si>
  <si>
    <t>Actores del sector cultural beneficiados con estímulos</t>
  </si>
  <si>
    <t>Semilleros de investigación artística y cultural implementados</t>
  </si>
  <si>
    <t>Creadores y gestores culturales beneficiados con seguridad social en el marco de la ley 666 de 2001 y decretos reglamentarios</t>
  </si>
  <si>
    <t>Actores de la salsa fortalecidos en gestión cultural y procesos dancísticos</t>
  </si>
  <si>
    <t>Personas beneficiadas con el proceso de profesionalización de artistas</t>
  </si>
  <si>
    <t>Contenidos audiovisuales o cinematográficos, artísticos, culturales y de formación entregados a través de plataformas</t>
  </si>
  <si>
    <t>Escenarios para las artes escénicas de naturaleza pública fortalecidos con programación cultural y artística</t>
  </si>
  <si>
    <t>Organizaciones de formación artística y cultural apoyadas</t>
  </si>
  <si>
    <t>Jóvenes y adultos en proceso de formación en artes populares y tradicionales</t>
  </si>
  <si>
    <t>Artistas, gestores y creadores culturales certificados en sus prácticas artísticas y culturales</t>
  </si>
  <si>
    <t>Circulación de las creaciones artísticas y culturales, populares y tradicionales en escenarios estratégicos</t>
  </si>
  <si>
    <t>Reestructuración administrativa, académica y pedagógica del Instituto Popular de Cultura operando (</t>
  </si>
  <si>
    <t>Sede para el Instituto Popular de Cultura gestionada y adecuada (</t>
  </si>
  <si>
    <t>Hectáreas de recarga restauradas y conservadas en las cuencas abastecedoras de EMCALI</t>
  </si>
  <si>
    <t>Área para la gestión sostenible de las cuencas hidrográficas, a través de pago por servicios ambientales, restauración y protección de nacimientos, en conservación, con enfoque diferencial y de género</t>
  </si>
  <si>
    <t>Humedales con planes de manejo ambiental o planes de acción en ejecución</t>
  </si>
  <si>
    <t>Sistema Municipal de Áreas Protegidas – SIMAP, ampliado y fortalecido a través del incremento en áreas protegidas y la ejecución de los planes de majeo ambiental</t>
  </si>
  <si>
    <t>Obras e intervenciones para la descontaminación hídrica de las fuentes superficiales, en el marco de la recuperación del río Cauca, ejecutadas</t>
  </si>
  <si>
    <t>Ecoparque Pance incluido en la estructura ecológica distrital y adecuado ambiental y paisajísticamente</t>
  </si>
  <si>
    <t>Estrategia para la cooperación técnica, organizativa y de acompañamiento en la reforestación de las cuencas abastecedoras de los acueductos rurales comunitarios implementada</t>
  </si>
  <si>
    <t>Renovación del arbolado urbano en el marco del Plan de Silvicultura Urbana (PSU), en ejecución</t>
  </si>
  <si>
    <t>Canales de aguas lluvias con zonas blandas adecuadas ambiental y paisajísticamente</t>
  </si>
  <si>
    <t>Corredores ambientales urbanos de los ríos Cañaveralejo, Meléndez, Lili y Cali; y corredor ambiental rio Cauca, diseñados y adecuados</t>
  </si>
  <si>
    <t>Vivero Distrital ampliado y conectado con red de viveros</t>
  </si>
  <si>
    <t>Sistema de Gestión Ambiental Comunitario – SIGAC y Consejo Municipal de Desarrollo Rural – CMDR, operando</t>
  </si>
  <si>
    <t>Plataforma para contrarrestar la tenencia, comercialización ilegal y el maltrato de fauna silvestre y el control de especies exóticas introducidas, implementada</t>
  </si>
  <si>
    <t>Infraestructuras para la atención, valoración y rehabilitación de la fauna silvestre y la flora, operando</t>
  </si>
  <si>
    <t>Línea Eco como sistema integral de apoyo a la gestión ambiental, en el marco de la arquitectura empresarial, actualizada</t>
  </si>
  <si>
    <t>Techos a la intemperie en zonas protegidas y no protegidas desmontados</t>
  </si>
  <si>
    <t>Norma Técnica Sectorial de Turismo sostenible NTS TS 001-1 Implementada en Pance - Boulevard del Río y San Antonio</t>
  </si>
  <si>
    <t>Colectivos ambientales de gestores de educación y cultura, con enfoque diferencial y de género co-creando procesos para la reconciliación ambiental y la conservación de la estructura ecológica, operando en redes</t>
  </si>
  <si>
    <t>Herramientas para la gestión, uso eficiente y ahorro de agua, diseñadas y en implementación</t>
  </si>
  <si>
    <t>Estrategia para la protección de la gestión integral y uso racional de agua potable implementada</t>
  </si>
  <si>
    <t>Política Pública de Ética Interespecie y Protección Animal, adoptada</t>
  </si>
  <si>
    <t>Centro de Promoción del Bienestar Animal Construido</t>
  </si>
  <si>
    <t>Centros Integrados de la Ruralidad, operando</t>
  </si>
  <si>
    <t>Diagnóstico registral de predios del Parque Nacional Natural Farallones realizado</t>
  </si>
  <si>
    <t>Estudio económico para la inclusión de la zona rural de Cali en los Bonos de Carbono elaborado</t>
  </si>
  <si>
    <t>Plan estratégico de turismo rural y de naturaleza, adoptado e Implementado</t>
  </si>
  <si>
    <t>Instituciones educativas rurales con acompañamiento para la resignificación de sus PIER desde la seguridad alimentaria, la diversidad ambiental y relaciones productivas</t>
  </si>
  <si>
    <t>Vías rurales con mantenimiento anual rutinario con inclusión social</t>
  </si>
  <si>
    <t>Política Pública de Educación Rural adoptada</t>
  </si>
  <si>
    <t>Institución educativa rural con programa piloto de propuesta alimentaria alternativa</t>
  </si>
  <si>
    <t>Planta de aprovechamiento de residuos sólidos orgánicos construida y en operación</t>
  </si>
  <si>
    <t>Grandes generadores con tecnologías de aprovechamiento de residuos sólidos orgánicos aplicadas</t>
  </si>
  <si>
    <t>Estaciones de clasificación y aprovechamiento de residuos sólidos inorgánicos operando</t>
  </si>
  <si>
    <t>Barrios con rutas selectivas de residuos sólidos con inclusión de recicladores de oficio implementadas</t>
  </si>
  <si>
    <t>Sitio de recolección, transporte, transferencia, aprovechamiento y disposición final para la gestión de residuos de construcción y demolición RCD operando</t>
  </si>
  <si>
    <t>Espacios públicos impactados por el manejo inadecuado de residuos sólidos intervenidos</t>
  </si>
  <si>
    <t>Lixiviados del antiguo vertedero de Navarro tratados</t>
  </si>
  <si>
    <t>Monitoreo anual de calidad ambiental (estabilidad de la masa de residuos y calidad del aire) del antiguo vertedero de Navarro</t>
  </si>
  <si>
    <t>Generadores de Residuos de Construcción y Demolición-RCD y Residuos Ordinarios, vinculados a un proceso de manejo eficiente y mejores prácticas en su gestión</t>
  </si>
  <si>
    <t>Estudios para la planificación de la gestión integral de residuos sólidos, la prestación del servicio público de aseo y sus actividades complementarias elaborados</t>
  </si>
  <si>
    <t>Personas sensibilizadas en gestión de residuos sólidos con inclusión de recicladores de oficio</t>
  </si>
  <si>
    <t>Nuevo modelo de servicio de aseo, implementado</t>
  </si>
  <si>
    <t>Empresas y emprendimientos fortalecidos en capacidades para el fomento de la economía Circular</t>
  </si>
  <si>
    <t>Sistema de Gestión de economía circular diseñado, implementado y certificado</t>
  </si>
  <si>
    <t>Estudios de Análisis Económico e Impacto para el aprovechamiento de residuos orgánicos, inorgánicos y RCD elaborado</t>
  </si>
  <si>
    <t>Asociaciones de recicladores de oficio de economía solidaria fortalecidas en desarrollo empresarial y competitividad</t>
  </si>
  <si>
    <t>Estrategias para el fomento de la producción limpia y el consumo responsable implementadas</t>
  </si>
  <si>
    <t>Plan para el fortalecimiento de Negocios Verdes formulado e implementado</t>
  </si>
  <si>
    <t>Productores agrícolas locales fortalecidos en técnicas de producción sostenible, competitividad y asociatividad</t>
  </si>
  <si>
    <t>Entidades con programas de eficiencia energética implementados</t>
  </si>
  <si>
    <t>Empresas con cambios hacia patrones de producción y consumo sostenible</t>
  </si>
  <si>
    <t>Negocios verdes registrados, evaluados y promovidos</t>
  </si>
  <si>
    <t>Obras de desarrollo urbanístico y habitabilidad, aplicando buenas prácticas ambientales y de construcción sostenible</t>
  </si>
  <si>
    <t>Establecimientos con usos de alto impacto ambiental de controlados con medidas de mitigación ambiental</t>
  </si>
  <si>
    <t>Creación del directorio verde de empresas de arenas y gravas</t>
  </si>
  <si>
    <t>Mujeres beneficiadas con proyectos para la producción agroecológica y consumo responsables con enfoque diferencial y de género</t>
  </si>
  <si>
    <t>Medidas de acción a corto plazo del Plan integral de gestión del Cambio Climático de Santiago de Cali, ejecutadas</t>
  </si>
  <si>
    <t>Vehículos eléctricos en el Distrito adquiridos</t>
  </si>
  <si>
    <t>Vehículos con control y vigilancia de emisiones en zonas priorizadas por la autoridad ambiental realizados</t>
  </si>
  <si>
    <t>Cantidad de hogares sostenibles con soluciones Solares Fotovoltaicas&lt;1 Kwp en Cali</t>
  </si>
  <si>
    <t>Cantidad de hogares sostenibles con soluciones solares fotovoltaicas =18 Kwp en SDL</t>
  </si>
  <si>
    <t>Cantidad de clientes oficiales con soluciones solares fotovoltaicas &lt;1 Kwp en Cali</t>
  </si>
  <si>
    <t>Cantidad de clientes particulares con soluciones solares Fotovoltaicas en SDL</t>
  </si>
  <si>
    <t>Cantidad de granjas solares construidas en SDL</t>
  </si>
  <si>
    <t>Cantidad de transformadores de distribución en aceite vegetal instalados en SDL</t>
  </si>
  <si>
    <t>Cantidad de vehículos eléctricos (para la operación) en funcionamiento en EMCALI</t>
  </si>
  <si>
    <t>Cantidad de estaciones de recarga habilitadas para VE en SDL</t>
  </si>
  <si>
    <t>Cantidad de usuarios (empresas y/o independientes) conectados con la oficina virtual</t>
  </si>
  <si>
    <t>Estudio de generación plan incentivos al uso de vehículos eléctricos e híbridos de servicio público y particular en el Distrito de Cali elaborado</t>
  </si>
  <si>
    <t>Proyectos definidos en el Plan de Manejo Ambiental del Acuífero de Cali -PMAA, priorizados y ejecutados</t>
  </si>
  <si>
    <t>Instrumentos de planificación (PORH) para garantizar calidad y cantidad de agua, para el sostenimiento de los ecosistemas acuáticos y los usos actuales y potenciales del agua, formulados, adoptados y en ejecución</t>
  </si>
  <si>
    <t>Avance piloto a escala real de sistema de filtración en lecho de río, construido y en funcionamiento, en PTAP Cauca</t>
  </si>
  <si>
    <t>Participación en dos (2) proyectos de impacto regional para la promoción de sistema sostenibles de abastecimiento de agua y saneamiento ambiental</t>
  </si>
  <si>
    <t>Reservorio de la planta de tratamiento de agua potable de Puerto Mallarino mantenido y con aislamiento</t>
  </si>
  <si>
    <t>Anillo a 115 Kv construido y funcionando en SDL</t>
  </si>
  <si>
    <t>Subestación de Energía Ladera construida y funcionando en SDL</t>
  </si>
  <si>
    <t>Kilómetros de red de media tensión construidos en SDL</t>
  </si>
  <si>
    <t>Equipos de maniobra instalados en SDL</t>
  </si>
  <si>
    <t>Kilómetros Intervenidos con cable ecológico en SDL</t>
  </si>
  <si>
    <t>Nuevos servicios instalados por programa de reducción de pérdidas de energía en SDL</t>
  </si>
  <si>
    <t>Definir y ejecutar dos (2) estrategias de reducción de contaminación por vertimientos líquidos en el recurso hídrico</t>
  </si>
  <si>
    <t>Estrategia interinstitucional para el manejo de agua residual en asentamientos humanos de desarrollo incompleto, diseñada y en implementación</t>
  </si>
  <si>
    <t>Estudios y diseños de la Planta de Tratamiento de Aguas Residuales de Sur (PTAR-S) elaborados</t>
  </si>
  <si>
    <t>Plantas de Tratamiento de Agua Residual Doméstica (PTARD) construidas en la zona rural</t>
  </si>
  <si>
    <t>Sistemas Individuales de Tratamiento de Agua Residual Doméstica (SITARD) construidas</t>
  </si>
  <si>
    <t>Plantas de Tratamiento de Agua Residual Doméstica (PTARD) mejoradas en la zona rural</t>
  </si>
  <si>
    <t>Sistemas Individuales de Tratamiento de Agua Residual Doméstica (SITARD) mejoradas</t>
  </si>
  <si>
    <t>Sistema de Tratamiento Primario de la PTAR Cañaveralejo mejorado</t>
  </si>
  <si>
    <t>Acciones del Programa de Aire Limpio implementadas</t>
  </si>
  <si>
    <t>Plan de Mejora del Ambiente Sonoro, actualizado, adoptado y ejecutado</t>
  </si>
  <si>
    <t>Espacio público asociado al SITMMIO generado y recuperado</t>
  </si>
  <si>
    <t>Construcción de  soluciones peatonales en zona urbana y rural</t>
  </si>
  <si>
    <t>Mantenimiento de  puentes peatonales de la zona urbana y rural</t>
  </si>
  <si>
    <t>Mantenimiento de la red peatonal en la zona urbana y rural</t>
  </si>
  <si>
    <t>Red de Ciclo-infraestructura (ciclo rutas integradas al SITM-MIO) implementadas</t>
  </si>
  <si>
    <t>Cicloparquedaeros integrados al SITM-MIO construidos</t>
  </si>
  <si>
    <t>Kilómetros de ciclo-infraestructura construida</t>
  </si>
  <si>
    <t>Kilómetros de ciclo-infraestructura mantenida</t>
  </si>
  <si>
    <t>Kilómetros de ciclo infraestructura en calzada implementados</t>
  </si>
  <si>
    <t>Puntos de Ciclo parqueaderos en la ciudad instalados</t>
  </si>
  <si>
    <t>Estudios Técnicos complementarios para el Tren de Cercanías elaborados</t>
  </si>
  <si>
    <t>km de corredores pre troncales del SITM - MIO, adecuados con Carriles preferenciales</t>
  </si>
  <si>
    <t>km de Corredores troncales del SITM - MIO construidos</t>
  </si>
  <si>
    <t>Buses del SITM-MIO con baja contaminación en circulación en hora pico (promedio flota ejecutada)</t>
  </si>
  <si>
    <t>Terminales de cabecera del SITM- MIO construidas</t>
  </si>
  <si>
    <t>Terminales Intermedias del SITM MIO, construidas</t>
  </si>
  <si>
    <t>Estaciones de parada en corredores troncales del SITM-MIO, construidas</t>
  </si>
  <si>
    <t>Patio Talleres del SITM MIO construidos</t>
  </si>
  <si>
    <t>Sistemas de servicio complementario intramunicipal (camperos y/o transporte público colectivo, sistema de bicicletas públicas alimentadoras) y supramunicipal integrados al SITM MIO</t>
  </si>
  <si>
    <t>Estudio de prefactibilidad de la segunda línea del Sistema aéreo suspendido alimentador del MIO Cable, realizado</t>
  </si>
  <si>
    <t>Ejecución de recursos FESDE para la operación del Sistema de Transporte Masivo, reportado</t>
  </si>
  <si>
    <t>Ejecución de recursos componente tecnológico, reportado al STIM</t>
  </si>
  <si>
    <t>Estrategias financieras y operativas de optimización del SITM_MIO implementadas</t>
  </si>
  <si>
    <t>Intersecciones viales a desnivel construidas</t>
  </si>
  <si>
    <t>Intersecciones viales a nivel construidas</t>
  </si>
  <si>
    <t>Vías y obras de drenaje en la zona urbana y rural construidas</t>
  </si>
  <si>
    <t>Vías con mantenimiento y rehabilitación eco sostenible</t>
  </si>
  <si>
    <t>Puentes vehiculares en la zona urbana y rural mantenidos</t>
  </si>
  <si>
    <t>Frentes de trabajo de las 21 Megaobras ejecutados mediante el sistema de contribución por valorización</t>
  </si>
  <si>
    <t>Implementación del Sistema de gestión de Infraestructura Vial de Cali</t>
  </si>
  <si>
    <t>Construcción de vías de la prolongación Avenida Ciudad de Cali, entre la carrera 109 y Rio Jamundí</t>
  </si>
  <si>
    <t>Mantenimiento de la red semaforizada en Cali realizada</t>
  </si>
  <si>
    <t>Puntos de la red vial del Distrito de Cali señalizados</t>
  </si>
  <si>
    <t>Operativos en vía para el control de vehículos automotores realizados</t>
  </si>
  <si>
    <t>Plan especial de transporte de carga y logística para Cali formulado</t>
  </si>
  <si>
    <t>Acciones del plan local de seguridad vial implementados</t>
  </si>
  <si>
    <t>Infraestructura física y tecnológica para una atención efectiva integral al usuario realizada</t>
  </si>
  <si>
    <t>Centro de enseñanza automovilística de Distrito de Cali operando</t>
  </si>
  <si>
    <t>Zonas Especiales de Estacionamiento Regulado - ZER implementadas</t>
  </si>
  <si>
    <t>Actores de la movilidad sensibilizados   sobre la movilidad sostenible y segura</t>
  </si>
  <si>
    <t>Promoción y pedagogía de comportamientos y prácticas seguras para la movilidad sustentable y sobre estrategias de regulación del tránsito realizadas</t>
  </si>
  <si>
    <t>Espacios de participación e interacción con los diversos actores viales y comunidad del Municipio de Cali implementados</t>
  </si>
  <si>
    <t>Planes especiales zonales de gestión del estacionamiento formulados</t>
  </si>
  <si>
    <t>Verificaciones de Riesgos por Fenómenos de Origen Tecnológico, Socio-natural, Natural y Antrópico, realizadas</t>
  </si>
  <si>
    <t>Sistema integral de información de la gestión del riesgo, diseñado e implementado bajo Arquitectura empresarial</t>
  </si>
  <si>
    <t>Plan de Gestión del Riesgo de Desastres de Santiago de Cali, Ajustado</t>
  </si>
  <si>
    <t>Centro Integral para la Gestión del Riesgo de Emergencias y Desastres, construido</t>
  </si>
  <si>
    <t>Redes para la vigilancia e identificación de amenazas socio naturales generadoras de riesgo, fortalecidas y en funcionamiento</t>
  </si>
  <si>
    <t>Evaluación del riesgo por sismos en el suelo urbano, elaborada</t>
  </si>
  <si>
    <t>Estudios básicos y detallados sobre movimientos en masa ajustados</t>
  </si>
  <si>
    <t>Evaluación de riesgo por inundaciones pluviales y fluviales de la comuna 22, área de expansión urbana, corredor Cali- Jamundí y área suburbana de Pance, elaborada</t>
  </si>
  <si>
    <t>Restitución de espacio público por desmonte de techos en Jarillón y Lagunas, con procesos de concertación y garantía de derechos</t>
  </si>
  <si>
    <t>Hogares con subsidios municipal de vivienda de interés social, modalidad arrendamiento proceso reasentamiento</t>
  </si>
  <si>
    <t>Construcción de obras de estabilización y contención en la zona urbana y rural de Cali</t>
  </si>
  <si>
    <t>Servicios de urgencias y ambulancias seguros en la respuesta a urgencias emergencias y desastres</t>
  </si>
  <si>
    <t>Obras e intervenciones para la reducción de riesgos por inundaciones fluviales y pluviales, movimientos en masa y avenidas torrenciales diseñadas y ejecutadas</t>
  </si>
  <si>
    <t>Pilotos de Sistemas Urbanos de Drenaje Sostenible (SUDS) y Soluciones Basadas en la Naturaleza (SBN) implementados con la generación de los lineamientos y determinantes ambientales en el manejo de escorrentías</t>
  </si>
  <si>
    <t>Área de asentamientos humanos en riesgo mitigable por movimientos en masa estabilizada</t>
  </si>
  <si>
    <t>Personas fortalecidas en el conocimiento de las buenas prácticas para la gestión del riesgo</t>
  </si>
  <si>
    <t>Hogares localizados en zonas de riesgo no mitigable por inundaciones reasentados en zonas urbanas y rurales con procesos de concertación y garantía de derechos</t>
  </si>
  <si>
    <t>Guardianes del Jarillón fortalecidos en competencias de Gestión del Riesgo</t>
  </si>
  <si>
    <t>Demoliciones de techos de áreas afectadas por asentamientos de desarrollo incompleto del Proyecto Plan Jarillón, realizadas con procesos de concertación y garantía de derechos</t>
  </si>
  <si>
    <t>Bocaminas activas ilegales cerradas</t>
  </si>
  <si>
    <t>Adquisición de predios con títulos justificativo de dominio en zonas de riesgo no mitigable por inundaciones</t>
  </si>
  <si>
    <t>Hogares reasentados en viviendas productivas rurales, con procesos de concertación y garantía de derechos</t>
  </si>
  <si>
    <t>Hogares con planes de reasentamiento para hogares localizados en zonas de riesgo no mitigables formulados con procesos de concertación y garantía de derechos</t>
  </si>
  <si>
    <t>Obras Fase III para la recuperación de la Laguna del Pondaje, terminadas</t>
  </si>
  <si>
    <t>Viviendas de interés prioritario construidas y/o compradas para el reasentamiento de hogares del proyecto Plan Jarillón de Cali</t>
  </si>
  <si>
    <t>Obras de reforzamiento del Jarillón de Río Cauca</t>
  </si>
  <si>
    <t>Centro de Monitoreo y Gestión Integrado de Alertas Tempranas, implementado en EMCALI</t>
  </si>
  <si>
    <t>Plan de gestión social para el proyecto Plan Jarillón del Río Cauca y obras complementarias, implementado</t>
  </si>
  <si>
    <t>Equipos de Primera Respuesta del Consejo Municipal de Gestión del Riesgo, articulados y fortalecidos</t>
  </si>
  <si>
    <t>Estrategia de Respuesta a Emergencias, actualizada</t>
  </si>
  <si>
    <t>Sistema de Alertas Tempranas Integrado bajo arquitectura empresarial</t>
  </si>
  <si>
    <t>Documentos técnicos de rediseño institucional acorde con la categoría Cali Distrito Especial, elaborados</t>
  </si>
  <si>
    <t>Modelo de división político-administrativa del Distrito Especial revisado y adoptado</t>
  </si>
  <si>
    <t>Inventario de Bienes Inmuebles actualizado</t>
  </si>
  <si>
    <t>Instrumentos de planificación complementaria del plan de ordenamiento territorial, formulados y divulgados</t>
  </si>
  <si>
    <t>Documentos de revisión y ajuste del POT elaborados</t>
  </si>
  <si>
    <t>Unidades de planificación urbana y rural formuladas y adoptadas</t>
  </si>
  <si>
    <t>Estudios complementarios del Plan de Ordenamiento Territorial elaborados</t>
  </si>
  <si>
    <t>Estudio para la estructuración y creación de autoridad ambiental distrital, elaborado</t>
  </si>
  <si>
    <t>Sistema Distrital de Planeación, ajustado y adoptado</t>
  </si>
  <si>
    <t>Competencias Distritales en salud certificadas</t>
  </si>
  <si>
    <t>Formular plan prospectivo de Cali como Distrito Especial</t>
  </si>
  <si>
    <t>Modelo de Agencia de Cooperación Técnica implementada</t>
  </si>
  <si>
    <t>Proyectos Propuestos de Cooperación Financiera y/o Técnica en Proyectos de Interés de la Administración Pública</t>
  </si>
  <si>
    <t>Alianzas, y/o coordinaciones suscritos</t>
  </si>
  <si>
    <t>Estudio complementario para la implementación de la autoridad regional de transporte – ART y  ente gestor del tren de cercanías, elaborados</t>
  </si>
  <si>
    <t>Modelo de laboratorio, diseñado con organismos, academia y sociedad civil</t>
  </si>
  <si>
    <t>Iniciativas frente a problemáticas priorizadas, co-creadas</t>
  </si>
  <si>
    <t>Iniciativas colaborativas para seguimiento a problemas específicos, realizadas</t>
  </si>
  <si>
    <t>Instrumentos de gestión y control actualizados</t>
  </si>
  <si>
    <t>Servicio del deporte, recreación y actividad física ejecutado bajo las políticas institucionales vigentes</t>
  </si>
  <si>
    <t>Implementación del proceso de Gestión Cultural, bajo las políticas institucionales vigentes</t>
  </si>
  <si>
    <t>Procesos institucionales de la secretaria de Seguridad y Justicia mejorados, conforme a los requerimientos de las políticas institucionales vigentes</t>
  </si>
  <si>
    <t>Procesos institucionales de la autoridad ambiental, conforme a los requerimientos de las políticas institucionales y administrativas vigentes mejorados</t>
  </si>
  <si>
    <t>Servidores públicos, capacitados según plan de formación</t>
  </si>
  <si>
    <t>Servidores públicos sensibilizados en el fomento de la cultura del autocontrol</t>
  </si>
  <si>
    <t>Clima y la cultura organizacional, intervenido y medido,</t>
  </si>
  <si>
    <t>Fases del sistema de información, para la Gestión del Conocimiento en los 39 Procesos de la entidad, implementadas</t>
  </si>
  <si>
    <t>Servidores públicos y ciudadanos orientados en Código Disciplinario</t>
  </si>
  <si>
    <t>Personal de la Administración Pública con formación en perspectiva de género y enfoque diferencial</t>
  </si>
  <si>
    <t>Diseños de puestos de trabajo personalizados para funcionarios en condición de discapacidad elaborados</t>
  </si>
  <si>
    <t>Puestos de trabajo modificados</t>
  </si>
  <si>
    <t>Niveles de modelación de los procesos de la Entidad bajo Arquitectura Empresarial (AE) estandarizados</t>
  </si>
  <si>
    <t>Procedimientos de DATIC modelados bajo BPM</t>
  </si>
  <si>
    <t>Capacidades de Arquitectura Empresarial en TI, implementado</t>
  </si>
  <si>
    <t>Instrumentos de Arquitectura Empresarial de Planeación y Misionalidad de la Entidad, formulados</t>
  </si>
  <si>
    <t>Modelo del sistema de compra pública responsable</t>
  </si>
  <si>
    <t>Modelo Integrado de Planeación y Gestión implementado en DATIC</t>
  </si>
  <si>
    <t>Fases del sistema de Seguridad y Privacidad de la Información, documentadas</t>
  </si>
  <si>
    <t>Modelo de Teletrabajo, diseñado</t>
  </si>
  <si>
    <t>Sistema de Gestión de Calidad de la entidad, bajo la norma NTC ISO 9001:2015, actualizado</t>
  </si>
  <si>
    <t>Líneas de servicios del Proceso Desarrollo Económico certificadas bajo la ISO 9001:2015</t>
  </si>
  <si>
    <t>Líneas de servicios del Proceso Servicios Públicos certificadas bajo la ISO 9001:2015</t>
  </si>
  <si>
    <t>Proceso de participación ciudadana y gestión comunitaria certificado</t>
  </si>
  <si>
    <t>Bibliotecas Públicas del proceso de Gestión Cultural certificadas bajo la norma Técnica de Gestión de Calidad ISO 9001:2015</t>
  </si>
  <si>
    <t>Líneas de servicios certificadas del proceso Gestión de Paz y Cultura Ciudadana bajo la norma técnica de gestión de Calidad ISO 9001:2015</t>
  </si>
  <si>
    <t>Líneas del servicio del organismo certificadas bajo la NTC ISO 9001-2015</t>
  </si>
  <si>
    <t>Proceso servicio de vivienda social certificado bajo la ISO 9001:2015</t>
  </si>
  <si>
    <t>Instrumentos de servicio al ciudadano actualizados</t>
  </si>
  <si>
    <t>Acciones de racionalización de trámites y servicios implementadas</t>
  </si>
  <si>
    <t>Edificaciones de propiedad del Distrito, mantenidas</t>
  </si>
  <si>
    <t>Inventario de Bienes Muebles del Distrito, actualizados</t>
  </si>
  <si>
    <t>Plan Estratégico de Seguridad vial fortalecido</t>
  </si>
  <si>
    <t>Imágenes digitalizadas de documentación con organización archivística</t>
  </si>
  <si>
    <t>Sistema de Gestión Documental de la Secretaría de Vivienda Social y Hábitat con expedientes sistematizados y organizados</t>
  </si>
  <si>
    <t>Archivo Distrital de Alcaldía y Concejo de Santiago de Cali, adecuado</t>
  </si>
  <si>
    <t>Expedientes activos de los procesos disciplinarios de vigencias anteriores terminados</t>
  </si>
  <si>
    <t>Modelo de prevención del Daño Antijurídico operando</t>
  </si>
  <si>
    <t>Proceso de gestión de tránsito y transporte implementado bajo las políticas institucionales vigentes</t>
  </si>
  <si>
    <t>Red de gestión de información y del conocimiento diseñado y operado</t>
  </si>
  <si>
    <t>Pasivo pensional normalizado</t>
  </si>
  <si>
    <t>Planes de Desarrollo divulgados</t>
  </si>
  <si>
    <t>Planes de Desarrollo de nivel territorial y distrital con seguimiento y evaluación</t>
  </si>
  <si>
    <t>Políticas públicas, evaluadas</t>
  </si>
  <si>
    <t>Solicitudes de encuesta Sisbén, atendidas</t>
  </si>
  <si>
    <t>Archivo Municipal de Datos, actualizado</t>
  </si>
  <si>
    <t>Sistema de Indicadores Sociales actualizado</t>
  </si>
  <si>
    <t>Documentos con estadísticas básicas del Distrito, publicados</t>
  </si>
  <si>
    <t>Base de datos de Estratificación urbana y rural actualizada</t>
  </si>
  <si>
    <t>Registros de la base de datos de Nomenclatura de Cali actualizados</t>
  </si>
  <si>
    <t>Servicios Web Geográficos y productos de información geográfica en la plataforma tecnológica de la Infraestructura de Datos Espaciales de Santiago de Cali – IDESC disponibles</t>
  </si>
  <si>
    <t>Sistema de Información geográfico para el Turismo, operando</t>
  </si>
  <si>
    <t>Estudios del sector turismo, realizados</t>
  </si>
  <si>
    <t>Encuesta multipropósito de empleo (formal e informal) y calidad de vida para Cali, aplicada</t>
  </si>
  <si>
    <t>Investigaciones sobre economía creativa, circular, digital y demás temas conexos al desarrollo del territorio, generadas y publicadas</t>
  </si>
  <si>
    <t>Observatorio Ambiental, como un instrumento de reporte, seguimiento y generación de conocimiento para la gestión ambiental, actualizado y operando</t>
  </si>
  <si>
    <t>Políticas Públicas sociales con monitoreo y seguimiento</t>
  </si>
  <si>
    <t>Investigaciones del sector deporte realizadas en la visión Cali 2036</t>
  </si>
  <si>
    <t>Investigaciones de la dinámica Inmobiliaria realizadas</t>
  </si>
  <si>
    <t>Investigaciones de la conducta oficial del   servidor público, realizadas</t>
  </si>
  <si>
    <t>Investigaciones producidas por el observatorio de seguridad</t>
  </si>
  <si>
    <t>Observatorio de Hacienda Pública Distrital operando</t>
  </si>
  <si>
    <t>Sistema de Información Geográfico -SIG para el manejo de Sustancias Químicas y Residuos Peligrosos en el marco del COTSA, bajo el modelo de arquitectura empresarial, estructurado y en implementación</t>
  </si>
  <si>
    <t>Inteligencia de mercados -estudio de mercado por clústeres, existentes en el municipio de Santiago de Cali, elaborado</t>
  </si>
  <si>
    <t>Investigaciones cuantitativa y cualitativa en temas de paz, cultura ciudadana, respeto por la casa común y otros seres sintientes, derechos humanos y acuerdo de paz realizadas</t>
  </si>
  <si>
    <t>Estudios de preinversión de proyectos estratégicos del plan de desarrollo elaborados</t>
  </si>
  <si>
    <t>Conjunto de datos con Modelo de Big Data implementado</t>
  </si>
  <si>
    <t>Datacenter del Distrito Especial, unificado</t>
  </si>
  <si>
    <t>Herramienta virtual para la promoción de la participación ciudadana implementada</t>
  </si>
  <si>
    <t>Modelo de inteligencia artificial formulado</t>
  </si>
  <si>
    <t>Sistema de seguridad informática Implementado</t>
  </si>
  <si>
    <t>Puntos de atención con cultura del servicio orientado al ciudadano, operando</t>
  </si>
  <si>
    <t>Sistema para la automatización de procesos del sector educativo, diseñado e implementado</t>
  </si>
  <si>
    <t>Modelo predictivo de fallos judiciales contra la entidad, implementado</t>
  </si>
  <si>
    <t>Centro de Gestión del Conocimiento y la Innovación en materia de seguridad y justicia funcionando</t>
  </si>
  <si>
    <t>Infraestructura de TI de la Alcaldía y el Concejo Distrital, renovada</t>
  </si>
  <si>
    <t>Modelo de Arquitectura Empresarial del dominio de sistemas de información e infraestructura tecnológica de la entidad implementado</t>
  </si>
  <si>
    <t>Sistemas de información activos integrados e interoperando</t>
  </si>
  <si>
    <t>Sistemas de Información de la entidad modernizados</t>
  </si>
  <si>
    <t>Trámites y servicios, automatizados</t>
  </si>
  <si>
    <t>Sistema de matrícula en línea vía web diseñado e implementado para las 92  Instituciones Educativas Oficiales</t>
  </si>
  <si>
    <t>Planoteca Digital del DAP actualizada</t>
  </si>
  <si>
    <t>Referentes físicos de la Red de Control Geodésico de Santiago de Cali materializados</t>
  </si>
  <si>
    <t>Sistema de información cultural y de gestión del patrimonio, operando</t>
  </si>
  <si>
    <t>Sistema de información de control urbanístico implementado y mantenido</t>
  </si>
  <si>
    <t>Sistema interactivo de reporte de quejas en línea de construcciones, antenas irreglamentarias y obras, implementado</t>
  </si>
  <si>
    <t>Recursos de vigencias anteriores en proceso de cobro persuasivo y coactivo recuperados</t>
  </si>
  <si>
    <t>Ingresos de la vigencia actual de Impuesto Predial Unificado e Impuesto de Industria y Comercio y otros recaudados</t>
  </si>
  <si>
    <t>Sostenibilidad de los niveles de cumplimiento de las obligaciones tributarias de Impuesto Predial Unificado e ICA en Santiago de Cali y otros</t>
  </si>
  <si>
    <t>Censo Tributario realizado</t>
  </si>
  <si>
    <t>Actualización Catastral Rural</t>
  </si>
  <si>
    <t>Predios actualizados por Conservación Catastral</t>
  </si>
  <si>
    <t>Software del sistema de Información Catastral Implementado</t>
  </si>
  <si>
    <t>Catastro Multipropósito Implementado</t>
  </si>
  <si>
    <t>Cartera morosa por infracciones de tránsito, recuperada</t>
  </si>
  <si>
    <t>Proyecto de acuerdo municipal con incentivos tributarios para los hogares, negocios, inversionistas y desarrolladores del área de renovación urbana, formulado</t>
  </si>
  <si>
    <t>Cartera por crédito de vivienda VIP – VIS, recuperado</t>
  </si>
  <si>
    <t>Sistema de participación ciudadana, funcionando</t>
  </si>
  <si>
    <t>Personas pertenecientes a grupos de valor con capacidades comunitarias fortalecidas</t>
  </si>
  <si>
    <t>Iniciativas comunitarias para la promoción de la participación ciudadana, implementadas</t>
  </si>
  <si>
    <t>Planes de desarrollo a nivel territorial, formulados</t>
  </si>
  <si>
    <t>Organismos comunales en el territorio Inspeccionados, Vigilados y Controlados en cumplimiento de la norma comunal</t>
  </si>
  <si>
    <t>Estrategia de Resiliencia en Territorios de Inclusión y Oportunidades de Santiago de Cali, funcionando</t>
  </si>
  <si>
    <t>Estímulos a propuestas, de organizaciones sociales y comunitarias, para la transformación de realidades sociales en los territorios priorizados TIO´s, entregados</t>
  </si>
  <si>
    <t>Sistema Municipal de Cultura funcionando</t>
  </si>
  <si>
    <t>Mujeres de la zona rural y urbana vinculadas a procesos de formación política desde la perspectiva de género y diferencial</t>
  </si>
  <si>
    <t>Red de agentes institucionales con un plan específico para buen gobierno, abierto a la ciudadanía; operando</t>
  </si>
  <si>
    <t>Estrategia de Comunicación clara y transparente, implementada</t>
  </si>
  <si>
    <t>Estrategia de fortalecimiento de las competencias para los usuarios de servicios públicos y TIC</t>
  </si>
  <si>
    <t>Estrategia de rendición de cuentas implementada</t>
  </si>
  <si>
    <t>Semilleros itinerantes de Desarrollo Distrital participativo, realizados</t>
  </si>
  <si>
    <t>Política Pública de Cultura Ciudadana formulada, aprobada y socializada</t>
  </si>
  <si>
    <t>Estrategia para el fomento y promoción del derecho a la libertad religiosa y la participación ciudadana, realizada</t>
  </si>
  <si>
    <t>Personas formadas en cultura ciudadana para la paz, la convivencia y la reconciliación</t>
  </si>
  <si>
    <t>Iniciativas institucionales y comunitarias en cultura ciudadana y construcción de paz apoyadas</t>
  </si>
  <si>
    <t>Colectivos Urbanos y rurales de cultura ciudadana y construcción de Paz apoyados y promovidos</t>
  </si>
  <si>
    <t>Iniciativas institucionales de promoción a la caleñidad implementadas</t>
  </si>
  <si>
    <t>Encuentros ciudadanos de sensibilización en temas de cultura ciudadana realizados</t>
  </si>
  <si>
    <t>Política pública integral de libertad religiosa, formulada y adoptada</t>
  </si>
  <si>
    <t>Área Funcional</t>
  </si>
  <si>
    <t>Cuenta de Código BP</t>
  </si>
  <si>
    <t>No se incluye la meta se realizo en 2020 100%</t>
  </si>
  <si>
    <t>Omar</t>
  </si>
  <si>
    <t>Eugenio</t>
  </si>
  <si>
    <t>Economia solidaria - Olga</t>
  </si>
  <si>
    <t>Sandra Seguridad alimentaira</t>
  </si>
  <si>
    <t>Comuna</t>
  </si>
  <si>
    <t>Código BP</t>
  </si>
  <si>
    <t>Nombre del proyecto</t>
  </si>
  <si>
    <t>Subsecretaría</t>
  </si>
  <si>
    <t>Areas de trabajo</t>
  </si>
  <si>
    <t>Suma de Área Funcional</t>
  </si>
  <si>
    <t>BP-26002737</t>
  </si>
  <si>
    <t>Implementación de una estrategia de encadenamientos productivos en la ciudad de Cali</t>
  </si>
  <si>
    <t>Subsecretaría de Cadenas de Valor</t>
  </si>
  <si>
    <t>Encadenamientos</t>
  </si>
  <si>
    <t>BP-26002769</t>
  </si>
  <si>
    <t>Implementación de una estrategia de fortalecimiento de capacidades de innovación en mipymes de la ciudad de Cali</t>
  </si>
  <si>
    <t>BP-26002799</t>
  </si>
  <si>
    <t>Implementación de una estrategia de generación de ingresos en unidades productivas del Plan Jarillón Cali</t>
  </si>
  <si>
    <t>BP-26002856</t>
  </si>
  <si>
    <t>Implementación de una estrategia de fortalecimiento a las iniciativas cluster de la ciudad de Cali</t>
  </si>
  <si>
    <t>BP-26002871</t>
  </si>
  <si>
    <t>Fortalecimiento a la promoción a nivel nacional e internacional, como destino de negocios, de Santiago de Cali</t>
  </si>
  <si>
    <t>Subsecretaría de Servicios Productivos y Comercio Colaborativo</t>
  </si>
  <si>
    <t>BP-26002906</t>
  </si>
  <si>
    <t>Fortalecimiento de experiencias empresariales para unidades productivas de Santiago de Cali</t>
  </si>
  <si>
    <t>BP-26002915</t>
  </si>
  <si>
    <t>Fortalecimiento de los sistemas de gestión de la Secretaría de Desarrollo Económico de Santiago de Cali</t>
  </si>
  <si>
    <t>Despacho</t>
  </si>
  <si>
    <t>Transversal</t>
  </si>
  <si>
    <t>BP-26002965</t>
  </si>
  <si>
    <t>Investigación sobre los sectores económicos priorizados y temas conexos en la política pública de desarrollo económico en Santiago de Cali</t>
  </si>
  <si>
    <t>CIEC</t>
  </si>
  <si>
    <t>BP-26002966</t>
  </si>
  <si>
    <t>Fortalecimiento de iniciativas de producción limpia y consumo responsable en Santiago de Cali</t>
  </si>
  <si>
    <t>Economía circular</t>
  </si>
  <si>
    <t>BP-26002967</t>
  </si>
  <si>
    <t>Fortalecimiento al ecosistema empresarial y social con enfoque diferencial y de género en Santiago de Cali</t>
  </si>
  <si>
    <t>Desarrollo empresarial</t>
  </si>
  <si>
    <t>BP-26002968</t>
  </si>
  <si>
    <t>Diseño de una marca de ciudad para el Distrito Especial de Cali</t>
  </si>
  <si>
    <t>BP-26002980</t>
  </si>
  <si>
    <t>Fortalecimiento de las técnicas de producción sostenible, competitividad y asociatividad de los productores agrícolas locales de Santiago de Cali</t>
  </si>
  <si>
    <t>BP-26002998</t>
  </si>
  <si>
    <t>Capacitación a docentes de entidades públicas para el emprendimiento consciente y la economía social y solidaria de Cali</t>
  </si>
  <si>
    <t>Economía solidaria</t>
  </si>
  <si>
    <t>BP-26003001</t>
  </si>
  <si>
    <t>Desarrollo de un plan para el fortalecimiento de negocios verdes en Santiago de Cali</t>
  </si>
  <si>
    <t>BP-26003021</t>
  </si>
  <si>
    <t>Fortalecimiento de estrategias para la generación de ingresos de las personas en proceso de reincorporación, reintegración, desvinculados del conflicto armado de Cali</t>
  </si>
  <si>
    <t>BP-26003029</t>
  </si>
  <si>
    <t>Construcción del Ecosistema de Innovación de Economía Circular en Cali</t>
  </si>
  <si>
    <t>BP-26003032</t>
  </si>
  <si>
    <t>Fortalecimiento para la generación de capacidades de las organizaciones del sector de economía solidaria de Cali</t>
  </si>
  <si>
    <t>BP-26003066</t>
  </si>
  <si>
    <t>Consolidación de las Áreas de Desarrollo Naranja de Santiago de Cali</t>
  </si>
  <si>
    <t>Economía creativa</t>
  </si>
  <si>
    <t>BP-26003067</t>
  </si>
  <si>
    <t>Desarrollo de laboratorios de innovación, emprendimiento y tecnología en la industria cultural y creativa de Santiago de Cali</t>
  </si>
  <si>
    <t>BP-26003071</t>
  </si>
  <si>
    <t>Asistencia técnica a empresas y emprendimientos de la industria cultural y creativa en Santiago de Cali</t>
  </si>
  <si>
    <t>BP-26003079</t>
  </si>
  <si>
    <t>Fortalecimiento a los emprendimientos y empresas de industrias culturales y creativas en etapa de incubación y aceleración de Santiago de Cali</t>
  </si>
  <si>
    <t>BP-26003084</t>
  </si>
  <si>
    <t>Producción cinematográfica y audiovisual competitiva en Santiago de Cali</t>
  </si>
  <si>
    <t>BP-26003086</t>
  </si>
  <si>
    <t>Fortalecimiento al consumo cultural y creativo en Santiago de Cali</t>
  </si>
  <si>
    <t>BP-26003121</t>
  </si>
  <si>
    <t>Mejoramiento a la competitividad sostenible de los mercados de industrias culturales y creativas de Santiago de Cali</t>
  </si>
  <si>
    <t>BP-26003122</t>
  </si>
  <si>
    <t>Consolidación de modelos asociativos empresariales de la industria cultural y creativa de Santiago de Cali</t>
  </si>
  <si>
    <t>BP-26003129</t>
  </si>
  <si>
    <t>Desarrollo de competencias como técnicos laborales a víctimas del conflicto armado para la empleabilidad en Santiago de Cali</t>
  </si>
  <si>
    <t>Empleabilidad</t>
  </si>
  <si>
    <t>BP-26003130</t>
  </si>
  <si>
    <t>Desarrollo de competencias laborales a personas afro e indígenas para la empleabilidad en Santiago de Cali</t>
  </si>
  <si>
    <t>BP-26003131</t>
  </si>
  <si>
    <t>Desarrollo de competencias laborales a jóvenes para la empleabilidad en Santiago de Cali</t>
  </si>
  <si>
    <t>BP-26003134</t>
  </si>
  <si>
    <t>Desarrollo de competencias laborales a personas con vulnerabilidad laboral para la empleabilidad en Santiago de Cali</t>
  </si>
  <si>
    <t>BP-26003137</t>
  </si>
  <si>
    <t>Desarrollo de competencias laborales a mujeres para la empleabilidad en Santiago de Cali</t>
  </si>
  <si>
    <t>BP-26003140</t>
  </si>
  <si>
    <t>Desarrollo de rutas de acercamiento entre la oferta y la demanda laboral a personas desempleadas en Santiago de Cali</t>
  </si>
  <si>
    <t>BP-26003143</t>
  </si>
  <si>
    <t>Construcción y adecuación en el centro de la ciudad de un espacio para el acopio y comercialización de los productos agrícolas en Santiago de Cali</t>
  </si>
  <si>
    <t>BP-26003147</t>
  </si>
  <si>
    <t>Mejoramiento comercial de los mercados campesinos con prácticas agrícolas de producción limpia de Santiago de Cali</t>
  </si>
  <si>
    <t>Seguridad alimentaria</t>
  </si>
  <si>
    <t>BP-26003149</t>
  </si>
  <si>
    <t>Fortalecimiento del sistema de operación de las plazas de mercado de Santiago de Cali</t>
  </si>
  <si>
    <t>BP-26003158</t>
  </si>
  <si>
    <t>Fortalecimiento de estrategias organizativas para los procesos comerciales de los productos agrícolas en Santiago de Cali</t>
  </si>
  <si>
    <t>BP-26003167</t>
  </si>
  <si>
    <t>Capacitación a líderes de comedores comunitarios para la conformación de unidades productivas autosostenibles en Cali</t>
  </si>
  <si>
    <t>BP-26003393</t>
  </si>
  <si>
    <t>Fortalecimiento a las empresas y emprendimientos en capacidades para el fomento de la economía circular en Cali</t>
  </si>
  <si>
    <t>BP-26003398</t>
  </si>
  <si>
    <t>Fortalecimiento en capacidades de innovación de las MiPymes en etapa temprana de la ciudad de Santiago de Cali</t>
  </si>
  <si>
    <t>BP-26003402</t>
  </si>
  <si>
    <t>Optimización del capital humano capacitado en Tecnologías de la Cuarta Revolución Industrial en la ciudad de Santiago de Cali</t>
  </si>
  <si>
    <t>Economía digital</t>
  </si>
  <si>
    <t>BP-26003403</t>
  </si>
  <si>
    <t>Fortalecimiento de los niveles de sofisticación de las micro, pequeñas y medianas empresas de la ciudad Santiago de Cali</t>
  </si>
  <si>
    <t>BP-26003430</t>
  </si>
  <si>
    <t>Fortalecimiento de las capacidades empresariales y técnicas de la población victima de Santiago de Cali</t>
  </si>
  <si>
    <t>BP-26003436</t>
  </si>
  <si>
    <t>Fortalecimiento para Asociaciones de recicladores de oficio en economía solidaria, desarrollo empresarial y competitividad en Santiago de Cali</t>
  </si>
  <si>
    <t>BP-26003437</t>
  </si>
  <si>
    <t>Fortalecimiento del ecosistema  de Ciencia, Tecnología e Innovación - CTI - en Santiago de Cali</t>
  </si>
  <si>
    <t>BP-26003442</t>
  </si>
  <si>
    <t>Capacitación en competencias financieras y economía solidaria a personas vulnerables con unidades de negocio en Cali</t>
  </si>
  <si>
    <t>BP-26003443</t>
  </si>
  <si>
    <t>Fortalecimiento al emprendimiento en Centros para el Desarrollo Empresarial y Social de Santiago de Cali</t>
  </si>
  <si>
    <t>BP-26003444</t>
  </si>
  <si>
    <t>Fortalecimiento de Unidades productivas con créditos solidarios, en Santiago de Cali</t>
  </si>
  <si>
    <t>BP-26003671</t>
  </si>
  <si>
    <t>Estudios y diseños para la construcción del Parque Tecnológico de Innovación San Fernando en Santiago de Cali</t>
  </si>
  <si>
    <t>BP-26003695</t>
  </si>
  <si>
    <t>Estudio de mercado por clusters existentes en el Distrito de Santiago de Cali</t>
  </si>
  <si>
    <t>BP-26003696</t>
  </si>
  <si>
    <t>Aplicación de la encuesta multipropósito de empleo y calidad de vida para Santiago de Cali</t>
  </si>
  <si>
    <t>BP-26003698</t>
  </si>
  <si>
    <t>Elaboracion de estudios de analisis economico e impacto para el aprovechamiento de residuos RCD en Santiago de Cali</t>
  </si>
  <si>
    <t>BP-26003699</t>
  </si>
  <si>
    <t>Diagnóstico de la economía solidaria y de la economía colaborativa para la definición de estrategias de sostenibilidad de sus sectores en el distrito de Santiago de Cali</t>
  </si>
  <si>
    <t>BP-26003700</t>
  </si>
  <si>
    <t>Desarrollo de plataformas colaborativas al servicio del sector socio-empresarial del distrito de Santiago de Cali</t>
  </si>
  <si>
    <t>BP-26003701</t>
  </si>
  <si>
    <t>Formulación de la política pública de la economía social y solidaria del distrito de Santiago de Cali</t>
  </si>
  <si>
    <t>BP-26003703</t>
  </si>
  <si>
    <t>Elaboración de estudios de factibilidad para un equipamiento de abastecimiento y comercialización de alimentos en el oriente de Cali</t>
  </si>
  <si>
    <t>BP-26003706</t>
  </si>
  <si>
    <t>Diseño de un plan estratégico que promueva la autonomía económica de la mujer rural en Santiago de Cali</t>
  </si>
  <si>
    <t>BP-26003712</t>
  </si>
  <si>
    <t>Mantenimiento de la plataforma tecnológica para la gestión de la economía circular de Santiago de Cali</t>
  </si>
  <si>
    <t>BP-26003715</t>
  </si>
  <si>
    <t>Desarrollo de una estrategia de economía solidaria para trabajadores en situación de informalidad en Santiago de Cali</t>
  </si>
  <si>
    <t>BP-26003716</t>
  </si>
  <si>
    <t>Implementación de un programa de emprendimiento estudiantil en las instituciones educativas oficiales de Santiago de Cali</t>
  </si>
  <si>
    <t>BP-26003717</t>
  </si>
  <si>
    <t>Desarrollo de estrategia de complemento de seguridad social para personas mayores de estratos 2 y 3 de Santiago de Cali</t>
  </si>
  <si>
    <t>BP-26003896</t>
  </si>
  <si>
    <t>Fortalecimiento financiero a unidades productivas con créditos solidarios y capital semilla en Santiago de Cali</t>
  </si>
  <si>
    <t>Fondo solidario</t>
  </si>
  <si>
    <t>BP-26004119</t>
  </si>
  <si>
    <t>Construcción y Dotación del Parque Tecnológico de Innovación San Fernando en Santiago de Cali</t>
  </si>
  <si>
    <t>BP-26004212</t>
  </si>
  <si>
    <t>Implementación de estrategia de reconversión socio-laboral para población de carretilleros y herreros en Santiago de Cali</t>
  </si>
  <si>
    <t>BP-26004327</t>
  </si>
  <si>
    <t>Desarrollo de una estrategia de complemento de seguridad social para personas mayores en Santiago de Cali</t>
  </si>
  <si>
    <t>BP-26004329</t>
  </si>
  <si>
    <t>Elaboración de programa académico de emprendimiento en instituciones educativas de Santiago de Cali</t>
  </si>
  <si>
    <t>BP-26004334</t>
  </si>
  <si>
    <t xml:space="preserve">Adecuación de Centros de Desarrollo Empresarial para el fortalecimiento de emprendimientos y/o mipymes en Cali </t>
  </si>
  <si>
    <t>BP-26004335</t>
  </si>
  <si>
    <t>Fortalecimiento a la promoción y atracción de inversión a nivel nacional e internacional de Santiago de Cali</t>
  </si>
  <si>
    <t>BP-26004336</t>
  </si>
  <si>
    <t>Fortalecimiento de las capacidades empresariales y productivas a unidades de negocio con capital semilla en Santiago de Cali</t>
  </si>
  <si>
    <t>BP-26004340</t>
  </si>
  <si>
    <t>ELABORACIÓN DE ESTUDIOS DE DIAGNÓSTICO DE LAS CADENAS PRODUCTIVAS EXISTENTES EN SANTIAGO DE CALI</t>
  </si>
  <si>
    <t>BP-26004341</t>
  </si>
  <si>
    <t>Estudio económico para la inclusión en el mercado de bonos de carbono de la zona rural de Santiago de Cali</t>
  </si>
  <si>
    <t>BP-26004342</t>
  </si>
  <si>
    <t>Implementación de programas de eficiencia energética en entidades de Santiago de Cali</t>
  </si>
  <si>
    <t>BP-26004376</t>
  </si>
  <si>
    <t>Desarrollo de competencias laborales a personas Indígenas para la empleabilidad en Santiago de Cali</t>
  </si>
  <si>
    <t>BP-2600XXX1</t>
  </si>
  <si>
    <t>(en blanco)</t>
  </si>
  <si>
    <t>Promoción</t>
  </si>
  <si>
    <t>Recicladores</t>
  </si>
  <si>
    <t>BP-2600XXX2</t>
  </si>
  <si>
    <t>DIAGNÓSTICOS DE LA ECONOMÍA SOLIDARIA Y DE LA ECONOMÍA COLABORATIVA PARA LA DEFINICIÓN DE ESTRATEGIAS DE SOSTENIBILIDAD DE SUS SECTORES EN EL DISTRITO DE SANTIAGO DE CALI</t>
  </si>
  <si>
    <t>DESARROLLO DE PLATAFORMAS COLABORATIVAS AL SERVICIO DEL SECTOR SOCIO-EMPRESARIAL DEL DISTRITO DE SANTIAGO DE CALI</t>
  </si>
  <si>
    <t>FORMULACIÓN DE LA POLÍTICA PÚBLICA DE LA ECONOMÍA SOCIAL Y SOLIDARIA DEL DISTRITO DE SANTIAGO DE CALI</t>
  </si>
  <si>
    <t>BP-2600XXX3</t>
  </si>
  <si>
    <t>Empleo</t>
  </si>
  <si>
    <t>BP-26003612</t>
  </si>
  <si>
    <t>Generación de competencias laborales en confecciones para mujeres de Santiago de Cali</t>
  </si>
  <si>
    <t>BP-2600XXX4</t>
  </si>
  <si>
    <t>Item</t>
  </si>
  <si>
    <t>BPIN</t>
  </si>
  <si>
    <t>Necesidad 2023</t>
  </si>
  <si>
    <t>Techo asignado</t>
  </si>
  <si>
    <t>Meta</t>
  </si>
  <si>
    <t>Meta Plan de Desarrollo</t>
  </si>
  <si>
    <t>META Plan Indicativo</t>
  </si>
  <si>
    <t xml:space="preserve">Aporte del Proyecto a la Meta Plan Indicativo </t>
  </si>
  <si>
    <t>Proyecto Movilizador</t>
  </si>
  <si>
    <t>Origen</t>
  </si>
  <si>
    <t>Nuevo / Continuidad</t>
  </si>
  <si>
    <t>Nombre estratégico</t>
  </si>
  <si>
    <t>Tipo de población</t>
  </si>
  <si>
    <t>ID MGA WEB</t>
  </si>
  <si>
    <t>CODIGO SECTOR DNP</t>
  </si>
  <si>
    <t>SECTOR DNP</t>
  </si>
  <si>
    <t>Código Sector Contable SAP</t>
  </si>
  <si>
    <t>Nombre Sector Contable SAP</t>
  </si>
  <si>
    <t>Formulador</t>
  </si>
  <si>
    <t>Máxima adición posible sin Horizonte</t>
  </si>
  <si>
    <t>Máxima adición posible con Horizonte</t>
  </si>
  <si>
    <t>En proceso</t>
  </si>
  <si>
    <t>Horizonte 2023</t>
  </si>
  <si>
    <t>Horizonte 2024</t>
  </si>
  <si>
    <t>Horizonte 2025</t>
  </si>
  <si>
    <t>Horizonte 2026 y superiores</t>
  </si>
  <si>
    <t>Ejecución 2023</t>
  </si>
  <si>
    <t>Ejecución 2024</t>
  </si>
  <si>
    <t>Ejecución 2025</t>
  </si>
  <si>
    <t>Dimensión</t>
  </si>
  <si>
    <t>Aporte % sobre la ejecución</t>
  </si>
  <si>
    <t>2020760010371</t>
  </si>
  <si>
    <t>No</t>
  </si>
  <si>
    <t>Organismo</t>
  </si>
  <si>
    <t>Continuidad</t>
  </si>
  <si>
    <t>Calidad</t>
  </si>
  <si>
    <t>Pesonal de la Administración Distrital</t>
  </si>
  <si>
    <t>Argemiro Cortes Buitrago
16705636
argemiro.cortes@cali.gov.co
Formulador Oficial</t>
  </si>
  <si>
    <t>2020760010373</t>
  </si>
  <si>
    <t>Toda la población de Cali</t>
  </si>
  <si>
    <t>2021760010341</t>
  </si>
  <si>
    <t>Nuevo</t>
  </si>
  <si>
    <t>Maria Fernanda Santa Palacios
1130615273
maria.santa@cali.gov.co
Formulador Oficial</t>
  </si>
  <si>
    <t>Produccción limpia</t>
  </si>
  <si>
    <t xml:space="preserve">Universidades y Empresas afines a la Estrategia de Economía Circular. </t>
  </si>
  <si>
    <t>2020760010375</t>
  </si>
  <si>
    <t>Productores Agrícolas locales</t>
  </si>
  <si>
    <t xml:space="preserve">Productores agricolas de los corregimientos de Santiago de Cali </t>
  </si>
  <si>
    <t>2021760010382</t>
  </si>
  <si>
    <t>Negocios Verdes</t>
  </si>
  <si>
    <t>Ciudadanos de cali promotores, socios y/o colaboradores de iniciativas de negocio verdes</t>
  </si>
  <si>
    <t>2020760010381</t>
  </si>
  <si>
    <t>Ecosistema circular</t>
  </si>
  <si>
    <t xml:space="preserve">Personas de 30 empresas intervenidas en temas de economia circular y sostenimiento </t>
  </si>
  <si>
    <t>2020760010408</t>
  </si>
  <si>
    <t>Emprendimientos Economía Circular</t>
  </si>
  <si>
    <t>2022760010068</t>
  </si>
  <si>
    <t>2022760010057</t>
  </si>
  <si>
    <t>Plataforma Ecocircular</t>
  </si>
  <si>
    <t>General</t>
  </si>
  <si>
    <t>2020760010384</t>
  </si>
  <si>
    <t>Si</t>
  </si>
  <si>
    <t>ADN</t>
  </si>
  <si>
    <t>2020760010385</t>
  </si>
  <si>
    <t>Laboratorio ICC</t>
  </si>
  <si>
    <t>Población en la industria cultural y creativa de Santiago de Cali</t>
  </si>
  <si>
    <t>Asistencia técnica ICC</t>
  </si>
  <si>
    <t>30 personas representantes de emprendimientos creativos y/o agente des del ecosistema</t>
  </si>
  <si>
    <t>2020760010386</t>
  </si>
  <si>
    <t>Fortalece Incubación</t>
  </si>
  <si>
    <t xml:space="preserve">35 personas representantes de 35 emprendimientos, y 15 personas representantes de  empresas de industria cultural y creativa.  </t>
  </si>
  <si>
    <t>2020760010387</t>
  </si>
  <si>
    <t>Producción audivisual y cine</t>
  </si>
  <si>
    <t>Personas (profesionales del sector audiovisual)</t>
  </si>
  <si>
    <t>2020760010388</t>
  </si>
  <si>
    <t>Fortalecimiento consumo cultural</t>
  </si>
  <si>
    <t>organizaciones culturales y creativas de la ciudad</t>
  </si>
  <si>
    <t>2020760010389</t>
  </si>
  <si>
    <t>Mejoara competitividad Mercados ICC</t>
  </si>
  <si>
    <t xml:space="preserve">bandas musicales, compradores, invitados y asistentes, empresas del sector creativo, asistentes a conferencias, invitados y compradores en el MEC
</t>
  </si>
  <si>
    <t>Modelos Asociativos ICC</t>
  </si>
  <si>
    <t xml:space="preserve">2020760010401 </t>
  </si>
  <si>
    <t>Mipymes Innovadoras</t>
  </si>
  <si>
    <t>35 MiPymes (10 personas por cada una)</t>
  </si>
  <si>
    <t>2020760010404</t>
  </si>
  <si>
    <t>Actores Oferentes TIC</t>
  </si>
  <si>
    <t>Personas</t>
  </si>
  <si>
    <t>2020760010405</t>
  </si>
  <si>
    <t>Demanda TIC</t>
  </si>
  <si>
    <t>MiPiymes</t>
  </si>
  <si>
    <t xml:space="preserve">2020760010364 </t>
  </si>
  <si>
    <t>Mipymes y /o emprendimiento
1 persona por mipyme y/o emprendimiento</t>
  </si>
  <si>
    <t>Mipymes innovación</t>
  </si>
  <si>
    <t>Mipymes y /o emprendimientos - 1 persona por mipyme y/o emprendimiento</t>
  </si>
  <si>
    <t>2020760010366</t>
  </si>
  <si>
    <t>Plan jarillón</t>
  </si>
  <si>
    <t>Unidades productivas del Plan Jarillon ( Zona Jarillon)
3 personas por unidad productiva</t>
  </si>
  <si>
    <t>2020760010367</t>
  </si>
  <si>
    <t>Cluster ciudad</t>
  </si>
  <si>
    <t>1 iniciativas cluster ( 6 personas por iniciativa cluster fortalecida)</t>
  </si>
  <si>
    <t>2021760010411</t>
  </si>
  <si>
    <t>Marca de ciudad</t>
  </si>
  <si>
    <t>2020760010409</t>
  </si>
  <si>
    <t>Recicladores de Oficio</t>
  </si>
  <si>
    <t>12 organizaciones de recicladores de oficio</t>
  </si>
  <si>
    <t>2020760010370</t>
  </si>
  <si>
    <t>Experiencias empresariales</t>
  </si>
  <si>
    <t>Emprendimientos (1 persona por emprendimiento) total 50
Unidades Productivas (1 persona por unidad productiva) total 50</t>
  </si>
  <si>
    <t>2020760010374</t>
  </si>
  <si>
    <t>Ecosistema Empresarial</t>
  </si>
  <si>
    <t>Población general con emprendimientos</t>
  </si>
  <si>
    <t>2020760010407</t>
  </si>
  <si>
    <t>Foralecimiento técnico Víctimas</t>
  </si>
  <si>
    <t>Población victima del conflicto armado</t>
  </si>
  <si>
    <t>2020760010406</t>
  </si>
  <si>
    <t>Centro de Desarrollo Empresarial</t>
  </si>
  <si>
    <t>1855 Emprendedores y MiPymes fortalecidos con formación en temas de desarrollo empresarial
30 Emprendedores y MiPymes fortalecidos con acompañamiento técnico especializado en temas de desarrollo empresarial
139 Emprendedores y MiPymes fortalecidos en comercio exterior, acceso a mercados y cadenas de distribución
270 Emprendedores y MiPymes fortalecidos en acceso a recursos financieros y de inversión</t>
  </si>
  <si>
    <t>2020760010377</t>
  </si>
  <si>
    <t>Capacitación docentes</t>
  </si>
  <si>
    <t>Docentes de instituciones educativas</t>
  </si>
  <si>
    <t>2020760010378</t>
  </si>
  <si>
    <t>Generación ingresos reincorporados</t>
  </si>
  <si>
    <t>Personas en proceso de reincorporación, reintegración, desvinculados del conflicto armado</t>
  </si>
  <si>
    <t>2020760010382</t>
  </si>
  <si>
    <t>Organizaciones solidarias</t>
  </si>
  <si>
    <t>Organizaciones del sector solidario</t>
  </si>
  <si>
    <t>2020760010400</t>
  </si>
  <si>
    <t>Lideres Comedores Comunitarios</t>
  </si>
  <si>
    <t>Líderes de comedores comunitarios</t>
  </si>
  <si>
    <t>Diagnostico economia solidaria y colaborativa</t>
  </si>
  <si>
    <t>2020760010390</t>
  </si>
  <si>
    <t>Empleo Víctimas</t>
  </si>
  <si>
    <t>Víctimas del comflicto armado</t>
  </si>
  <si>
    <t>2020760010392</t>
  </si>
  <si>
    <t>Empleo Afro e Indígenas</t>
  </si>
  <si>
    <t>Personas Afros e Indígenas</t>
  </si>
  <si>
    <t>2020760010391</t>
  </si>
  <si>
    <t>Empleo Jóvenes</t>
  </si>
  <si>
    <t>Jóvenes</t>
  </si>
  <si>
    <t>2020760010393</t>
  </si>
  <si>
    <t>Cierre de Brechas Empleo</t>
  </si>
  <si>
    <t>Personas con vulnerabilidad laboral</t>
  </si>
  <si>
    <t>2020760010394</t>
  </si>
  <si>
    <t>Empleo Mujeres</t>
  </si>
  <si>
    <t>Mujeres</t>
  </si>
  <si>
    <t>2020760010395</t>
  </si>
  <si>
    <t>Rutas de Empleo</t>
  </si>
  <si>
    <t>Personas desempleadas</t>
  </si>
  <si>
    <t>Estrategia adulto mayor</t>
  </si>
  <si>
    <t>Adultos mayores de los estratos 2 y 3</t>
  </si>
  <si>
    <t>2020760010411</t>
  </si>
  <si>
    <t>Capacitación Economía Solidaria</t>
  </si>
  <si>
    <t>Mipymes y /o emprendimientos</t>
  </si>
  <si>
    <t>2020760010412</t>
  </si>
  <si>
    <t>Fondo de oportunidades</t>
  </si>
  <si>
    <t>Emprendedores de  comunas y corregimientos de  Santiago de Cali, de la zona urbana y rural.</t>
  </si>
  <si>
    <t>2020760010368</t>
  </si>
  <si>
    <t>Promoción de inversión</t>
  </si>
  <si>
    <t>Habitantes de la ciudad</t>
  </si>
  <si>
    <t>2020760010413</t>
  </si>
  <si>
    <t>Laboratorios CTI</t>
  </si>
  <si>
    <t>Empresarios , emprendedores</t>
  </si>
  <si>
    <t>2020760010396</t>
  </si>
  <si>
    <t>Centro de Acopio</t>
  </si>
  <si>
    <t>Productores rurales</t>
  </si>
  <si>
    <t>2020760010397</t>
  </si>
  <si>
    <t>Mercados Campesinos</t>
  </si>
  <si>
    <t>Productores rurales con prácticas de producción limpia.</t>
  </si>
  <si>
    <t>2020760010398</t>
  </si>
  <si>
    <t>Plazas de Mercado</t>
  </si>
  <si>
    <t>comerciantes de plazas de mercado</t>
  </si>
  <si>
    <t>2020760010399</t>
  </si>
  <si>
    <t>Unidades Productivas Rurales</t>
  </si>
  <si>
    <t>6 Unidades productivas rurales (por cada unidad productiva se atendera en promedio a 15 productores rurales)</t>
  </si>
  <si>
    <t>2021760010326</t>
  </si>
  <si>
    <t>2021760010327</t>
  </si>
  <si>
    <t>2021760010215</t>
  </si>
  <si>
    <t xml:space="preserve">51050010008-Unidades productivas fortalecidas con créditos solidarios </t>
  </si>
  <si>
    <t>2021760010380</t>
  </si>
  <si>
    <t xml:space="preserve">51020010007-Laboratorios de innovación y emprendimientos en artes digitales desarrollados </t>
  </si>
  <si>
    <t>Habitantes de las comunas y corregimientos de Santiago de Cali</t>
  </si>
  <si>
    <t>2021760010043</t>
  </si>
  <si>
    <t>51020010002-Áreas de Desarrollo Naranja en artes escénicas, patrimonio, gastronomía, artes visuales y digitales, audiovisual, diseño e innovación implementadas</t>
  </si>
  <si>
    <t>2022760010007</t>
  </si>
  <si>
    <t xml:space="preserve">51040020001-Personas fortalecidas en el ecosistema de emprendimiento empresarial y social con enfoque diferencial y de género </t>
  </si>
  <si>
    <t>Población de Carretilleros y Herreros</t>
  </si>
  <si>
    <t>Liliana Maria Sierra Chávez
Formulador Oficial</t>
  </si>
  <si>
    <t>2022760010049</t>
  </si>
  <si>
    <t>51040020007-Programa estudiantil de emprendimientos orientados, formalizados y apoyados</t>
  </si>
  <si>
    <t>Población estudiantes</t>
  </si>
  <si>
    <t xml:space="preserve"> 1 Persona por cada Emprendimientos y MiPymes beneficiados</t>
  </si>
  <si>
    <t>2022760010166</t>
  </si>
  <si>
    <t xml:space="preserve">52020040010 - Estrategia de complemento de seguridad social para personas mayores de estrato 2 y 3 gestionada </t>
  </si>
  <si>
    <t>Adulto mayor</t>
  </si>
  <si>
    <t>Personas mayores de 60 años de estratos 2 y 3</t>
  </si>
  <si>
    <t>2022760010182</t>
  </si>
  <si>
    <t xml:space="preserve">51040020003 - Centros para el Emprendimiento y Desarrollo Empresarial y Social CEDES, en funcionamiento </t>
  </si>
  <si>
    <t>Cedes</t>
  </si>
  <si>
    <t xml:space="preserve">Personas mayores de 20 años </t>
  </si>
  <si>
    <t xml:space="preserve">51030010003 - Alianzas estratégicas implementadas para la promoción de la ciudad a nivel nacional e internacional </t>
  </si>
  <si>
    <t>Promoción e inversión</t>
  </si>
  <si>
    <t>Capital semilla</t>
  </si>
  <si>
    <t xml:space="preserve">54020020023 - Inteligencia de mercados -estudio de mercado por clústeres, existentes en el municipio de Santiago de Cali, elaborado </t>
  </si>
  <si>
    <t>Inteligencia mercados clusteres</t>
  </si>
  <si>
    <t xml:space="preserve">53010040003 - Estudio económico para la inclusión de la zona rural de Cali en los Bonos de Carbono elaborado </t>
  </si>
  <si>
    <t>Bonos carbono</t>
  </si>
  <si>
    <t xml:space="preserve">51040010001-Personas formadas en competencias laborales para la inserción en los sectores de mayor demanda del mercado laboral, con enfoque diferencial, de género y generacional </t>
  </si>
  <si>
    <t>Formación Indigenas</t>
  </si>
  <si>
    <t>Personas indígenas</t>
  </si>
  <si>
    <t xml:space="preserve">53020030004 - Entidades con programas de eficiencia energética implementados </t>
  </si>
  <si>
    <t>Eficiencia energetica</t>
  </si>
  <si>
    <t>Personas de las entidades o empresas del Municipio de Santiago de Cali.</t>
  </si>
  <si>
    <t>BP-26004453</t>
  </si>
  <si>
    <t>Fortalecimiento tecnico y productivo a empresas y emprendimientos para el fomento de la Economía Circular en la Comuna 7 de Santiago de Cali</t>
  </si>
  <si>
    <t xml:space="preserve">53020020001-Empresas y emprendimientos fortalecidos en capacidades para el fomento de la economía Circular  </t>
  </si>
  <si>
    <t>Territorio</t>
  </si>
  <si>
    <t>Comuna 7</t>
  </si>
  <si>
    <t>Ecocircular comuna 7</t>
  </si>
  <si>
    <t>Empresas y emprendimientos (informales y comerciales)</t>
  </si>
  <si>
    <t>BP-26004454</t>
  </si>
  <si>
    <t>Fortalecimiento tecnico y productivo a empresas y emprendimientos para el fomento de la Economía Circular en la Comuna 9 de Santiago de Cali</t>
  </si>
  <si>
    <t>Comuna 9</t>
  </si>
  <si>
    <t>Ecocircular comuna 9</t>
  </si>
  <si>
    <t>BP-26004455</t>
  </si>
  <si>
    <t>Fortalecimiento tecnico y productivo a empresas y emprendimientos para el fomento de la Economía Circular en la Comuna 13 de Santiago de Cali</t>
  </si>
  <si>
    <t>Comuna 13</t>
  </si>
  <si>
    <t>Ecocircular comuna 13</t>
  </si>
  <si>
    <t>BP-26004457</t>
  </si>
  <si>
    <t>Fortalecimiento de las capacidades laborales a población vulnerables de la Comuna 15 de Santiago de Cali</t>
  </si>
  <si>
    <t xml:space="preserve">51040010001 - Personas formadas en competencias laborales para la inserción en los sectores de mayor demanda del mercado laboral, con enfoque diferencial, de género y generacional </t>
  </si>
  <si>
    <t>Comuna 15</t>
  </si>
  <si>
    <t>Empleo comuna 15</t>
  </si>
  <si>
    <t>Personas desempleadas de la Comuna 15</t>
  </si>
  <si>
    <t>BP-26004458</t>
  </si>
  <si>
    <t>Fortalecimiento de las capacidades laborales a población vulnerable de la Comuna 4 de Santiago de Cali</t>
  </si>
  <si>
    <t>Comuna 4</t>
  </si>
  <si>
    <t>Empleo comuna 4</t>
  </si>
  <si>
    <t>BP-26004463</t>
  </si>
  <si>
    <t>Fortalecimiento técnico y productivo a los emprendimientos del corregimiento de los Andes de Santiago de Cali</t>
  </si>
  <si>
    <t xml:space="preserve">51040020001 - Personas fortalecidas en el ecosistema de emprendimiento empresarial y social con enfoque diferencial y de género </t>
  </si>
  <si>
    <t>Empredimiento Andes</t>
  </si>
  <si>
    <t>Emprendedores y micro empresarios del corregimiento de los Andes</t>
  </si>
  <si>
    <t>BP-26004465</t>
  </si>
  <si>
    <t>Fortalecimiento técnico y productivo a los emprendimientos de la Comuna 7 de Santiago de Cali</t>
  </si>
  <si>
    <t>Empredimiento comuna 7</t>
  </si>
  <si>
    <t>Emprendedores y micro empresarios de la comuna 7</t>
  </si>
  <si>
    <t>BP-26004466</t>
  </si>
  <si>
    <t>Fortalecimiento técnico y productivo a los emprendimientos de la Comuna 13 de Santiago de Cali</t>
  </si>
  <si>
    <t xml:space="preserve">Comuna 13 </t>
  </si>
  <si>
    <t>Empredimiento comuna 13</t>
  </si>
  <si>
    <t>Emprendedores y micro empresarios de la comuna 13</t>
  </si>
  <si>
    <t>BP-26004467</t>
  </si>
  <si>
    <t>Fortalecimiento técnico y productivo a los emprendimientos de la Comuna 15 de Santiago de Cali</t>
  </si>
  <si>
    <t>Empredimiento comuna 15</t>
  </si>
  <si>
    <t>Emprendedores y micro empresarios de la comuna 15</t>
  </si>
  <si>
    <t>BP-26004468</t>
  </si>
  <si>
    <t>Desarrollo de experiencias de fortalecimiento empresarial para mercados competitivos, desarrolladas en la Comuna 17 en Santiago de Cali</t>
  </si>
  <si>
    <t xml:space="preserve">51040020005 - Experiencias de fortalecimiento empresarial para mercados competitivos, desarrolladas </t>
  </si>
  <si>
    <t>Comuna 17</t>
  </si>
  <si>
    <t>Experiencias comuna 17</t>
  </si>
  <si>
    <t>BP-26004469</t>
  </si>
  <si>
    <t>Fortalecimiento técnico y productivo a los emprendimientos de la Comuna 21 de Santiago de Cali</t>
  </si>
  <si>
    <t>Comuna 21</t>
  </si>
  <si>
    <t>Emprendimiento comuna 21</t>
  </si>
  <si>
    <t>Emprendedores y micro empresarios de la comuna 21</t>
  </si>
  <si>
    <t>BP-26004470</t>
  </si>
  <si>
    <t>Fortalecimiento técnico y productivo a los emprendimientos culturales y creativos del coregimiento de los Andes de Santiago de Cali</t>
  </si>
  <si>
    <t xml:space="preserve">51020010008 - Emprendimientos y empresas de la industria cultural y creativa de Cali beneficiados con asistencia técnica </t>
  </si>
  <si>
    <t>Corregimiento de los Andes</t>
  </si>
  <si>
    <t>Empredimiento cultural - Andes</t>
  </si>
  <si>
    <t>Emprendedores y micro empresarios culturales y creativos del corregimiento de los Andes</t>
  </si>
  <si>
    <t>BP-26004471</t>
  </si>
  <si>
    <t>Fortalecimiento técnico y productivo a los emprendimientos culturales de la Comuna 7 de Santiago de Cali</t>
  </si>
  <si>
    <t>Emprendedores de la industria cultural y creativa de la comuna 7</t>
  </si>
  <si>
    <t>BP-26004472</t>
  </si>
  <si>
    <t>Fortalecimiento técnico y productivo a los emprendimientos culturales de la Comuna 16 de Santiago de Cali</t>
  </si>
  <si>
    <t xml:space="preserve">Comuna 16 </t>
  </si>
  <si>
    <t>Empredimiento comuna 16</t>
  </si>
  <si>
    <t>Emprendedores de la industria cultural y creativa de la comuna 16</t>
  </si>
  <si>
    <t>BP-26004473</t>
  </si>
  <si>
    <t>Fortalecimiento técnico y productivo a los emprendimientos de la Comuna 3 de Santiago de Cali</t>
  </si>
  <si>
    <t>Comuna 3</t>
  </si>
  <si>
    <t>Emprendimiento comuna 3</t>
  </si>
  <si>
    <t>Emprendedores y micro empresarios de la comuna 3</t>
  </si>
  <si>
    <t>BP-26004474</t>
  </si>
  <si>
    <t>Fortalecimiento técnico y productivo a los emprendimientos de la Comuna 4 de Santiago de Cali</t>
  </si>
  <si>
    <t xml:space="preserve">Comuna 4 </t>
  </si>
  <si>
    <t>Empredimiento comuna 4</t>
  </si>
  <si>
    <t>Emprendedores y micro empresarios de la comuna 4</t>
  </si>
  <si>
    <t>BP-26004475</t>
  </si>
  <si>
    <t>Fortalecimiento técnico y productivo a los emprendimientos de la comuna 5 de Santiago de Cali</t>
  </si>
  <si>
    <t>Comuna 5</t>
  </si>
  <si>
    <t>Empredimiento comuna 5</t>
  </si>
  <si>
    <t xml:space="preserve">Personas discapacitadas, mujeres, jóvenes y población en general </t>
  </si>
  <si>
    <t>BP-26004477</t>
  </si>
  <si>
    <t>Fortalecimiento técnico y productivo a los emprendimientos de la Comuna 9 de Santiago de Cali</t>
  </si>
  <si>
    <t>Emprendimiento comuna 9</t>
  </si>
  <si>
    <t>Emprendedores y micro empresarios de la comuna 9</t>
  </si>
  <si>
    <t>BP-26004478</t>
  </si>
  <si>
    <t>Fortalecimiento técnico y productivo a los emprendimientos de la Comuna 10 de Santiago Cali</t>
  </si>
  <si>
    <t>Comuna 10</t>
  </si>
  <si>
    <t>Emprendimiento comuna 10</t>
  </si>
  <si>
    <t>BP-26004479</t>
  </si>
  <si>
    <t>Fortalecimiento técnico y productivo a los emprendimientos de la Comuna 11 de Santiago de Cali</t>
  </si>
  <si>
    <t>Comuna 11</t>
  </si>
  <si>
    <t>Emprendimiento comuna 11</t>
  </si>
  <si>
    <t>Emprendedores y micro empresarios de la comuna 11</t>
  </si>
  <si>
    <t>BP-26004481</t>
  </si>
  <si>
    <t>Fortalecimiento técnico y productivo a los emprendimientos de la Comuna 16 de Santiago de Cali</t>
  </si>
  <si>
    <t>Emprendimiento comuna 16</t>
  </si>
  <si>
    <t>Emprendedores y micro empresarios de la comuna 16</t>
  </si>
  <si>
    <t>BP-26004482</t>
  </si>
  <si>
    <t>Fortalecimiento técnico y productivo a los emprendimientos de la Comuna 18 de Santiago de Cali</t>
  </si>
  <si>
    <t>Comuna 18</t>
  </si>
  <si>
    <t>Emprendimiento comuna 18</t>
  </si>
  <si>
    <t>Emprendedores y micro empresarios de la comuna 18</t>
  </si>
  <si>
    <t>BP-26004483</t>
  </si>
  <si>
    <t>Fortalecimiento técnico y productivo a los emprendimientos del Corregimiento de La Elvira en Santiago de Cali</t>
  </si>
  <si>
    <t>Corregimiento de la Elvira</t>
  </si>
  <si>
    <t>Emprendimiento La Elvira</t>
  </si>
  <si>
    <t>BP-26004484</t>
  </si>
  <si>
    <t>Fortalecimiento técnico y productivo a los emprendimientos del corregimiento de Felidia de Santiago de Cali</t>
  </si>
  <si>
    <t>Corregimiento de Felidia</t>
  </si>
  <si>
    <t>Empredimiento  Felidia</t>
  </si>
  <si>
    <t>Emprendedores y micro empresarios del corregimiento de Felidia</t>
  </si>
  <si>
    <t>BP-26004485</t>
  </si>
  <si>
    <t>Fortalecimiento técnico y productivo a los emprendimientos del corregimiento de Golondrinas de Santiago de Cali</t>
  </si>
  <si>
    <t>Corregimiento de Golondrinas</t>
  </si>
  <si>
    <t>Empredimiento Golondrinas</t>
  </si>
  <si>
    <t>BP-26004486</t>
  </si>
  <si>
    <t>Fortalecimiento técnico y productivo a los emprendimientos del Corregimiento de Hormiguero en Santiago de Cali</t>
  </si>
  <si>
    <t>Corregimiento del Hormiguero</t>
  </si>
  <si>
    <t xml:space="preserve">Empredimiento Hormiguero </t>
  </si>
  <si>
    <t>Emprendedores y micro empresarios del Corregimiento de Hormiguero</t>
  </si>
  <si>
    <t>BP-26004487</t>
  </si>
  <si>
    <t>Fortalecimiento técnico y productivo a los emprendimientos de huertas caseras de la Comuna 3 de Santiago de Cali</t>
  </si>
  <si>
    <t>Empredimientos Huertas comuna 3</t>
  </si>
  <si>
    <t>BP-26004488</t>
  </si>
  <si>
    <t>Fortalecimiento técnico y productivo a los emprendimientos del Corregimiento de Navarro en Santiago de Cali</t>
  </si>
  <si>
    <t>Corregimiento de Navarro</t>
  </si>
  <si>
    <t>Empredimiento Navarro</t>
  </si>
  <si>
    <t>Emprendedores y micro empresarios del Corregimiento de Navarro</t>
  </si>
  <si>
    <t>BP-26004489</t>
  </si>
  <si>
    <t>Fortalecimiento técnico y productivo a los emprendimientos del Corregimiento de Pance en Santiago de Cali</t>
  </si>
  <si>
    <t>Corregimiento de Pance</t>
  </si>
  <si>
    <t>Emprendimiento Pance</t>
  </si>
  <si>
    <t>Emprendedores y micro empresarios de la corregimiento de Pance</t>
  </si>
  <si>
    <t>BP-26004490</t>
  </si>
  <si>
    <t>Desarrollo de experiencias de fortalecimiento empresarial para mercados competitivos, desarrolladas en la Comuna 18 en Santiago de Cali</t>
  </si>
  <si>
    <t xml:space="preserve">51040020005 -Experiencias de fortalecimiento empresarial para mercados competitivos, desarrolladas </t>
  </si>
  <si>
    <t>Experiencias comuna 18</t>
  </si>
  <si>
    <t>BP-26004492</t>
  </si>
  <si>
    <t>Generación de rutas de acercamiento entre la oferta y la demanda laboral a habitantes de la comuna 18 para la empleabilidad en Santiago de Cali.</t>
  </si>
  <si>
    <t xml:space="preserve">51040010004 - Personas vinculadas a rutas para la inserción laboral </t>
  </si>
  <si>
    <t>Rutas comuna 18</t>
  </si>
  <si>
    <t>Desempleados</t>
  </si>
  <si>
    <t>BP-26004494</t>
  </si>
  <si>
    <t>Fortalecimiento técnico y productivo a los emprendimientos de la Comuna 6 de Santiago de Cali</t>
  </si>
  <si>
    <t>Comuna 6</t>
  </si>
  <si>
    <t>Empredimiento comuna 6</t>
  </si>
  <si>
    <t>Emprendedores y micro empresarios de la comuna 6</t>
  </si>
  <si>
    <t>TOTAL 2022</t>
  </si>
  <si>
    <t>TOTAL ORGANISMO 2022</t>
  </si>
  <si>
    <t>TOTAL TERRITORIO 2022</t>
  </si>
  <si>
    <t>Sector coincide con PI</t>
  </si>
  <si>
    <t>Se registro en sector diferente a PI</t>
  </si>
  <si>
    <t>Cuenta de Comuna</t>
  </si>
  <si>
    <t>Total Despacho</t>
  </si>
  <si>
    <t>Total Subsecretaría de Cadenas de Valor</t>
  </si>
  <si>
    <t>Total Subsecretaría de Servicios Productivos y Comercio Colaborativo</t>
  </si>
  <si>
    <t>Total Organismo</t>
  </si>
  <si>
    <t>Cuenta de BPIN</t>
  </si>
  <si>
    <t>Total Territorio</t>
  </si>
  <si>
    <t/>
  </si>
  <si>
    <t>51</t>
  </si>
  <si>
    <t>52</t>
  </si>
  <si>
    <t>53</t>
  </si>
  <si>
    <t>54</t>
  </si>
  <si>
    <t>Presupuesto</t>
  </si>
  <si>
    <t>TOTAL 2023</t>
  </si>
  <si>
    <t>TOTAL ORGANISMO 2023</t>
  </si>
  <si>
    <t>TOTAL PP 2023</t>
  </si>
  <si>
    <t>Total CIEC</t>
  </si>
  <si>
    <t>Total Desarrollo empresarial</t>
  </si>
  <si>
    <t>Total Economía circular</t>
  </si>
  <si>
    <t>Total Economía creativa</t>
  </si>
  <si>
    <t>Total Economía digital</t>
  </si>
  <si>
    <t>Total Economía solidaria</t>
  </si>
  <si>
    <t>Total Empleabilidad</t>
  </si>
  <si>
    <t>Total Encadenamientos</t>
  </si>
  <si>
    <t>Total Fondo solidario</t>
  </si>
  <si>
    <t>Total Seguridad alimentaria</t>
  </si>
  <si>
    <t>Total Transversal</t>
  </si>
  <si>
    <t>Total general</t>
  </si>
  <si>
    <t>(Todas)</t>
  </si>
  <si>
    <t>Total (en blanco)</t>
  </si>
  <si>
    <t>(Varios elementos)</t>
  </si>
  <si>
    <t xml:space="preserve">51050010008 - Unidades productivas fortalecidas con créditos solidarios </t>
  </si>
  <si>
    <t xml:space="preserve">Ciudadanos con interesas en desarolllo de capcidades de ciencia tencnologia e innovacion en el campo digital </t>
  </si>
  <si>
    <t>Recicladores de oficio de la ciudad de santiago de Cali</t>
  </si>
  <si>
    <t>Trabajadores informales y/o emprendedores de la ciudad de cali</t>
  </si>
  <si>
    <t>Emprendedores y MYpimes</t>
  </si>
  <si>
    <t xml:space="preserve">Total Universidades y Empresas afines a la Estrategia de Economía Circular. </t>
  </si>
  <si>
    <t>Total Población general con emprendimientos</t>
  </si>
  <si>
    <t>Tipo de poblacion - Grupos de Valor</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</si>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</sst>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
    <numFmt numFmtId="165" formatCode="_(* #,##0_);_(* \(#,##0\);_(* &quot;-&quot;??_);_(@_)"/>
    <numFmt numFmtId="166" formatCode="_-&quot;$&quot;\ * #,##0_-;\-&quot;$&quot;\ * #,##0_-;_-&quot;$&quot;\ * &quot;-&quot;_-;_-@"/>
    <numFmt numFmtId="167" formatCode="&quot;$&quot;\ #,##0"/>
    <numFmt numFmtId="168" formatCode="_-&quot;$&quot;\ * #,##0.00_-;\-&quot;$&quot;\ * #,##0.00_-;_-&quot;$&quot;\ * &quot;-&quot;_-;_-@"/>
    <numFmt numFmtId="169" formatCode="_-* #,##0_-;\-* #,##0_-;_-* &quot;-&quot;_-;_-@"/>
    <numFmt numFmtId="170" formatCode="_-&quot;$&quot;\ * #,##0_-;\-&quot;$&quot;\ * #,##0_-;_-&quot;$&quot;\ * &quot;-&quot;??_-;_-@"/>
    <numFmt numFmtId="171" formatCode="_-&quot;$&quot;* #,##0_-;\-&quot;$&quot;* #,##0_-;_-&quot;$&quot;* &quot;-&quot;??_-;_-@"/>
    <numFmt numFmtId="172" formatCode="_-&quot;$&quot;\ * #,##0.00_-;\-&quot;$&quot;\ * #,##0.00_-;_-&quot;$&quot;\ * &quot;-&quot;??_-;_-@"/>
    <numFmt numFmtId="173" formatCode="_-* #,##0.00_-;\-* #,##0.00_-;_-* &quot;-&quot;??_-;_-@"/>
    <numFmt numFmtId="174" formatCode="_-* #,##0_-;\-* #,##0_-;_-* &quot;-&quot;??_-;_-@"/>
  </numFmts>
  <fonts count="10" x14ac:knownFonts="1">
    <font>
      <sz val="12"/>
      <color theme="1"/>
      <name val="Arial"/>
      <scheme val="minor"/>
    </font>
    <font>
      <b/>
      <sz val="10"/>
      <color theme="1"/>
      <name val="Arial"/>
      <family val="2"/>
    </font>
    <font>
      <sz val="10"/>
      <color theme="1"/>
      <name val="Arial"/>
      <family val="2"/>
    </font>
    <font>
      <sz val="12"/>
      <name val="Arial"/>
      <family val="2"/>
    </font>
    <font>
      <b/>
      <sz val="11"/>
      <color theme="1"/>
      <name val="Calibri"/>
      <family val="2"/>
    </font>
    <font>
      <sz val="11"/>
      <color theme="1"/>
      <name val="Calibri"/>
      <family val="2"/>
    </font>
    <font>
      <sz val="12"/>
      <color theme="1"/>
      <name val="Arial"/>
      <family val="2"/>
    </font>
    <font>
      <sz val="12"/>
      <color theme="1"/>
      <name val="Calibri"/>
      <family val="2"/>
    </font>
    <font>
      <sz val="10"/>
      <color theme="1"/>
      <name val="Arial Narrow"/>
      <family val="2"/>
    </font>
    <font>
      <b/>
      <sz val="10"/>
      <color rgb="FFFF0000"/>
      <name val="Arial"/>
      <family val="2"/>
    </font>
  </fonts>
  <fills count="14">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00FFFF"/>
        <bgColor rgb="FF00FFFF"/>
      </patternFill>
    </fill>
    <fill>
      <patternFill patternType="solid">
        <fgColor rgb="FFBFBFBF"/>
        <bgColor rgb="FFBFBFBF"/>
      </patternFill>
    </fill>
    <fill>
      <patternFill patternType="solid">
        <fgColor rgb="FFFF0000"/>
        <bgColor rgb="FFFF0000"/>
      </patternFill>
    </fill>
    <fill>
      <patternFill patternType="solid">
        <fgColor rgb="FF92D050"/>
        <bgColor rgb="FF92D050"/>
      </patternFill>
    </fill>
    <fill>
      <patternFill patternType="solid">
        <fgColor rgb="FFFFFFFF"/>
        <bgColor rgb="FFFFFFFF"/>
      </patternFill>
    </fill>
    <fill>
      <patternFill patternType="solid">
        <fgColor theme="9"/>
        <bgColor theme="9"/>
      </patternFill>
    </fill>
    <fill>
      <patternFill patternType="solid">
        <fgColor rgb="FFDBE5F1"/>
        <bgColor rgb="FFDBE5F1"/>
      </patternFill>
    </fill>
    <fill>
      <patternFill patternType="solid">
        <fgColor rgb="FFCCC0D9"/>
        <bgColor rgb="FFCCC0D9"/>
      </patternFill>
    </fill>
    <fill>
      <patternFill patternType="solid">
        <fgColor rgb="FFFFC000"/>
        <bgColor rgb="FFFFC000"/>
      </patternFill>
    </fill>
    <fill>
      <patternFill patternType="solid">
        <fgColor theme="0"/>
        <bgColor indexed="64"/>
      </patternFill>
    </fill>
  </fills>
  <borders count="24">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indexed="65"/>
      </left>
      <right style="thin">
        <color rgb="FF999999"/>
      </right>
      <top style="thin">
        <color rgb="FF999999"/>
      </top>
      <bottom style="thin">
        <color rgb="FF999999"/>
      </bottom>
      <diagonal/>
    </border>
  </borders>
  <cellStyleXfs count="1">
    <xf numFmtId="0" fontId="0" fillId="0" borderId="0"/>
  </cellStyleXfs>
  <cellXfs count="138">
    <xf numFmtId="0" fontId="0" fillId="0" borderId="0" xfId="0"/>
    <xf numFmtId="0" fontId="1" fillId="0" borderId="0" xfId="0" applyFont="1" applyAlignment="1">
      <alignment vertical="center"/>
    </xf>
    <xf numFmtId="0" fontId="1" fillId="0" borderId="0" xfId="0" applyFont="1" applyAlignment="1">
      <alignment horizontal="left"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2" borderId="1" xfId="0" applyFont="1" applyFill="1" applyBorder="1" applyAlignment="1">
      <alignment vertical="center" wrapText="1"/>
    </xf>
    <xf numFmtId="0" fontId="1" fillId="4" borderId="3" xfId="0" applyFont="1" applyFill="1" applyBorder="1" applyAlignment="1">
      <alignment vertical="center"/>
    </xf>
    <xf numFmtId="1" fontId="1" fillId="3" borderId="1" xfId="0" applyNumberFormat="1" applyFont="1" applyFill="1" applyBorder="1" applyAlignment="1">
      <alignment horizontal="left" vertical="center" wrapText="1"/>
    </xf>
    <xf numFmtId="0" fontId="2" fillId="0" borderId="3" xfId="0" applyFont="1" applyBorder="1" applyAlignment="1">
      <alignment vertical="center" wrapText="1"/>
    </xf>
    <xf numFmtId="0" fontId="1" fillId="4" borderId="3" xfId="0" applyFont="1" applyFill="1" applyBorder="1" applyAlignment="1">
      <alignment horizontal="left" vertical="center"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49"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vertical="center"/>
    </xf>
    <xf numFmtId="1" fontId="2" fillId="3" borderId="1" xfId="0" applyNumberFormat="1" applyFont="1" applyFill="1" applyBorder="1" applyAlignment="1">
      <alignment horizontal="left" vertical="center" wrapText="1"/>
    </xf>
    <xf numFmtId="49" fontId="1" fillId="4" borderId="3" xfId="0" applyNumberFormat="1" applyFont="1" applyFill="1" applyBorder="1" applyAlignment="1">
      <alignment vertical="center"/>
    </xf>
    <xf numFmtId="0" fontId="2" fillId="0" borderId="0" xfId="0" applyFont="1" applyAlignment="1">
      <alignment horizontal="left" vertical="center"/>
    </xf>
    <xf numFmtId="0" fontId="2" fillId="3" borderId="1" xfId="0" applyFont="1" applyFill="1" applyBorder="1" applyAlignment="1">
      <alignment horizontal="left" vertical="center" wrapText="1"/>
    </xf>
    <xf numFmtId="0" fontId="7" fillId="2" borderId="1" xfId="0" applyFont="1" applyFill="1" applyBorder="1" applyAlignment="1">
      <alignment horizontal="left"/>
    </xf>
    <xf numFmtId="0" fontId="7" fillId="0" borderId="0" xfId="0" applyFont="1"/>
    <xf numFmtId="0" fontId="7" fillId="2" borderId="1" xfId="0" applyFont="1" applyFill="1" applyBorder="1"/>
    <xf numFmtId="0" fontId="2" fillId="0" borderId="0" xfId="0" applyFont="1"/>
    <xf numFmtId="0" fontId="1" fillId="5" borderId="3" xfId="0" applyFont="1" applyFill="1" applyBorder="1" applyAlignment="1">
      <alignment horizontal="center" vertical="center" wrapText="1"/>
    </xf>
    <xf numFmtId="166" fontId="1"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xf>
    <xf numFmtId="0" fontId="1" fillId="6" borderId="3" xfId="0"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0" fontId="2" fillId="7" borderId="3" xfId="0" applyFont="1" applyFill="1" applyBorder="1" applyAlignment="1">
      <alignment horizontal="center" vertical="center"/>
    </xf>
    <xf numFmtId="49" fontId="2" fillId="0" borderId="3" xfId="0" applyNumberFormat="1" applyFont="1" applyBorder="1" applyAlignment="1">
      <alignment horizontal="center" vertical="center"/>
    </xf>
    <xf numFmtId="164" fontId="2" fillId="0" borderId="3" xfId="0" applyNumberFormat="1" applyFont="1" applyBorder="1" applyAlignment="1">
      <alignment vertical="center"/>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3" xfId="0" applyNumberFormat="1" applyFont="1" applyBorder="1" applyAlignment="1">
      <alignment horizontal="left" vertical="center" wrapText="1"/>
    </xf>
    <xf numFmtId="165" fontId="2" fillId="0" borderId="3" xfId="0" applyNumberFormat="1" applyFont="1" applyBorder="1" applyAlignment="1">
      <alignment vertical="center"/>
    </xf>
    <xf numFmtId="165"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2" fillId="0" borderId="3" xfId="0" applyFont="1" applyBorder="1"/>
    <xf numFmtId="10"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1" fontId="8" fillId="0" borderId="4"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49" fontId="2" fillId="3" borderId="3" xfId="0" applyNumberFormat="1" applyFont="1" applyFill="1" applyBorder="1" applyAlignment="1">
      <alignment horizontal="center" vertical="center"/>
    </xf>
    <xf numFmtId="167" fontId="2" fillId="3" borderId="3" xfId="0" applyNumberFormat="1" applyFont="1" applyFill="1" applyBorder="1" applyAlignment="1">
      <alignment horizontal="right" vertical="center"/>
    </xf>
    <xf numFmtId="0" fontId="2" fillId="8" borderId="3" xfId="0" applyFont="1" applyFill="1" applyBorder="1" applyAlignment="1">
      <alignment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64" fontId="2" fillId="0" borderId="7" xfId="0" applyNumberFormat="1" applyFont="1" applyBorder="1" applyAlignment="1">
      <alignment vertical="center"/>
    </xf>
    <xf numFmtId="0" fontId="2" fillId="9" borderId="3" xfId="0" applyFont="1" applyFill="1" applyBorder="1" applyAlignment="1">
      <alignment horizontal="center" vertical="center" wrapText="1"/>
    </xf>
    <xf numFmtId="0" fontId="2" fillId="9" borderId="3" xfId="0" applyFont="1" applyFill="1" applyBorder="1" applyAlignment="1">
      <alignment vertical="center" wrapText="1"/>
    </xf>
    <xf numFmtId="0" fontId="2" fillId="6" borderId="3"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168" fontId="1" fillId="5" borderId="11" xfId="0" applyNumberFormat="1" applyFont="1" applyFill="1" applyBorder="1"/>
    <xf numFmtId="168" fontId="1" fillId="2" borderId="11" xfId="0" applyNumberFormat="1" applyFont="1" applyFill="1" applyBorder="1"/>
    <xf numFmtId="168" fontId="1" fillId="0" borderId="5" xfId="0" applyNumberFormat="1" applyFont="1" applyBorder="1"/>
    <xf numFmtId="169" fontId="1" fillId="5" borderId="11" xfId="0" applyNumberFormat="1" applyFont="1" applyFill="1" applyBorder="1"/>
    <xf numFmtId="169" fontId="1" fillId="5" borderId="1" xfId="0" applyNumberFormat="1" applyFont="1" applyFill="1" applyBorder="1"/>
    <xf numFmtId="169" fontId="1" fillId="5" borderId="1" xfId="0" applyNumberFormat="1" applyFont="1" applyFill="1" applyBorder="1" applyAlignment="1">
      <alignment horizontal="center"/>
    </xf>
    <xf numFmtId="0" fontId="2" fillId="0" borderId="0" xfId="0" applyFont="1" applyAlignment="1">
      <alignment wrapText="1"/>
    </xf>
    <xf numFmtId="10" fontId="2" fillId="0" borderId="0" xfId="0" applyNumberFormat="1" applyFont="1" applyAlignment="1">
      <alignment horizontal="center" vertical="center"/>
    </xf>
    <xf numFmtId="0" fontId="2" fillId="0" borderId="0" xfId="0" applyFont="1" applyAlignment="1">
      <alignment horizontal="center"/>
    </xf>
    <xf numFmtId="0" fontId="1" fillId="10" borderId="12" xfId="0" applyFont="1" applyFill="1" applyBorder="1"/>
    <xf numFmtId="168" fontId="1" fillId="10" borderId="3" xfId="0" applyNumberFormat="1" applyFont="1" applyFill="1" applyBorder="1"/>
    <xf numFmtId="168" fontId="1" fillId="0" borderId="3" xfId="0" applyNumberFormat="1" applyFont="1" applyBorder="1"/>
    <xf numFmtId="169" fontId="1" fillId="10" borderId="3" xfId="0" applyNumberFormat="1" applyFont="1" applyFill="1" applyBorder="1"/>
    <xf numFmtId="169" fontId="1" fillId="10" borderId="1" xfId="0" applyNumberFormat="1" applyFont="1" applyFill="1" applyBorder="1"/>
    <xf numFmtId="169" fontId="1" fillId="10" borderId="1" xfId="0" applyNumberFormat="1" applyFont="1" applyFill="1" applyBorder="1" applyAlignment="1">
      <alignment horizontal="center"/>
    </xf>
    <xf numFmtId="0" fontId="1" fillId="11" borderId="12" xfId="0" applyFont="1" applyFill="1" applyBorder="1"/>
    <xf numFmtId="168" fontId="1" fillId="11" borderId="3" xfId="0" applyNumberFormat="1" applyFont="1" applyFill="1" applyBorder="1"/>
    <xf numFmtId="169" fontId="1" fillId="11" borderId="3" xfId="0" applyNumberFormat="1" applyFont="1" applyFill="1" applyBorder="1"/>
    <xf numFmtId="169" fontId="1" fillId="11" borderId="1" xfId="0" applyNumberFormat="1" applyFont="1" applyFill="1" applyBorder="1"/>
    <xf numFmtId="169" fontId="1" fillId="11" borderId="1" xfId="0" applyNumberFormat="1" applyFont="1" applyFill="1" applyBorder="1" applyAlignment="1">
      <alignment horizontal="center"/>
    </xf>
    <xf numFmtId="0" fontId="2" fillId="11" borderId="1" xfId="0" applyFont="1" applyFill="1" applyBorder="1"/>
    <xf numFmtId="168" fontId="1" fillId="11" borderId="1" xfId="0" applyNumberFormat="1" applyFont="1" applyFill="1" applyBorder="1"/>
    <xf numFmtId="168" fontId="1" fillId="0" borderId="0" xfId="0" applyNumberFormat="1" applyFont="1"/>
    <xf numFmtId="169" fontId="2" fillId="0" borderId="0" xfId="0" applyNumberFormat="1" applyFont="1"/>
    <xf numFmtId="170" fontId="1" fillId="0" borderId="0" xfId="0" applyNumberFormat="1" applyFont="1"/>
    <xf numFmtId="169" fontId="2" fillId="0" borderId="0" xfId="0" applyNumberFormat="1" applyFont="1" applyAlignment="1">
      <alignment horizontal="center"/>
    </xf>
    <xf numFmtId="0" fontId="2" fillId="7" borderId="1" xfId="0" applyFont="1" applyFill="1" applyBorder="1"/>
    <xf numFmtId="10" fontId="2" fillId="0" borderId="0" xfId="0" applyNumberFormat="1" applyFont="1"/>
    <xf numFmtId="170" fontId="2" fillId="0" borderId="0" xfId="0" applyNumberFormat="1" applyFont="1"/>
    <xf numFmtId="0" fontId="2" fillId="12" borderId="1" xfId="0" applyFont="1" applyFill="1" applyBorder="1"/>
    <xf numFmtId="171" fontId="9" fillId="0" borderId="0" xfId="0" applyNumberFormat="1" applyFont="1"/>
    <xf numFmtId="9" fontId="2" fillId="0" borderId="0" xfId="0" applyNumberFormat="1" applyFont="1"/>
    <xf numFmtId="3" fontId="5" fillId="0" borderId="0" xfId="0" applyNumberFormat="1" applyFont="1" applyAlignment="1">
      <alignment horizontal="right"/>
    </xf>
    <xf numFmtId="0" fontId="1"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0" fontId="1" fillId="0" borderId="3" xfId="0" applyFont="1" applyBorder="1" applyAlignment="1">
      <alignment horizontal="center" vertical="center"/>
    </xf>
    <xf numFmtId="169" fontId="2" fillId="0" borderId="0" xfId="0" applyNumberFormat="1" applyFont="1" applyAlignment="1">
      <alignment vertical="center"/>
    </xf>
    <xf numFmtId="1" fontId="2" fillId="0" borderId="0" xfId="0" applyNumberFormat="1" applyFont="1" applyAlignment="1">
      <alignment horizontal="center"/>
    </xf>
    <xf numFmtId="172" fontId="2" fillId="0" borderId="0" xfId="0" applyNumberFormat="1" applyFont="1"/>
    <xf numFmtId="173" fontId="2" fillId="0" borderId="0" xfId="0" applyNumberFormat="1" applyFont="1"/>
    <xf numFmtId="1" fontId="6" fillId="0" borderId="0" xfId="0" applyNumberFormat="1" applyFont="1"/>
    <xf numFmtId="174" fontId="6" fillId="0" borderId="0" xfId="0" applyNumberFormat="1" applyFont="1"/>
    <xf numFmtId="166" fontId="2" fillId="0" borderId="3" xfId="0" applyNumberFormat="1" applyFont="1" applyBorder="1" applyAlignment="1">
      <alignment vertical="center" wrapText="1"/>
    </xf>
    <xf numFmtId="166" fontId="1" fillId="5" borderId="11" xfId="0" applyNumberFormat="1" applyFont="1" applyFill="1" applyBorder="1"/>
    <xf numFmtId="166" fontId="1" fillId="10" borderId="3" xfId="0" applyNumberFormat="1" applyFont="1" applyFill="1" applyBorder="1"/>
    <xf numFmtId="166" fontId="1" fillId="11" borderId="3" xfId="0" applyNumberFormat="1" applyFont="1" applyFill="1" applyBorder="1"/>
    <xf numFmtId="166" fontId="1" fillId="2" borderId="1" xfId="0" applyNumberFormat="1" applyFont="1" applyFill="1" applyBorder="1"/>
    <xf numFmtId="0" fontId="0" fillId="0" borderId="13" xfId="0" pivotButton="1" applyBorder="1"/>
    <xf numFmtId="0" fontId="0" fillId="0" borderId="14" xfId="0" applyBorder="1"/>
    <xf numFmtId="0" fontId="0" fillId="0" borderId="13" xfId="0" applyBorder="1"/>
    <xf numFmtId="0" fontId="0" fillId="0" borderId="14" xfId="0" applyNumberFormat="1" applyBorder="1"/>
    <xf numFmtId="0" fontId="0" fillId="0" borderId="15" xfId="0" applyBorder="1"/>
    <xf numFmtId="0" fontId="0" fillId="0" borderId="16" xfId="0" applyNumberFormat="1" applyBorder="1"/>
    <xf numFmtId="0" fontId="0" fillId="0" borderId="17" xfId="0" applyBorder="1"/>
    <xf numFmtId="0" fontId="0" fillId="0" borderId="18" xfId="0" applyNumberFormat="1" applyBorder="1"/>
    <xf numFmtId="0" fontId="0" fillId="0" borderId="18" xfId="0" pivotButton="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4" xfId="0" pivotButton="1" applyBorder="1"/>
    <xf numFmtId="0" fontId="0" fillId="0" borderId="16" xfId="0" applyBorder="1"/>
    <xf numFmtId="0" fontId="0" fillId="0" borderId="22" xfId="0" applyBorder="1"/>
    <xf numFmtId="0" fontId="0" fillId="0" borderId="23" xfId="0" applyBorder="1"/>
    <xf numFmtId="0" fontId="1" fillId="13" borderId="3" xfId="0" applyFont="1" applyFill="1" applyBorder="1" applyAlignment="1">
      <alignment horizontal="center" vertical="center" wrapText="1"/>
    </xf>
    <xf numFmtId="0" fontId="2" fillId="13" borderId="3" xfId="0" applyFont="1" applyFill="1" applyBorder="1" applyAlignment="1">
      <alignment vertical="center" wrapText="1"/>
    </xf>
    <xf numFmtId="0" fontId="2" fillId="13" borderId="0" xfId="0" applyFont="1" applyFill="1"/>
    <xf numFmtId="0" fontId="0" fillId="13" borderId="0" xfId="0" applyFill="1"/>
    <xf numFmtId="0" fontId="1" fillId="0" borderId="2" xfId="0" applyFont="1" applyBorder="1" applyAlignment="1">
      <alignment horizontal="center" vertical="center"/>
    </xf>
    <xf numFmtId="0" fontId="3" fillId="0" borderId="2" xfId="0" applyFont="1" applyBorder="1"/>
    <xf numFmtId="49" fontId="1" fillId="5" borderId="8" xfId="0" applyNumberFormat="1" applyFont="1" applyFill="1" applyBorder="1" applyAlignment="1">
      <alignment horizontal="center"/>
    </xf>
    <xf numFmtId="0" fontId="3" fillId="0" borderId="9" xfId="0" applyFont="1" applyBorder="1"/>
    <xf numFmtId="0" fontId="3" fillId="0" borderId="10" xfId="0" applyFont="1" applyBorder="1"/>
    <xf numFmtId="0" fontId="1" fillId="5" borderId="8" xfId="0" applyFont="1" applyFill="1" applyBorder="1" applyAlignment="1">
      <alignment horizontal="center"/>
    </xf>
  </cellXfs>
  <cellStyles count="1">
    <cellStyle name="Normal" xfId="0" builtinId="0"/>
  </cellStyles>
  <dxfs count="17">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5.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ster/Desktop/RESUMEN_POAI_2022%20-%20INFO%20Nico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Hoja1"/>
      <sheetName val="Seg Entrega POAI 2022"/>
      <sheetName val="Construccion POAI 2022"/>
      <sheetName val="POAI 2022"/>
    </sheetNames>
    <sheetDataSet>
      <sheetData sheetId="0" refreshError="1"/>
      <sheetData sheetId="1" refreshError="1"/>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145.019161226854" refreshedVersion="6" recordCount="169" xr:uid="{00000000-000A-0000-FFFF-FFFF24000000}">
  <cacheSource type="worksheet">
    <worksheetSource ref="A1:AJ170" sheet="Construccion POAI 2023"/>
  </cacheSource>
  <cacheFields count="36">
    <cacheField name="Item" numFmtId="0">
      <sharedItems containsBlank="1" containsMixedTypes="1" containsNumber="1" containsInteger="1" minValue="1" maxValue="115"/>
    </cacheField>
    <cacheField name="Código BP" numFmtId="0">
      <sharedItems containsBlank="1"/>
    </cacheField>
    <cacheField name="BPIN" numFmtId="0">
      <sharedItems containsBlank="1" containsMixedTypes="1" containsNumber="1" containsInteger="1" minValue="2021760010210" maxValue="2022760010210"/>
    </cacheField>
    <cacheField name="Nombre del proyecto" numFmtId="0">
      <sharedItems containsBlank="1"/>
    </cacheField>
    <cacheField name="Necesidad 2023" numFmtId="0">
      <sharedItems containsString="0" containsBlank="1" containsNumber="1" minValue="0" maxValue="217463504530"/>
    </cacheField>
    <cacheField name="Techo asignado" numFmtId="0">
      <sharedItems containsBlank="1" containsMixedTypes="1" containsNumber="1" containsInteger="1" minValue="22500000" maxValue="60699782000"/>
    </cacheField>
    <cacheField name="Área Funcional" numFmtId="0">
      <sharedItems containsString="0" containsBlank="1" containsNumber="1" containsInteger="1" minValue="51010010018" maxValue="54020020023" count="57">
        <n v="54020010026"/>
        <n v="54020020014"/>
        <n v="54020020023"/>
        <n v="54020020013"/>
        <n v="53020030001"/>
        <n v="53020030003"/>
        <n v="53020030002"/>
        <n v="53020020002"/>
        <n v="53020020001"/>
        <n v="53020020003"/>
        <n v="51010010018"/>
        <n v="51020010002"/>
        <n v="51020010007"/>
        <n v="51020010008"/>
        <n v="51020010003"/>
        <n v="51020010009"/>
        <n v="51020010006"/>
        <n v="51020010004"/>
        <n v="51020020003"/>
        <n v="51010010033"/>
        <n v="51010010038"/>
        <n v="51010010039"/>
        <n v="51020020002"/>
        <n v="51020020004"/>
        <n v="51040020001"/>
        <n v="51020020001"/>
        <n v="51030010002"/>
        <n v="53020020004"/>
        <n v="51040020005"/>
        <n v="51040020006"/>
        <n v="51040020003"/>
        <n v="51040020007"/>
        <n v="51040020004"/>
        <n v="51050010004"/>
        <n v="51050010005"/>
        <n v="52030040004"/>
        <n v="51050010001"/>
        <n v="51050010003"/>
        <n v="51050010002"/>
        <n v="51050010009"/>
        <n v="51040010005"/>
        <n v="51040010001"/>
        <n v="51040010004"/>
        <n v="52020040010"/>
        <n v="51050010006"/>
        <n v="51050010008"/>
        <n v="51030010003"/>
        <n v="51010010021"/>
        <n v="51050020006"/>
        <n v="51050020002"/>
        <n v="51050020003"/>
        <n v="51050020001"/>
        <n v="51050020009"/>
        <n v="51050020007"/>
        <n v="53010040003"/>
        <n v="53020030004"/>
        <m/>
      </sharedItems>
    </cacheField>
    <cacheField name="Meta" numFmtId="0">
      <sharedItems containsString="0" containsBlank="1" containsNumber="1" containsInteger="1" minValue="32" maxValue="54020020023"/>
    </cacheField>
    <cacheField name="Meta Plan de Desarrollo" numFmtId="0">
      <sharedItems containsBlank="1"/>
    </cacheField>
    <cacheField name="META Plan Indicativo" numFmtId="0">
      <sharedItems containsBlank="1" containsMixedTypes="1" containsNumber="1" minValue="0.33" maxValue="8850"/>
    </cacheField>
    <cacheField name="Aporte del Proyecto a la Meta Plan Indicativo " numFmtId="0">
      <sharedItems containsBlank="1" containsMixedTypes="1" containsNumber="1" containsInteger="1" minValue="1" maxValue="2280907"/>
    </cacheField>
    <cacheField name="Proyecto Movilizador" numFmtId="0">
      <sharedItems containsBlank="1"/>
    </cacheField>
    <cacheField name="Origen" numFmtId="0">
      <sharedItems containsBlank="1" count="3">
        <s v="Organismo"/>
        <s v="Territorio"/>
        <m/>
      </sharedItems>
    </cacheField>
    <cacheField name="Comuna" numFmtId="0">
      <sharedItems containsBlank="1" containsMixedTypes="1" containsNumber="1" containsInteger="1" minValue="99" maxValue="99"/>
    </cacheField>
    <cacheField name="Nuevo / Continuidad" numFmtId="0">
      <sharedItems containsBlank="1" count="3">
        <s v="Continuidad"/>
        <s v="Nuevo"/>
        <m/>
      </sharedItems>
    </cacheField>
    <cacheField name="Nombre estratégico" numFmtId="0">
      <sharedItems containsBlank="1"/>
    </cacheField>
    <cacheField name="Tipo de población" numFmtId="0">
      <sharedItems containsBlank="1"/>
    </cacheField>
    <cacheField name="Areas de trabajo" numFmtId="0">
      <sharedItems containsBlank="1"/>
    </cacheField>
    <cacheField name="Subsecretaría" numFmtId="0">
      <sharedItems containsBlank="1"/>
    </cacheField>
    <cacheField name="ID MGA WEB" numFmtId="0">
      <sharedItems containsString="0" containsBlank="1" containsNumber="1" containsInteger="1" minValue="281944" maxValue="509791"/>
    </cacheField>
    <cacheField name="CODIGO SECTOR DNP" numFmtId="0">
      <sharedItems containsBlank="1"/>
    </cacheField>
    <cacheField name="SECTOR DNP" numFmtId="0">
      <sharedItems containsBlank="1"/>
    </cacheField>
    <cacheField name="Código Sector Contable SAP" numFmtId="0">
      <sharedItems containsBlank="1"/>
    </cacheField>
    <cacheField name="Nombre Sector Contable SAP" numFmtId="0">
      <sharedItems containsBlank="1"/>
    </cacheField>
    <cacheField name="Formulador" numFmtId="0">
      <sharedItems containsBlank="1"/>
    </cacheField>
    <cacheField name="Máxima adición posible sin Horizonte" numFmtId="0">
      <sharedItems containsBlank="1" containsMixedTypes="1" containsNumber="1" minValue="173253070.5" maxValue="50816976000"/>
    </cacheField>
    <cacheField name="Máxima adición posible con Horizonte" numFmtId="0">
      <sharedItems containsBlank="1"/>
    </cacheField>
    <cacheField name="En proceso" numFmtId="0">
      <sharedItems containsString="0" containsBlank="1" containsNumber="1" containsInteger="1" minValue="0" maxValue="0"/>
    </cacheField>
    <cacheField name="Horizonte 2023" numFmtId="0">
      <sharedItems containsString="0" containsBlank="1" containsNumber="1" containsInteger="1" minValue="0" maxValue="17004300000"/>
    </cacheField>
    <cacheField name="Horizonte 2024" numFmtId="0">
      <sharedItems containsString="0" containsBlank="1" containsNumber="1" containsInteger="1" minValue="0" maxValue="17004300000"/>
    </cacheField>
    <cacheField name="Horizonte 2025" numFmtId="0">
      <sharedItems containsString="0" containsBlank="1" containsNumber="1" containsInteger="1" minValue="0" maxValue="3143207812"/>
    </cacheField>
    <cacheField name="Horizonte 2026 y superiores" numFmtId="0">
      <sharedItems containsString="0" containsBlank="1" containsNumber="1" containsInteger="1" minValue="0" maxValue="0"/>
    </cacheField>
    <cacheField name="Ejecución 2023" numFmtId="0">
      <sharedItems containsBlank="1" containsMixedTypes="1" containsNumber="1" containsInteger="1" minValue="0" maxValue="5304526000"/>
    </cacheField>
    <cacheField name="Ejecución 2024" numFmtId="0">
      <sharedItems containsString="0" containsBlank="1" containsNumber="1" containsInteger="1" minValue="0" maxValue="0"/>
    </cacheField>
    <cacheField name="Ejecución 2025" numFmtId="0">
      <sharedItems containsString="0" containsBlank="1" containsNumber="1" containsInteger="1" minValue="0" maxValue="0"/>
    </cacheField>
    <cacheField name="Dimensión"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145.019161458331" refreshedVersion="6" recordCount="137" xr:uid="{00000000-000A-0000-FFFF-FFFF1F000000}">
  <cacheSource type="worksheet">
    <worksheetSource ref="B1:AJ138" sheet="Construccion POAI 2023"/>
  </cacheSource>
  <cacheFields count="35">
    <cacheField name="Código BP" numFmtId="0">
      <sharedItems containsBlank="1" count="105">
        <s v="BP-26002915"/>
        <s v="BP-26002965"/>
        <s v="BP-26003695"/>
        <s v="BP-26003696"/>
        <s v="BP-26002966"/>
        <s v="BP-26002980"/>
        <s v="BP-26003001"/>
        <s v="BP-26003029"/>
        <s v="BP-26003393"/>
        <s v="BP-26003698"/>
        <s v="BP-26003712"/>
        <s v="BP-26003066"/>
        <s v="BP-26003067"/>
        <s v="BP-26003071"/>
        <s v="BP-26003079"/>
        <s v="BP-26003084"/>
        <s v="BP-26003086"/>
        <s v="BP-26003121"/>
        <s v="BP-26003122"/>
        <s v="BP-26003398"/>
        <s v="BP-26003402"/>
        <s v="BP-26003403"/>
        <s v="BP-26002737"/>
        <s v="BP-26002769"/>
        <s v="BP-26002799"/>
        <s v="BP-26002856"/>
        <s v="BP-26002968"/>
        <s v="BP-26003436"/>
        <s v="BP-26002906"/>
        <s v="BP-26002967"/>
        <s v="BP-26003430"/>
        <s v="BP-26003443"/>
        <s v="BP-26003716"/>
        <s v="BP-26002998"/>
        <s v="BP-26003021"/>
        <s v="BP-26003032"/>
        <s v="BP-26003167"/>
        <s v="BP-26003699"/>
        <s v="BP-26003700"/>
        <s v="BP-26003701"/>
        <s v="BP-26003715"/>
        <s v="BP-26003129"/>
        <s v="BP-26003130"/>
        <s v="BP-26003131"/>
        <s v="BP-26003134"/>
        <s v="BP-26003137"/>
        <s v="BP-26003140"/>
        <s v="BP-26003717"/>
        <s v="BP-26003442"/>
        <s v="BP-26003444"/>
        <s v="BP-2600XXX1"/>
        <s v="BP-26002871"/>
        <s v="BP-26003437"/>
        <s v="BP-26003143"/>
        <s v="BP-26003147"/>
        <s v="BP-26003149"/>
        <s v="BP-26003158"/>
        <s v="BP-26003703"/>
        <s v="BP-26003706"/>
        <s v="BP-26003896"/>
        <s v="BP-26004119"/>
        <s v="BP-26003671"/>
        <s v="BP-26004212"/>
        <s v="BP-26004329"/>
        <s v="BP-26004327"/>
        <s v="BP-26004334"/>
        <s v="BP-26004335"/>
        <s v="BP-26004336"/>
        <s v="BP-26004340"/>
        <s v="BP-26004341"/>
        <s v="BP-26004376"/>
        <s v="BP-26004342"/>
        <s v="BP-26004453"/>
        <s v="BP-26004454"/>
        <s v="BP-26004455"/>
        <s v="BP-26004457"/>
        <s v="BP-26004458"/>
        <s v="BP-26004463"/>
        <s v="BP-26004465"/>
        <s v="BP-26004466"/>
        <s v="BP-26004467"/>
        <s v="BP-26004468"/>
        <s v="BP-26004469"/>
        <s v="BP-26004470"/>
        <s v="BP-26004471"/>
        <s v="BP-26004472"/>
        <s v="BP-26004473"/>
        <s v="BP-26004474"/>
        <s v="BP-26004475"/>
        <s v="BP-26004477"/>
        <s v="BP-26004478"/>
        <s v="BP-26004479"/>
        <s v="BP-26004481"/>
        <s v="BP-26004482"/>
        <s v="BP-26004483"/>
        <s v="BP-26004484"/>
        <s v="BP-26004485"/>
        <s v="BP-26004486"/>
        <s v="BP-26004487"/>
        <s v="BP-26004488"/>
        <s v="BP-26004489"/>
        <s v="BP-26004490"/>
        <s v="BP-26004492"/>
        <s v="BP-26004494"/>
        <m/>
      </sharedItems>
    </cacheField>
    <cacheField name="BPIN" numFmtId="0">
      <sharedItems containsBlank="1" containsMixedTypes="1" containsNumber="1" containsInteger="1" minValue="2021760010210" maxValue="2022760010210"/>
    </cacheField>
    <cacheField name="Nombre del proyecto" numFmtId="0">
      <sharedItems containsBlank="1" count="104">
        <s v="Fortalecimiento de los sistemas de gestión de la Secretaría de Desarrollo Económico de Santiago de Cali"/>
        <s v="Investigación sobre los sectores económicos priorizados y temas conexos en la política pública de desarrollo económico en Santiago de Cali"/>
        <s v="Estudio de mercado por clusters existentes en el Distrito de Santiago de Cali"/>
        <s v="Aplicación de la encuesta multipropósito de empleo y calidad de vida para Santiago de Cali"/>
        <s v="Fortalecimiento de iniciativas de producción limpia y consumo responsable en Santiago de Cali"/>
        <s v="Fortalecimiento de las técnicas de producción sostenible, competitividad y asociatividad de los productores agrícolas locales de Santiago de Cali"/>
        <s v="Desarrollo de un plan para el fortalecimiento de negocios verdes en Santiago de Cali"/>
        <s v="Construcción del Ecosistema de Innovación de Economía Circular en Cali"/>
        <s v="Fortalecimiento a las empresas y emprendimientos en capacidades para el fomento de la economía circular en Cali"/>
        <s v="Elaboracion de estudios de analisis economico e impacto para el aprovechamiento de residuos RCD en Santiago de Cali"/>
        <s v="Mantenimiento de la plataforma tecnológica para la gestión de la economía circular de Santiago de Cali"/>
        <s v="Consolidación de las Áreas de Desarrollo Naranja de Santiago de Cali"/>
        <s v="Desarrollo de laboratorios de innovación, emprendimiento y tecnología en la industria cultural y creativa de Santiago de Cali"/>
        <s v="Asistencia técnica a empresas y emprendimientos de la industria cultural y creativa en Santiago de Cali"/>
        <s v="Fortalecimiento a los emprendimientos y empresas de industrias culturales y creativas en etapa de incubación y aceleración de Santiago de Cali"/>
        <s v="Producción cinematográfica y audiovisual competitiva en Santiago de Cali"/>
        <s v="Fortalecimiento al consumo cultural y creativo en Santiago de Cali"/>
        <s v="Mejoramiento a la competitividad sostenible de los mercados de industrias culturales y creativas de Santiago de Cali"/>
        <s v="Consolidación de modelos asociativos empresariales de la industria cultural y creativa de Santiago de Cali"/>
        <s v="Fortalecimiento en capacidades de innovación de las MiPymes en etapa temprana de la ciudad de Santiago de Cali"/>
        <s v="Optimización del capital humano capacitado en Tecnologías de la Cuarta Revolución Industrial en la ciudad de Santiago de Cali"/>
        <s v="Fortalecimiento de los niveles de sofisticación de las micro, pequeñas y medianas empresas de la ciudad Santiago de Cali"/>
        <s v="Implementación de una estrategia de encadenamientos productivos en la ciudad de Cali"/>
        <s v="Implementación de una estrategia de fortalecimiento de capacidades de innovación en mipymes de la ciudad de Cali"/>
        <s v="Implementación de una estrategia de generación de ingresos en unidades productivas del Plan Jarillón Cali"/>
        <s v="Implementación de una estrategia de fortalecimiento a las iniciativas cluster de la ciudad de Cali"/>
        <s v="Diseño de una marca de ciudad para el Distrito Especial de Cali"/>
        <s v="Fortalecimiento para Asociaciones de recicladores de oficio en economía solidaria, desarrollo empresarial y competitividad en Santiago de Cali"/>
        <s v="Fortalecimiento de experiencias empresariales para unidades productivas de Santiago de Cali"/>
        <s v="Fortalecimiento al ecosistema empresarial y social con enfoque diferencial y de género en Santiago de Cali"/>
        <s v="Fortalecimiento de las capacidades empresariales y técnicas de la población victima de Santiago de Cali"/>
        <s v="Fortalecimiento al emprendimiento en Centros para el Desarrollo Empresarial y Social de Santiago de Cali"/>
        <s v="Implementación de un programa de emprendimiento estudiantil en las instituciones educativas oficiales de Santiago de Cali"/>
        <s v="Capacitación a docentes de entidades públicas para el emprendimiento consciente y la economía social y solidaria de Cali"/>
        <s v="Fortalecimiento de estrategias para la generación de ingresos de las personas en proceso de reincorporación, reintegración, desvinculados del conflicto armado de Cali"/>
        <s v="Fortalecimiento para la generación de capacidades de las organizaciones del sector de economía solidaria de Cali"/>
        <s v="Capacitación a líderes de comedores comunitarios para la conformación de unidades productivas autosostenibles en Cali"/>
        <s v="Diagnóstico de la economía solidaria y de la economía colaborativa para la definición de estrategias de sostenibilidad de sus sectores en el distrito de Santiago de Cali"/>
        <s v="Desarrollo de plataformas colaborativas al servicio del sector socio-empresarial del distrito de Santiago de Cali"/>
        <s v="Formulación de la política pública de la economía social y solidaria del distrito de Santiago de Cali"/>
        <s v="Desarrollo de una estrategia de economía solidaria para trabajadores en situación de informalidad en Santiago de Cali"/>
        <s v="Desarrollo de competencias como técnicos laborales a víctimas del conflicto armado para la empleabilidad en Santiago de Cali"/>
        <s v="Desarrollo de competencias laborales a personas afro e indígenas para la empleabilidad en Santiago de Cali"/>
        <s v="Desarrollo de competencias laborales a jóvenes para la empleabilidad en Santiago de Cali"/>
        <s v="Desarrollo de competencias laborales a personas con vulnerabilidad laboral para la empleabilidad en Santiago de Cali"/>
        <s v="Desarrollo de competencias laborales a mujeres para la empleabilidad en Santiago de Cali"/>
        <s v="Desarrollo de rutas de acercamiento entre la oferta y la demanda laboral a personas desempleadas en Santiago de Cali"/>
        <s v="Desarrollo de estrategia de complemento de seguridad social para personas mayores de estratos 2 y 3 de Santiago de Cali"/>
        <s v="Capacitación en competencias financieras y economía solidaria a personas vulnerables con unidades de negocio en Cali"/>
        <s v="Fortalecimiento de Unidades productivas con créditos solidarios, en Santiago de Cali"/>
        <m/>
        <s v="Fortalecimiento a la promoción a nivel nacional e internacional, como destino de negocios, de Santiago de Cali"/>
        <s v="Fortalecimiento del ecosistema  de Ciencia, Tecnología e Innovación - CTI - en Santiago de Cali"/>
        <s v="Construcción y adecuación en el centro de la ciudad de un espacio para el acopio y comercialización de los productos agrícolas en Santiago de Cali"/>
        <s v="Mejoramiento comercial de los mercados campesinos con prácticas agrícolas de producción limpia de Santiago de Cali"/>
        <s v="Fortalecimiento del sistema de operación de las plazas de mercado de Santiago de Cali"/>
        <s v="Fortalecimiento de estrategias organizativas para los procesos comerciales de los productos agrícolas en Santiago de Cali"/>
        <s v="Elaboración de estudios de factibilidad para un equipamiento de abastecimiento y comercialización de alimentos en el oriente de Cali"/>
        <s v="Diseño de un plan estratégico que promueva la autonomía económica de la mujer rural en Santiago de Cali"/>
        <s v="Fortalecimiento financiero a unidades productivas con créditos solidarios y capital semilla en Santiago de Cali"/>
        <s v="Construcción y Dotación del Parque Tecnológico de Innovación San Fernando en Santiago de Cali"/>
        <s v="Estudios y diseños para la construcción del Parque Tecnológico de Innovación San Fernando en Santiago de Cali"/>
        <s v="Implementación de estrategia de reconversión socio-laboral para población de carretilleros y herreros en Santiago de Cali"/>
        <s v="Elaboración de programa académico de emprendimiento en instituciones educativas de Santiago de Cali"/>
        <s v="Desarrollo de una estrategia de complemento de seguridad social para personas mayores en Santiago de Cali"/>
        <s v="Adecuación de Centros de Desarrollo Empresarial para el fortalecimiento de emprendimientos y/o mipymes en Cali "/>
        <s v="Fortalecimiento a la promoción y atracción de inversión a nivel nacional e internacional de Santiago de Cali"/>
        <s v="Fortalecimiento de las capacidades empresariales y productivas a unidades de negocio con capital semilla en Santiago de Cali"/>
        <s v="ELABORACIÓN DE ESTUDIOS DE DIAGNÓSTICO DE LAS CADENAS PRODUCTIVAS EXISTENTES EN SANTIAGO DE CALI"/>
        <s v="Estudio económico para la inclusión en el mercado de bonos de carbono de la zona rural de Santiago de Cali"/>
        <s v="Desarrollo de competencias laborales a personas Indígenas para la empleabilidad en Santiago de Cali"/>
        <s v="Implementación de programas de eficiencia energética en entidades de Santiago de Cali"/>
        <s v="Fortalecimiento tecnico y productivo a empresas y emprendimientos para el fomento de la Economía Circular en la Comuna 7 de Santiago de Cali"/>
        <s v="Fortalecimiento tecnico y productivo a empresas y emprendimientos para el fomento de la Economía Circular en la Comuna 9 de Santiago de Cali"/>
        <s v="Fortalecimiento tecnico y productivo a empresas y emprendimientos para el fomento de la Economía Circular en la Comuna 13 de Santiago de Cali"/>
        <s v="Fortalecimiento de las capacidades laborales a población vulnerables de la Comuna 15 de Santiago de Cali"/>
        <s v="Fortalecimiento de las capacidades laborales a población vulnerable de la Comuna 4 de Santiago de Cali"/>
        <s v="Fortalecimiento técnico y productivo a los emprendimientos del corregimiento de los Andes de Santiago de Cali"/>
        <s v="Fortalecimiento técnico y productivo a los emprendimientos de la Comuna 7 de Santiago de Cali"/>
        <s v="Fortalecimiento técnico y productivo a los emprendimientos de la Comuna 13 de Santiago de Cali"/>
        <s v="Fortalecimiento técnico y productivo a los emprendimientos de la Comuna 15 de Santiago de Cali"/>
        <s v="Desarrollo de experiencias de fortalecimiento empresarial para mercados competitivos, desarrolladas en la Comuna 17 en Santiago de Cali"/>
        <s v="Fortalecimiento técnico y productivo a los emprendimientos de la Comuna 21 de Santiago de Cali"/>
        <s v="Fortalecimiento técnico y productivo a los emprendimientos culturales y creativos del coregimiento de los Andes de Santiago de Cali"/>
        <s v="Fortalecimiento técnico y productivo a los emprendimientos culturales de la Comuna 7 de Santiago de Cali"/>
        <s v="Fortalecimiento técnico y productivo a los emprendimientos culturales de la Comuna 16 de Santiago de Cali"/>
        <s v="Fortalecimiento técnico y productivo a los emprendimientos de la Comuna 3 de Santiago de Cali"/>
        <s v="Fortalecimiento técnico y productivo a los emprendimientos de la Comuna 4 de Santiago de Cali"/>
        <s v="Fortalecimiento técnico y productivo a los emprendimientos de la comuna 5 de Santiago de Cali"/>
        <s v="Fortalecimiento técnico y productivo a los emprendimientos de la Comuna 9 de Santiago de Cali"/>
        <s v="Fortalecimiento técnico y productivo a los emprendimientos de la Comuna 10 de Santiago Cali"/>
        <s v="Fortalecimiento técnico y productivo a los emprendimientos de la Comuna 11 de Santiago de Cali"/>
        <s v="Fortalecimiento técnico y productivo a los emprendimientos de la Comuna 16 de Santiago de Cali"/>
        <s v="Fortalecimiento técnico y productivo a los emprendimientos de la Comuna 18 de Santiago de Cali"/>
        <s v="Fortalecimiento técnico y productivo a los emprendimientos del Corregimiento de La Elvira en Santiago de Cali"/>
        <s v="Fortalecimiento técnico y productivo a los emprendimientos del corregimiento de Felidia de Santiago de Cali"/>
        <s v="Fortalecimiento técnico y productivo a los emprendimientos del corregimiento de Golondrinas de Santiago de Cali"/>
        <s v="Fortalecimiento técnico y productivo a los emprendimientos del Corregimiento de Hormiguero en Santiago de Cali"/>
        <s v="Fortalecimiento técnico y productivo a los emprendimientos de huertas caseras de la Comuna 3 de Santiago de Cali"/>
        <s v="Fortalecimiento técnico y productivo a los emprendimientos del Corregimiento de Navarro en Santiago de Cali"/>
        <s v="Fortalecimiento técnico y productivo a los emprendimientos del Corregimiento de Pance en Santiago de Cali"/>
        <s v="Desarrollo de experiencias de fortalecimiento empresarial para mercados competitivos, desarrolladas en la Comuna 18 en Santiago de Cali"/>
        <s v="Generación de rutas de acercamiento entre la oferta y la demanda laboral a habitantes de la comuna 18 para la empleabilidad en Santiago de Cali."/>
        <s v="Fortalecimiento técnico y productivo a los emprendimientos de la Comuna 6 de Santiago de Cali"/>
      </sharedItems>
    </cacheField>
    <cacheField name="Necesidad 2023" numFmtId="0">
      <sharedItems containsString="0" containsBlank="1" containsNumber="1" minValue="0" maxValue="60598812000"/>
    </cacheField>
    <cacheField name="Techo asignado" numFmtId="0">
      <sharedItems containsBlank="1" containsMixedTypes="1" containsNumber="1" containsInteger="1" minValue="22500000" maxValue="60699782000"/>
    </cacheField>
    <cacheField name="Área Funcional" numFmtId="0">
      <sharedItems containsString="0" containsBlank="1" containsNumber="1" containsInteger="1" minValue="51010010018" maxValue="54020020023" count="57">
        <n v="54020010026"/>
        <n v="54020020014"/>
        <n v="54020020023"/>
        <n v="54020020013"/>
        <n v="53020030001"/>
        <n v="53020030003"/>
        <n v="53020030002"/>
        <n v="53020020002"/>
        <n v="53020020001"/>
        <n v="53020020003"/>
        <n v="51010010018"/>
        <n v="51020010002"/>
        <n v="51020010007"/>
        <n v="51020010008"/>
        <n v="51020010003"/>
        <n v="51020010009"/>
        <n v="51020010006"/>
        <n v="51020010004"/>
        <n v="51020020003"/>
        <n v="51010010033"/>
        <n v="51010010038"/>
        <n v="51010010039"/>
        <n v="51020020002"/>
        <n v="51020020004"/>
        <n v="51040020001"/>
        <n v="51020020001"/>
        <n v="51030010002"/>
        <n v="53020020004"/>
        <n v="51040020005"/>
        <n v="51040020006"/>
        <n v="51040020003"/>
        <n v="51040020007"/>
        <n v="51040020004"/>
        <n v="51050010004"/>
        <n v="51050010005"/>
        <n v="52030040004"/>
        <n v="51050010001"/>
        <n v="51050010003"/>
        <n v="51050010002"/>
        <n v="51050010009"/>
        <n v="51040010005"/>
        <n v="51040010001"/>
        <n v="51040010004"/>
        <n v="52020040010"/>
        <n v="51050010006"/>
        <n v="51050010008"/>
        <n v="51030010003"/>
        <n v="51010010021"/>
        <n v="51050020006"/>
        <n v="51050020002"/>
        <n v="51050020003"/>
        <n v="51050020001"/>
        <n v="51050020009"/>
        <n v="51050020007"/>
        <n v="53010040003"/>
        <n v="53020030004"/>
        <m/>
      </sharedItems>
    </cacheField>
    <cacheField name="Meta" numFmtId="0">
      <sharedItems containsString="0" containsBlank="1" containsNumber="1" containsInteger="1" minValue="51010010018" maxValue="54020020023"/>
    </cacheField>
    <cacheField name="Meta Plan de Desarrollo" numFmtId="0">
      <sharedItems containsBlank="1"/>
    </cacheField>
    <cacheField name="META Plan Indicativo" numFmtId="0">
      <sharedItems containsBlank="1" containsMixedTypes="1" containsNumber="1" minValue="0.33" maxValue="8850"/>
    </cacheField>
    <cacheField name="Aporte del Proyecto a la Meta Plan Indicativo " numFmtId="0">
      <sharedItems containsBlank="1" containsMixedTypes="1" containsNumber="1" containsInteger="1" minValue="1" maxValue="2280907"/>
    </cacheField>
    <cacheField name="Proyecto Movilizador" numFmtId="0">
      <sharedItems containsBlank="1"/>
    </cacheField>
    <cacheField name="Origen" numFmtId="0">
      <sharedItems containsBlank="1" count="3">
        <s v="Organismo"/>
        <s v="Territorio"/>
        <m/>
      </sharedItems>
    </cacheField>
    <cacheField name="Comuna" numFmtId="0">
      <sharedItems containsBlank="1" containsMixedTypes="1" containsNumber="1" containsInteger="1" minValue="99" maxValue="99" count="25">
        <n v="99"/>
        <s v="Comuna 7"/>
        <s v="Comuna 9"/>
        <s v="Comuna 13"/>
        <s v="Comuna 15"/>
        <s v="Comuna 4"/>
        <s v="Comuna 13 "/>
        <s v="Comuna 17"/>
        <s v="Comuna 21"/>
        <s v="Corregimiento de los Andes"/>
        <s v="Comuna 16 "/>
        <s v="Comuna 3"/>
        <s v="Comuna 4 "/>
        <s v="Comuna 5"/>
        <s v="Comuna 10"/>
        <s v="Comuna 11"/>
        <s v="Comuna 18"/>
        <s v="Corregimiento de la Elvira"/>
        <s v="Corregimiento de Felidia"/>
        <s v="Corregimiento de Golondrinas"/>
        <s v="Corregimiento del Hormiguero"/>
        <s v="Corregimiento de Navarro"/>
        <s v="Corregimiento de Pance"/>
        <s v="Comuna 6"/>
        <m/>
      </sharedItems>
    </cacheField>
    <cacheField name="Nuevo / Continuidad" numFmtId="0">
      <sharedItems containsBlank="1" count="3">
        <s v="Continuidad"/>
        <s v="Nuevo"/>
        <m/>
      </sharedItems>
    </cacheField>
    <cacheField name="Nombre estratégico" numFmtId="0">
      <sharedItems containsBlank="1"/>
    </cacheField>
    <cacheField name="Tipo de población" numFmtId="0">
      <sharedItems containsBlank="1"/>
    </cacheField>
    <cacheField name="Areas de trabajo" numFmtId="0">
      <sharedItems containsBlank="1" count="13">
        <s v="Transversal"/>
        <s v="CIEC"/>
        <e v="#N/A"/>
        <s v="Economía circular"/>
        <s v="Encadenamientos"/>
        <s v="Economía creativa"/>
        <s v="Economía digital"/>
        <s v="Desarrollo empresarial"/>
        <s v="Economía solidaria"/>
        <s v="Empleabilidad"/>
        <s v="Seguridad alimentaria"/>
        <s v="Fondo solidario"/>
        <m/>
      </sharedItems>
    </cacheField>
    <cacheField name="Subsecretaría" numFmtId="0">
      <sharedItems containsBlank="1" count="4">
        <s v="Despacho"/>
        <s v="Subsecretaría de Cadenas de Valor"/>
        <s v="Subsecretaría de Servicios Productivos y Comercio Colaborativo"/>
        <m/>
      </sharedItems>
    </cacheField>
    <cacheField name="ID MGA WEB" numFmtId="0">
      <sharedItems containsString="0" containsBlank="1" containsNumber="1" containsInteger="1" minValue="281944" maxValue="509791"/>
    </cacheField>
    <cacheField name="CODIGO SECTOR DNP" numFmtId="0">
      <sharedItems containsBlank="1"/>
    </cacheField>
    <cacheField name="SECTOR DNP" numFmtId="0">
      <sharedItems containsBlank="1"/>
    </cacheField>
    <cacheField name="Código Sector Contable SAP" numFmtId="0">
      <sharedItems containsBlank="1"/>
    </cacheField>
    <cacheField name="Nombre Sector Contable SAP" numFmtId="0">
      <sharedItems containsBlank="1"/>
    </cacheField>
    <cacheField name="Formulador" numFmtId="0">
      <sharedItems containsBlank="1"/>
    </cacheField>
    <cacheField name="Máxima adición posible sin Horizonte" numFmtId="0">
      <sharedItems containsBlank="1" containsMixedTypes="1" containsNumber="1" minValue="173253070.5" maxValue="50816976000"/>
    </cacheField>
    <cacheField name="Máxima adición posible con Horizonte" numFmtId="0">
      <sharedItems containsBlank="1"/>
    </cacheField>
    <cacheField name="En proceso" numFmtId="0">
      <sharedItems containsString="0" containsBlank="1" containsNumber="1" containsInteger="1" minValue="0" maxValue="0"/>
    </cacheField>
    <cacheField name="Horizonte 2023" numFmtId="0">
      <sharedItems containsString="0" containsBlank="1" containsNumber="1" containsInteger="1" minValue="0" maxValue="17004300000"/>
    </cacheField>
    <cacheField name="Horizonte 2024" numFmtId="0">
      <sharedItems containsString="0" containsBlank="1" containsNumber="1" containsInteger="1" minValue="0" maxValue="17004300000"/>
    </cacheField>
    <cacheField name="Horizonte 2025" numFmtId="0">
      <sharedItems containsString="0" containsBlank="1" containsNumber="1" containsInteger="1" minValue="0" maxValue="3143207812"/>
    </cacheField>
    <cacheField name="Horizonte 2026 y superiores" numFmtId="0">
      <sharedItems containsString="0" containsBlank="1" containsNumber="1" containsInteger="1" minValue="0" maxValue="0"/>
    </cacheField>
    <cacheField name="Ejecución 2023" numFmtId="0">
      <sharedItems containsBlank="1" containsMixedTypes="1" containsNumber="1" containsInteger="1" minValue="0" maxValue="5304526000"/>
    </cacheField>
    <cacheField name="Ejecución 2024" numFmtId="0">
      <sharedItems containsString="0" containsBlank="1" containsNumber="1" containsInteger="1" minValue="0" maxValue="0"/>
    </cacheField>
    <cacheField name="Ejecución 2025" numFmtId="0">
      <sharedItems containsString="0" containsBlank="1" containsNumber="1" containsInteger="1" minValue="0" maxValue="0"/>
    </cacheField>
    <cacheField name="Dimensión" numFmtId="0">
      <sharedItems containsBlank="1" count="6">
        <s v="54"/>
        <s v="53"/>
        <s v="51"/>
        <s v="52"/>
        <m/>
        <s v=""/>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145.019161689816" refreshedVersion="6" recordCount="137" xr:uid="{00000000-000A-0000-FFFF-FFFF14000000}">
  <cacheSource type="worksheet">
    <worksheetSource ref="B1:Z138" sheet="Construccion POAI 2023"/>
  </cacheSource>
  <cacheFields count="25">
    <cacheField name="Código BP" numFmtId="0">
      <sharedItems containsBlank="1"/>
    </cacheField>
    <cacheField name="BPIN" numFmtId="0">
      <sharedItems containsBlank="1" containsMixedTypes="1" containsNumber="1" containsInteger="1" minValue="2021760010210" maxValue="2022760010210"/>
    </cacheField>
    <cacheField name="Nombre del proyecto" numFmtId="0">
      <sharedItems containsBlank="1"/>
    </cacheField>
    <cacheField name="Necesidad 2023" numFmtId="0">
      <sharedItems containsString="0" containsBlank="1" containsNumber="1" minValue="0" maxValue="60598812000"/>
    </cacheField>
    <cacheField name="Techo asignado" numFmtId="0">
      <sharedItems containsBlank="1" containsMixedTypes="1" containsNumber="1" containsInteger="1" minValue="22500000" maxValue="60699782000"/>
    </cacheField>
    <cacheField name="Área Funcional" numFmtId="0">
      <sharedItems containsString="0" containsBlank="1" containsNumber="1" containsInteger="1" minValue="51010010018" maxValue="54020020023"/>
    </cacheField>
    <cacheField name="Meta" numFmtId="0">
      <sharedItems containsString="0" containsBlank="1" containsNumber="1" containsInteger="1" minValue="51010010018" maxValue="54020020023"/>
    </cacheField>
    <cacheField name="Meta Plan de Desarrollo" numFmtId="0">
      <sharedItems containsBlank="1"/>
    </cacheField>
    <cacheField name="META Plan Indicativo" numFmtId="0">
      <sharedItems containsBlank="1" containsMixedTypes="1" containsNumber="1" minValue="0.33" maxValue="8850"/>
    </cacheField>
    <cacheField name="Aporte del Proyecto a la Meta Plan Indicativo " numFmtId="0">
      <sharedItems containsBlank="1" containsMixedTypes="1" containsNumber="1" containsInteger="1" minValue="1" maxValue="2280907"/>
    </cacheField>
    <cacheField name="Proyecto Movilizador" numFmtId="0">
      <sharedItems containsBlank="1"/>
    </cacheField>
    <cacheField name="Origen" numFmtId="0">
      <sharedItems containsBlank="1" count="3">
        <s v="Organismo"/>
        <s v="Territorio"/>
        <m/>
      </sharedItems>
    </cacheField>
    <cacheField name="Comuna" numFmtId="0">
      <sharedItems containsBlank="1" containsMixedTypes="1" containsNumber="1" containsInteger="1" minValue="99" maxValue="99"/>
    </cacheField>
    <cacheField name="Nuevo / Continuidad" numFmtId="0">
      <sharedItems containsBlank="1"/>
    </cacheField>
    <cacheField name="Nombre estratégico" numFmtId="0">
      <sharedItems containsBlank="1"/>
    </cacheField>
    <cacheField name="Tipo de población" numFmtId="0">
      <sharedItems containsBlank="1"/>
    </cacheField>
    <cacheField name="Areas de trabajo" numFmtId="0">
      <sharedItems containsBlank="1" count="13">
        <s v="Transversal"/>
        <s v="CIEC"/>
        <e v="#N/A"/>
        <s v="Economía circular"/>
        <s v="Encadenamientos"/>
        <s v="Economía creativa"/>
        <s v="Economía digital"/>
        <s v="Desarrollo empresarial"/>
        <s v="Economía solidaria"/>
        <s v="Empleabilidad"/>
        <s v="Seguridad alimentaria"/>
        <s v="Fondo solidario"/>
        <m/>
      </sharedItems>
    </cacheField>
    <cacheField name="Subsecretaría" numFmtId="0">
      <sharedItems containsBlank="1" count="4">
        <s v="Despacho"/>
        <s v="Subsecretaría de Cadenas de Valor"/>
        <s v="Subsecretaría de Servicios Productivos y Comercio Colaborativo"/>
        <m/>
      </sharedItems>
    </cacheField>
    <cacheField name="ID MGA WEB" numFmtId="0">
      <sharedItems containsString="0" containsBlank="1" containsNumber="1" containsInteger="1" minValue="281944" maxValue="509791"/>
    </cacheField>
    <cacheField name="CODIGO SECTOR DNP" numFmtId="0">
      <sharedItems containsBlank="1"/>
    </cacheField>
    <cacheField name="SECTOR DNP" numFmtId="0">
      <sharedItems containsBlank="1"/>
    </cacheField>
    <cacheField name="Código Sector Contable SAP" numFmtId="0">
      <sharedItems containsBlank="1"/>
    </cacheField>
    <cacheField name="Nombre Sector Contable SAP" numFmtId="0">
      <sharedItems containsBlank="1"/>
    </cacheField>
    <cacheField name="Formulador" numFmtId="0">
      <sharedItems containsBlank="1"/>
    </cacheField>
    <cacheField name="Máxima adición posible sin Horizonte" numFmtId="0">
      <sharedItems containsBlank="1" containsMixedTypes="1" containsNumber="1" minValue="173253070.5" maxValue="50816976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145.019161805554" refreshedVersion="6" recordCount="73" xr:uid="{00000000-000A-0000-FFFF-FFFF0F000000}">
  <cacheSource type="worksheet">
    <worksheetSource ref="B1:N74" sheet="POAI 2023"/>
  </cacheSource>
  <cacheFields count="13">
    <cacheField name="Código BP" numFmtId="0">
      <sharedItems/>
    </cacheField>
    <cacheField name="BPIN" numFmtId="1">
      <sharedItems containsMixedTypes="1" containsNumber="1" containsInteger="1" minValue="2021760010388" maxValue="2022760010210"/>
    </cacheField>
    <cacheField name="Nombre del proyecto" numFmtId="0">
      <sharedItems/>
    </cacheField>
    <cacheField name="Presupuesto" numFmtId="166">
      <sharedItems containsSemiMixedTypes="0" containsString="0" containsNumber="1" containsInteger="1" minValue="22500000" maxValue="60699782000"/>
    </cacheField>
    <cacheField name="Área Funcional" numFmtId="0">
      <sharedItems containsSemiMixedTypes="0" containsString="0" containsNumber="1" containsInteger="1" minValue="51010010038" maxValue="54020020023"/>
    </cacheField>
    <cacheField name="Meta Plan de Desarrollo" numFmtId="0">
      <sharedItems/>
    </cacheField>
    <cacheField name="Tipo de poblacion - Grupos de Valor" numFmtId="0">
      <sharedItems/>
    </cacheField>
    <cacheField name="Proyecto Movilizador" numFmtId="0">
      <sharedItems containsMixedTypes="1" containsNumber="1" containsInteger="1" minValue="0" maxValue="0"/>
    </cacheField>
    <cacheField name="Origen" numFmtId="0">
      <sharedItems count="4">
        <s v="Organismo"/>
        <s v="Universidades y Empresas afines a la Estrategia de Economía Circular. "/>
        <s v="Población general con emprendimientos"/>
        <s v="Territorio"/>
      </sharedItems>
    </cacheField>
    <cacheField name="Comuna" numFmtId="0">
      <sharedItems containsMixedTypes="1" containsNumber="1" containsInteger="1" minValue="99" maxValue="99"/>
    </cacheField>
    <cacheField name="Nuevo / Continuidad" numFmtId="0">
      <sharedItems/>
    </cacheField>
    <cacheField name="Areas de trabajo" numFmtId="0">
      <sharedItems count="11">
        <s v="Encadenamientos"/>
        <s v="Transversal"/>
        <s v="CIEC"/>
        <s v="Economía circular"/>
        <s v="Desarrollo empresarial"/>
        <s v="Economía solidaria"/>
        <s v="Economía creativa"/>
        <s v="Empleabilidad"/>
        <s v="Seguridad alimentaria"/>
        <s v="Economía digital"/>
        <s v="Fondo solidario"/>
      </sharedItems>
    </cacheField>
    <cacheField name="Subsecretaría" numFmtId="0">
      <sharedItems count="3">
        <s v="Subsecretaría de Cadenas de Valor"/>
        <s v="Despacho"/>
        <s v="Subsecretaría de Servicios Productivos y Comercio Colaborativo"/>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5145.019162037039" refreshedVersion="6" recordCount="73" xr:uid="{00000000-000A-0000-FFFF-FFFF0A000000}">
  <cacheSource type="worksheet">
    <worksheetSource ref="A1:N74" sheet="POAI 2023"/>
  </cacheSource>
  <cacheFields count="14">
    <cacheField name="Item" numFmtId="0">
      <sharedItems containsSemiMixedTypes="0" containsString="0" containsNumber="1" containsInteger="1" minValue="1" maxValue="73"/>
    </cacheField>
    <cacheField name="Código BP" numFmtId="0">
      <sharedItems count="73">
        <s v="BP-26002737"/>
        <s v="BP-26002769"/>
        <s v="BP-26002915"/>
        <s v="BP-26002965"/>
        <s v="BP-26002966"/>
        <s v="BP-26002967"/>
        <s v="BP-26002980"/>
        <s v="BP-26002998"/>
        <s v="BP-26003001"/>
        <s v="BP-26003021"/>
        <s v="BP-26003029"/>
        <s v="BP-26003032"/>
        <s v="BP-26003066"/>
        <s v="BP-26003071"/>
        <s v="BP-26003079"/>
        <s v="BP-26003084"/>
        <s v="BP-26003086"/>
        <s v="BP-26003121"/>
        <s v="BP-26003129"/>
        <s v="BP-26003134"/>
        <s v="BP-26003140"/>
        <s v="BP-26003147"/>
        <s v="BP-26003149"/>
        <s v="BP-26003158"/>
        <s v="BP-26003393"/>
        <s v="BP-26003402"/>
        <s v="BP-26003403"/>
        <s v="BP-26003430"/>
        <s v="BP-26003436"/>
        <s v="BP-26003698"/>
        <s v="BP-26003715"/>
        <s v="BP-26003896"/>
        <s v="BP-26004119"/>
        <s v="BP-26004327"/>
        <s v="BP-26004334"/>
        <s v="BP-26004335"/>
        <s v="BP-26004336"/>
        <s v="BP-26004340"/>
        <s v="BP-26004341"/>
        <s v="BP-26004342"/>
        <s v="BP-26004376"/>
        <s v="BP-26004453"/>
        <s v="BP-26004454"/>
        <s v="BP-26004455"/>
        <s v="BP-26004457"/>
        <s v="BP-26004458"/>
        <s v="BP-26004463"/>
        <s v="BP-26004465"/>
        <s v="BP-26004466"/>
        <s v="BP-26004467"/>
        <s v="BP-26004468"/>
        <s v="BP-26004469"/>
        <s v="BP-26004470"/>
        <s v="BP-26004471"/>
        <s v="BP-26004472"/>
        <s v="BP-26004473"/>
        <s v="BP-26004474"/>
        <s v="BP-26004475"/>
        <s v="BP-26004477"/>
        <s v="BP-26004478"/>
        <s v="BP-26004479"/>
        <s v="BP-26004481"/>
        <s v="BP-26004482"/>
        <s v="BP-26004483"/>
        <s v="BP-26004484"/>
        <s v="BP-26004485"/>
        <s v="BP-26004486"/>
        <s v="BP-26004487"/>
        <s v="BP-26004488"/>
        <s v="BP-26004489"/>
        <s v="BP-26004490"/>
        <s v="BP-26004492"/>
        <s v="BP-26004494"/>
      </sharedItems>
    </cacheField>
    <cacheField name="BPIN" numFmtId="1">
      <sharedItems containsMixedTypes="1" containsNumber="1" containsInteger="1" minValue="2021760010388" maxValue="2022760010210"/>
    </cacheField>
    <cacheField name="Nombre del proyecto" numFmtId="0">
      <sharedItems/>
    </cacheField>
    <cacheField name="Presupuesto" numFmtId="166">
      <sharedItems containsSemiMixedTypes="0" containsString="0" containsNumber="1" containsInteger="1" minValue="22500000" maxValue="60699782000"/>
    </cacheField>
    <cacheField name="Área Funcional" numFmtId="0">
      <sharedItems containsSemiMixedTypes="0" containsString="0" containsNumber="1" containsInteger="1" minValue="51010010038" maxValue="54020020023"/>
    </cacheField>
    <cacheField name="Meta Plan de Desarrollo" numFmtId="0">
      <sharedItems/>
    </cacheField>
    <cacheField name="Tipo de poblacion - Grupos de Valor" numFmtId="0">
      <sharedItems/>
    </cacheField>
    <cacheField name="Proyecto Movilizador" numFmtId="0">
      <sharedItems containsMixedTypes="1" containsNumber="1" containsInteger="1" minValue="0" maxValue="0"/>
    </cacheField>
    <cacheField name="Origen" numFmtId="0">
      <sharedItems count="4">
        <s v="Organismo"/>
        <s v="Universidades y Empresas afines a la Estrategia de Economía Circular. "/>
        <s v="Población general con emprendimientos"/>
        <s v="Territorio"/>
      </sharedItems>
    </cacheField>
    <cacheField name="Comuna" numFmtId="0">
      <sharedItems containsMixedTypes="1" containsNumber="1" containsInteger="1" minValue="99" maxValue="99"/>
    </cacheField>
    <cacheField name="Nuevo / Continuidad" numFmtId="0">
      <sharedItems/>
    </cacheField>
    <cacheField name="Areas de trabajo" numFmtId="0">
      <sharedItems count="11">
        <s v="Encadenamientos"/>
        <s v="Transversal"/>
        <s v="CIEC"/>
        <s v="Economía circular"/>
        <s v="Desarrollo empresarial"/>
        <s v="Economía solidaria"/>
        <s v="Economía creativa"/>
        <s v="Empleabilidad"/>
        <s v="Seguridad alimentaria"/>
        <s v="Economía digital"/>
        <s v="Fondo solidario"/>
      </sharedItems>
    </cacheField>
    <cacheField name="Subsecretaría" numFmtId="0">
      <sharedItems count="3">
        <s v="Subsecretaría de Cadenas de Valor"/>
        <s v="Despacho"/>
        <s v="Subsecretaría de Servicios Productivos y Comercio Colaborativ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9">
  <r>
    <n v="1"/>
    <s v="BP-26002915"/>
    <s v="2020760010371"/>
    <s v="Fortalecimiento de los sistemas de gestión de la Secretaría de Desarrollo Económico de Santiago de Cali"/>
    <n v="2415552000"/>
    <n v="1885060500"/>
    <x v="0"/>
    <n v="54020010026"/>
    <s v="54020010026  Líneas de servicios del Proceso Desarrollo Económico certificadas bajo la ISO 9001:2015"/>
    <n v="2"/>
    <n v="2"/>
    <s v="No"/>
    <x v="0"/>
    <n v="99"/>
    <x v="0"/>
    <s v="Calidad"/>
    <s v="Pesonal de la Administración Distrital"/>
    <s v="Transversal"/>
    <s v="Despacho"/>
    <n v="287340"/>
    <s v="45"/>
    <s v="Gobierno territorial"/>
    <s v="22"/>
    <s v="Gobierno, Planeación y Desarrollo Instit"/>
    <s v="Argemiro Cortes Buitrago_x000a_16705636_x000a_argemiro.cortes@cali.gov.co_x000a_Formulador Oficial"/>
    <n v="11181666546"/>
    <e v="#REF!"/>
    <n v="0"/>
    <n v="2735972196"/>
    <n v="2831971356"/>
    <n v="3143207812"/>
    <n v="0"/>
    <n v="1885060500"/>
    <n v="0"/>
    <n v="0"/>
    <s v="54"/>
  </r>
  <r>
    <n v="2"/>
    <s v="BP-26002965"/>
    <s v="2020760010373"/>
    <s v="Investigación sobre los sectores económicos priorizados y temas conexos en la política pública de desarrollo económico en Santiago de Cali"/>
    <n v="366628000"/>
    <n v="219284686"/>
    <x v="1"/>
    <n v="54020020014"/>
    <s v="54020020014  Investigaciones sobre economía creativa, circular, digital y demás temas conexos al desarrollo del territorio, generadas y publicadas"/>
    <n v="1"/>
    <n v="3"/>
    <s v="No"/>
    <x v="0"/>
    <n v="99"/>
    <x v="0"/>
    <s v="CIEC"/>
    <s v="Toda la población de Cali"/>
    <s v="CIEC"/>
    <s v="Despacho"/>
    <n v="286312"/>
    <s v="35"/>
    <s v="Comercio, industria y turismo"/>
    <s v="12"/>
    <s v="Desarrollo Comercial"/>
    <s v="Argemiro Cortes Buitrago_x000a_16705636_x000a_argemiro.cortes@cali.gov.co_x000a_Formulador Oficial"/>
    <n v="2300715314"/>
    <e v="#REF!"/>
    <m/>
    <n v="840000000"/>
    <n v="840000000"/>
    <n v="0"/>
    <n v="0"/>
    <n v="219284686"/>
    <n v="0"/>
    <n v="0"/>
    <s v="54"/>
  </r>
  <r>
    <n v="3"/>
    <s v="BP-26003695"/>
    <s v="2021760010341"/>
    <s v="Estudio de mercado por clusters existentes en el Distrito de Santiago de Cali"/>
    <n v="200000000"/>
    <e v="#N/A"/>
    <x v="2"/>
    <n v="54020020023"/>
    <s v="54020020023  Inteligencia de mercados -estudio de mercado por clústeres, existentes en el municipio de Santiago de Cali, elaborado"/>
    <e v="#N/A"/>
    <e v="#N/A"/>
    <s v="No"/>
    <x v="0"/>
    <n v="99"/>
    <x v="1"/>
    <s v="CIEC"/>
    <m/>
    <e v="#N/A"/>
    <s v="Despacho"/>
    <n v="399112"/>
    <s v="35"/>
    <s v="Comercio, industria y turismo"/>
    <m/>
    <e v="#N/A"/>
    <s v="Maria Fernanda Santa Palacios_x000a_1130615273_x000a_maria.santa@cali.gov.co_x000a_Formulador Oficial"/>
    <e v="#N/A"/>
    <e v="#REF!"/>
    <n v="0"/>
    <n v="200000000"/>
    <n v="205618291"/>
    <n v="0"/>
    <n v="0"/>
    <e v="#N/A"/>
    <n v="0"/>
    <n v="0"/>
    <s v="54"/>
  </r>
  <r>
    <n v="4"/>
    <s v="BP-26003696"/>
    <m/>
    <s v="Aplicación de la encuesta multipropósito de empleo y calidad de vida para Santiago de Cali"/>
    <n v="1500000000"/>
    <e v="#N/A"/>
    <x v="3"/>
    <n v="54020020013"/>
    <s v="54020020013  Encuesta multipropósito de empleo (formal e informal) y calidad de vida para Cali, aplicada"/>
    <n v="1"/>
    <n v="2280907"/>
    <m/>
    <x v="0"/>
    <n v="99"/>
    <x v="1"/>
    <s v="CIEC"/>
    <m/>
    <e v="#N/A"/>
    <s v="Despacho"/>
    <n v="399531"/>
    <s v="36"/>
    <s v="Trabajo"/>
    <m/>
    <e v="#N/A"/>
    <s v="Maria Fernanda Santa Palacios_x000a_1130615273_x000a_maria.santa@cali.gov.co_x000a_Formulador Oficial"/>
    <e v="#N/A"/>
    <e v="#REF!"/>
    <n v="0"/>
    <n v="1500000000"/>
    <n v="0"/>
    <n v="0"/>
    <n v="0"/>
    <e v="#N/A"/>
    <n v="0"/>
    <n v="0"/>
    <s v="54"/>
  </r>
  <r>
    <n v="5"/>
    <s v="BP-26002966"/>
    <n v="2021760010388"/>
    <s v="Fortalecimiento de iniciativas de producción limpia y consumo responsable en Santiago de Cali"/>
    <n v="253000000"/>
    <n v="108184000"/>
    <x v="4"/>
    <n v="53020030001"/>
    <s v="53020030001  Estrategias para el fomento de la producción limpia y el consumo responsable implementadas"/>
    <n v="2"/>
    <n v="2"/>
    <s v="No"/>
    <x v="0"/>
    <n v="99"/>
    <x v="1"/>
    <s v="Produccción limpia"/>
    <s v="Universidades y Empresas afines a la Estrategia de Economía Circular. "/>
    <s v="Economía circular"/>
    <s v="Subsecretaría de Cadenas de Valor"/>
    <n v="286426"/>
    <s v="35"/>
    <s v="Comercio, industria y turismo"/>
    <m/>
    <e v="#N/A"/>
    <s v="Maria Fernanda Santa Palacios_x000a_1130615273_x000a_maria.santa@cali.gov.co_x000a_Formulador Oficial"/>
    <n v="4044847736"/>
    <e v="#REF!"/>
    <n v="0"/>
    <n v="895754564"/>
    <n v="922627164"/>
    <n v="950306096"/>
    <n v="0"/>
    <n v="108184000"/>
    <n v="0"/>
    <n v="0"/>
    <s v="53"/>
  </r>
  <r>
    <n v="6"/>
    <s v="BP-26002980"/>
    <s v="2020760010375"/>
    <s v="Fortalecimiento de las técnicas de producción sostenible, competitividad y asociatividad de los productores agrícolas locales de Santiago de Cali"/>
    <n v="172848000"/>
    <n v="94873000"/>
    <x v="5"/>
    <n v="53020030003"/>
    <s v="53020030003  Productores agrícolas locales fortalecidos en técnicas de producción sostenible, competitividad y asociatividad "/>
    <n v="10"/>
    <n v="10"/>
    <s v="No"/>
    <x v="0"/>
    <n v="99"/>
    <x v="0"/>
    <s v="Productores Agrícolas locales"/>
    <s v="Productores agricolas de los corregimientos de Santiago de Cali "/>
    <s v="Encadenamientos"/>
    <s v="Subsecretaría de Cadenas de Valor"/>
    <n v="285989"/>
    <s v="17"/>
    <s v="Agricultura y desarrollo rural"/>
    <s v="14"/>
    <s v="Agropecuario"/>
    <s v="Argemiro Cortes Buitrago_x000a_16705636_x000a_argemiro.cortes@cali.gov.co_x000a_Formulador Oficial"/>
    <n v="1614190127"/>
    <e v="#REF!"/>
    <n v="0"/>
    <n v="539695368"/>
    <n v="599680050"/>
    <n v="0"/>
    <n v="0"/>
    <n v="94873000"/>
    <n v="0"/>
    <n v="0"/>
    <s v="53"/>
  </r>
  <r>
    <n v="7"/>
    <s v="BP-26003001"/>
    <s v="2021760010382"/>
    <s v="Desarrollo de un plan para el fortalecimiento de negocios verdes en Santiago de Cali"/>
    <n v="299712000"/>
    <n v="87168000"/>
    <x v="6"/>
    <n v="53020030002"/>
    <s v="53020030002  Plan para el fortalecimiento de Negocios Verdes formulado e implementado"/>
    <n v="35"/>
    <n v="20"/>
    <s v="No"/>
    <x v="0"/>
    <n v="99"/>
    <x v="1"/>
    <s v="Negocios Verdes"/>
    <s v="Ciudadanos de cali promotores, socios y/o colaboradores de iniciativas de negocio verdes"/>
    <s v="Encadenamientos"/>
    <s v="Subsecretaría de Cadenas de Valor"/>
    <n v="286103"/>
    <s v="32"/>
    <s v="Ambiente y desarrollo sostenible"/>
    <m/>
    <e v="#N/A"/>
    <s v="Maria Fernanda Santa Palacios_x000a_1130615273_x000a_maria.santa@cali.gov.co_x000a_Formulador Oficial"/>
    <n v="6122354397"/>
    <e v="#REF!"/>
    <n v="0"/>
    <n v="1547849974"/>
    <n v="1594285515"/>
    <n v="997546109"/>
    <n v="0"/>
    <n v="87168000"/>
    <n v="0"/>
    <n v="0"/>
    <s v="53"/>
  </r>
  <r>
    <n v="8"/>
    <s v="BP-26003029"/>
    <s v="2020760010381"/>
    <s v="Construcción del Ecosistema de Innovación de Economía Circular en Cali"/>
    <n v="527564000"/>
    <n v="127168000"/>
    <x v="7"/>
    <n v="53020020002"/>
    <s v="53020020002  Sistema de Gestión de economía circular diseñado, implementado y certificado "/>
    <n v="20"/>
    <n v="20"/>
    <s v="No"/>
    <x v="0"/>
    <n v="99"/>
    <x v="0"/>
    <s v="Ecosistema circular"/>
    <s v="Personas de 30 empresas intervenidas en temas de economia circular y sostenimiento "/>
    <s v="Economía circular"/>
    <s v="Subsecretaría de Cadenas de Valor"/>
    <n v="284871"/>
    <s v="35"/>
    <s v="Comercio, industria y turismo"/>
    <s v="12"/>
    <s v="Desarrollo Comercial"/>
    <s v="Argemiro Cortes Buitrago_x000a_16705636_x000a_argemiro.cortes@cali.gov.co_x000a_Formulador Oficial"/>
    <n v="3147000398"/>
    <e v="#REF!"/>
    <n v="0"/>
    <n v="1088654416"/>
    <n v="1094124516"/>
    <n v="0"/>
    <n v="0"/>
    <n v="127168000"/>
    <n v="0"/>
    <n v="0"/>
    <s v="53"/>
  </r>
  <r>
    <n v="9"/>
    <s v="BP-26003393"/>
    <s v="2020760010408"/>
    <s v="Fortalecimiento a las empresas y emprendimientos en capacidades para el fomento de la economía circular en Cali"/>
    <n v="624449000"/>
    <n v="199401000"/>
    <x v="8"/>
    <n v="53020020001"/>
    <s v="53020020001  Empresas y emprendimientos fortalecidos en capacidades para el fomento de la economía Circular "/>
    <n v="91"/>
    <n v="40"/>
    <s v="No"/>
    <x v="0"/>
    <n v="99"/>
    <x v="0"/>
    <s v="Emprendimientos Economía Circular"/>
    <s v="Ciudadanos de cali promotores, socios y/o colaboradores de iniciativas de negocio verdes"/>
    <s v="Economía circular"/>
    <s v="Subsecretaría de Cadenas de Valor"/>
    <n v="290558"/>
    <s v="35"/>
    <s v="Comercio, industria y turismo"/>
    <s v="12"/>
    <s v="Desarrollo Comercial"/>
    <s v="Argemiro Cortes Buitrago_x000a_16705636_x000a_argemiro.cortes@cali.gov.co_x000a_Formulador Oficial"/>
    <n v="7065635208"/>
    <e v="#REF!"/>
    <n v="0"/>
    <n v="2412721160"/>
    <n v="2430636312"/>
    <n v="0"/>
    <n v="0"/>
    <n v="199401000"/>
    <n v="0"/>
    <n v="0"/>
    <s v="53"/>
  </r>
  <r>
    <n v="10"/>
    <s v="BP-26003698"/>
    <s v="2022760010068"/>
    <s v="Elaboracion de estudios de analisis economico e impacto para el aprovechamiento de residuos RCD en Santiago de Cali"/>
    <n v="606964000"/>
    <n v="102762000"/>
    <x v="9"/>
    <n v="53020020003"/>
    <s v="53020020003  Estudios de Análisis Económico e Impacto para el aprovechamiento de residuos orgánicos, inorgánicos y RCD elaborado "/>
    <n v="3"/>
    <n v="3"/>
    <m/>
    <x v="0"/>
    <n v="99"/>
    <x v="1"/>
    <m/>
    <m/>
    <s v="CIEC"/>
    <s v="Despacho"/>
    <n v="401183"/>
    <s v="35"/>
    <s v="Comercio, industria y turismo"/>
    <m/>
    <e v="#N/A"/>
    <s v="Maria Fernanda Santa Palacios_x000a_1130615273_x000a_maria.santa@cali.gov.co_x000a_Formulador Oficial"/>
    <n v="1426770324"/>
    <e v="#REF!"/>
    <n v="0"/>
    <n v="606964000"/>
    <n v="412724216"/>
    <n v="0"/>
    <n v="0"/>
    <n v="102762000"/>
    <n v="0"/>
    <n v="0"/>
    <s v="53"/>
  </r>
  <r>
    <n v="11"/>
    <s v="BP-26003712"/>
    <s v="2022760010057"/>
    <s v="Mantenimiento de la plataforma tecnológica para la gestión de la economía circular de Santiago de Cali"/>
    <n v="168907000"/>
    <e v="#N/A"/>
    <x v="10"/>
    <n v="51010010018"/>
    <s v="51010010018  Plataforma tecnológica para la Gestión de la Economía Circular diseñada y en funcionamiento"/>
    <n v="1"/>
    <n v="180"/>
    <s v="No"/>
    <x v="0"/>
    <n v="99"/>
    <x v="1"/>
    <s v="Plataforma Ecocircular"/>
    <s v="General"/>
    <e v="#N/A"/>
    <s v="Subsecretaría de Cadenas de Valor"/>
    <n v="402399"/>
    <s v="23"/>
    <s v="Tecnologías de la información y las comunicaciones"/>
    <m/>
    <m/>
    <s v="Maria Fernanda Santa Palacios_x000a_1130615273_x000a_maria.santa@cali.gov.co_x000a_Formulador Oficial"/>
    <e v="#N/A"/>
    <e v="#REF!"/>
    <n v="0"/>
    <n v="168907000"/>
    <n v="0"/>
    <n v="0"/>
    <n v="0"/>
    <e v="#N/A"/>
    <n v="0"/>
    <n v="0"/>
    <s v="51"/>
  </r>
  <r>
    <n v="12"/>
    <s v="BP-26003066"/>
    <s v="2020760010384"/>
    <s v="Consolidación de las Áreas de Desarrollo Naranja de Santiago de Cali"/>
    <n v="484828000"/>
    <n v="195924000"/>
    <x v="11"/>
    <n v="51020010002"/>
    <s v="51020010002  Áreas de Desarrollo Naranja en artes escénicas, patrimonio, gastronomía, artes visuales y digitales, audiovisual, diseño e innovación implementadas"/>
    <n v="4"/>
    <n v="4"/>
    <s v="Si"/>
    <x v="0"/>
    <n v="99"/>
    <x v="0"/>
    <s v="ADN"/>
    <s v="Toda la población de Cali"/>
    <s v="Economía creativa"/>
    <s v="Subsecretaría de Cadenas de Valor"/>
    <n v="287040"/>
    <s v="33"/>
    <s v="Cultura"/>
    <s v="06"/>
    <s v="Arte y Cultura"/>
    <s v="Argemiro Cortes Buitrago_x000a_16705636_x000a_argemiro.cortes@cali.gov.co_x000a_Formulador Oficial"/>
    <n v="50816976000"/>
    <e v="#REF!"/>
    <n v="0"/>
    <n v="17004300000"/>
    <n v="17004300000"/>
    <n v="0"/>
    <n v="0"/>
    <n v="195924000"/>
    <n v="0"/>
    <n v="0"/>
    <s v="51"/>
  </r>
  <r>
    <n v="13"/>
    <s v="BP-26003067"/>
    <s v="2020760010385"/>
    <s v="Desarrollo de laboratorios de innovación, emprendimiento y tecnología en la industria cultural y creativa de Santiago de Cali"/>
    <n v="2196876960"/>
    <e v="#N/A"/>
    <x v="12"/>
    <n v="51020010007"/>
    <s v="51020010007  Laboratorios de innovación y emprendimientos en artes digitales desarrollados"/>
    <e v="#N/A"/>
    <e v="#N/A"/>
    <s v="No"/>
    <x v="0"/>
    <n v="99"/>
    <x v="0"/>
    <s v="Laboratorio ICC"/>
    <s v="Población en la industria cultural y creativa de Santiago de Cali"/>
    <e v="#N/A"/>
    <s v="Subsecretaría de Cadenas de Valor"/>
    <n v="286550"/>
    <s v="39"/>
    <s v="Ciencia, tecnología e innovación"/>
    <s v="25"/>
    <s v="Ciencia y Tecnología"/>
    <s v="Argemiro Cortes Buitrago_x000a_16705636_x000a_argemiro.cortes@cali.gov.co_x000a_Formulador Oficial"/>
    <e v="#N/A"/>
    <e v="#REF!"/>
    <n v="0"/>
    <n v="1460800000"/>
    <n v="1433800000"/>
    <n v="0"/>
    <n v="0"/>
    <e v="#N/A"/>
    <n v="0"/>
    <n v="0"/>
    <s v="51"/>
  </r>
  <r>
    <n v="14"/>
    <s v="BP-26003071"/>
    <n v="2021760010408"/>
    <s v="Asistencia técnica a empresas y emprendimientos de la industria cultural y creativa en Santiago de Cali"/>
    <n v="1017952000"/>
    <n v="179041000"/>
    <x v="13"/>
    <n v="51020010008"/>
    <s v="51020010008  Emprendimientos y empresas de la industria cultural y creativa de Cali beneficiados con asistencia técnica"/>
    <n v="670"/>
    <n v="30"/>
    <s v="No"/>
    <x v="0"/>
    <n v="99"/>
    <x v="1"/>
    <s v="Asistencia técnica ICC"/>
    <s v="30 personas representantes de emprendimientos creativos y/o agente des del ecosistema"/>
    <s v="Economía creativa"/>
    <s v="Subsecretaría de Cadenas de Valor"/>
    <n v="287489"/>
    <s v="35"/>
    <s v="Comercio, industria y turismo"/>
    <m/>
    <e v="#N/A"/>
    <s v="Maria Fernanda Santa Palacios_x000a_1130615273_x000a_maria.santa@cali.gov.co_x000a_Formulador Oficial"/>
    <n v="4951448249"/>
    <e v="#REF!"/>
    <n v="0"/>
    <n v="1117832080"/>
    <n v="1151247043"/>
    <n v="1151247043"/>
    <n v="0"/>
    <n v="179041000"/>
    <n v="0"/>
    <n v="0"/>
    <s v="51"/>
  </r>
  <r>
    <n v="15"/>
    <s v="BP-26003079"/>
    <s v="2020760010386"/>
    <s v="Fortalecimiento a los emprendimientos y empresas de industrias culturales y creativas en etapa de incubación y aceleración de Santiago de Cali"/>
    <n v="459004000"/>
    <n v="142762000"/>
    <x v="14"/>
    <n v="51020010003"/>
    <s v="51020010003  Emprendimientos y empresas de industrias creativas para la incubación, aceleración y sofisticación fortalecidos"/>
    <n v="74"/>
    <n v="30"/>
    <s v="No"/>
    <x v="0"/>
    <n v="99"/>
    <x v="0"/>
    <s v="Fortalece Incubación"/>
    <s v="35 personas representantes de 35 emprendimientos, y 15 personas representantes de  empresas de industria cultural y creativa.  "/>
    <s v="Economía creativa"/>
    <s v="Subsecretaría de Cadenas de Valor"/>
    <n v="286733"/>
    <s v="35"/>
    <s v="Comercio, industria y turismo"/>
    <s v="12"/>
    <s v="Desarrollo Comercial"/>
    <s v="Argemiro Cortes Buitrago_x000a_16705636_x000a_argemiro.cortes@cali.gov.co_x000a_Formulador Oficial"/>
    <n v="3292528464.5"/>
    <e v="#REF!"/>
    <n v="0"/>
    <n v="1143841982"/>
    <n v="1146351661"/>
    <n v="0"/>
    <n v="0"/>
    <n v="142762000"/>
    <n v="0"/>
    <n v="0"/>
    <s v="51"/>
  </r>
  <r>
    <n v="16"/>
    <s v="BP-26003084"/>
    <s v="2020760010387"/>
    <s v="Producción cinematográfica y audiovisual competitiva en Santiago de Cali"/>
    <n v="831959000"/>
    <n v="135594000"/>
    <x v="15"/>
    <n v="51020010009"/>
    <s v="51020010009  Proyectos de inversión nacional y extranjera para el sector fílmico apoyados"/>
    <n v="3"/>
    <n v="1"/>
    <s v="No"/>
    <x v="0"/>
    <n v="99"/>
    <x v="0"/>
    <s v="Producción audivisual y cine"/>
    <s v="Personas (profesionales del sector audiovisual)"/>
    <s v="Economía creativa"/>
    <s v="Subsecretaría de Cadenas de Valor"/>
    <n v="287493"/>
    <s v="33"/>
    <s v="Cultura"/>
    <s v="06"/>
    <s v="Arte y Cultura"/>
    <s v="Argemiro Cortes Buitrago_x000a_16705636_x000a_argemiro.cortes@cali.gov.co_x000a_Formulador Oficial"/>
    <n v="9672102417"/>
    <e v="#REF!"/>
    <n v="0"/>
    <n v="3205129548"/>
    <n v="3333334730"/>
    <n v="0"/>
    <n v="0"/>
    <n v="135594000"/>
    <n v="0"/>
    <n v="0"/>
    <s v="51"/>
  </r>
  <r>
    <n v="17"/>
    <s v="BP-26003086"/>
    <s v="2020760010388"/>
    <s v="Fortalecimiento al consumo cultural y creativo en Santiago de Cali"/>
    <n v="415948000"/>
    <n v="140648000"/>
    <x v="16"/>
    <n v="51020010006"/>
    <s v="51020010006  Organizaciones de consumo cultural y creativo apoyadas"/>
    <n v="20"/>
    <n v="10"/>
    <s v="No"/>
    <x v="0"/>
    <n v="99"/>
    <x v="0"/>
    <s v="Fortalecimiento consumo cultural"/>
    <s v="organizaciones culturales y creativas de la ciudad"/>
    <s v="Economía creativa"/>
    <s v="Subsecretaría de Cadenas de Valor"/>
    <n v="287276"/>
    <s v="33"/>
    <s v="Cultura"/>
    <s v="06"/>
    <s v="Arte y Cultura"/>
    <s v="Argemiro Cortes Buitrago_x000a_16705636_x000a_argemiro.cortes@cali.gov.co_x000a_Formulador Oficial"/>
    <n v="2169711611.5"/>
    <e v="#REF!"/>
    <n v="0"/>
    <n v="763717520"/>
    <n v="776522221"/>
    <n v="0"/>
    <n v="0"/>
    <n v="140648000"/>
    <n v="0"/>
    <n v="0"/>
    <s v="51"/>
  </r>
  <r>
    <n v="18"/>
    <s v="BP-26003121"/>
    <s v="2020760010389"/>
    <s v="Mejoramiento a la competitividad sostenible de los mercados de industrias culturales y creativas de Santiago de Cali"/>
    <n v="649820000"/>
    <n v="200000000"/>
    <x v="17"/>
    <n v="51020010004"/>
    <s v="51020010004  Mercados de industrias culturales y creativas fortalecidos en competitividad sostenible"/>
    <n v="5"/>
    <n v="5"/>
    <s v="No"/>
    <x v="0"/>
    <n v="99"/>
    <x v="0"/>
    <s v="Mejoara competitividad Mercados ICC"/>
    <s v="bandas musicales, compradores, invitados y asistentes, empresas del sector creativo, asistentes a conferencias, invitados y compradores en el MEC_x000a_"/>
    <s v="Economía creativa"/>
    <s v="Subsecretaría de Cadenas de Valor"/>
    <n v="286923"/>
    <s v="35"/>
    <s v="Comercio, industria y turismo"/>
    <s v="12"/>
    <s v="Desarrollo Comercial"/>
    <s v="Argemiro Cortes Buitrago_x000a_16705636_x000a_argemiro.cortes@cali.gov.co_x000a_Formulador Oficial"/>
    <n v="1150751500"/>
    <e v="#REF!"/>
    <n v="0"/>
    <n v="441520000"/>
    <n v="458981000"/>
    <n v="0"/>
    <n v="0"/>
    <n v="200000000"/>
    <n v="0"/>
    <n v="0"/>
    <s v="51"/>
  </r>
  <r>
    <n v="19"/>
    <s v="BP-26003122"/>
    <n v="2021760010409"/>
    <s v="Consolidación de modelos asociativos empresariales de la industria cultural y creativa de Santiago de Cali"/>
    <n v="428460000"/>
    <e v="#N/A"/>
    <x v="18"/>
    <n v="51020020003"/>
    <s v="51020020003  Modelos asociativos empresariales consolidados"/>
    <e v="#N/A"/>
    <e v="#N/A"/>
    <s v="No"/>
    <x v="0"/>
    <n v="99"/>
    <x v="1"/>
    <s v="Modelos Asociativos ICC"/>
    <m/>
    <e v="#N/A"/>
    <s v="Subsecretaría de Cadenas de Valor"/>
    <n v="289673"/>
    <s v="35"/>
    <s v="Comercio, industria y turismo"/>
    <m/>
    <e v="#N/A"/>
    <s v="Maria Fernanda Santa Palacios_x000a_1130615273_x000a_maria.santa@cali.gov.co_x000a_Formulador Oficial"/>
    <e v="#N/A"/>
    <e v="#REF!"/>
    <n v="0"/>
    <n v="428460000"/>
    <n v="441313800"/>
    <n v="454045000"/>
    <n v="0"/>
    <e v="#N/A"/>
    <n v="0"/>
    <n v="0"/>
    <s v="51"/>
  </r>
  <r>
    <n v="20"/>
    <s v="BP-26003398"/>
    <s v="2020760010401 "/>
    <s v="Fortalecimiento en capacidades de innovación de las MiPymes en etapa temprana de la ciudad de Santiago de Cali"/>
    <n v="801840000"/>
    <e v="#N/A"/>
    <x v="19"/>
    <n v="51010010033"/>
    <s v="51010010033  MiPymes industriales y de servicios en sus capacidades de desarrollo e innovación, apoyadas"/>
    <e v="#N/A"/>
    <e v="#N/A"/>
    <s v="No"/>
    <x v="0"/>
    <n v="99"/>
    <x v="0"/>
    <s v="Mipymes Innovadoras"/>
    <s v="35 MiPymes (10 personas por cada una)"/>
    <e v="#N/A"/>
    <s v="Subsecretaría de Cadenas de Valor"/>
    <n v="286463"/>
    <s v="39"/>
    <s v="Ciencia, tecnología e innovación"/>
    <s v="25"/>
    <s v="Ciencia y Tecnología"/>
    <s v="Argemiro Cortes Buitrago_x000a_16705636_x000a_argemiro.cortes@cali.gov.co_x000a_Formulador Oficial"/>
    <e v="#N/A"/>
    <e v="#REF!"/>
    <n v="0"/>
    <n v="450000000"/>
    <n v="450000000"/>
    <n v="0"/>
    <n v="0"/>
    <e v="#N/A"/>
    <n v="0"/>
    <n v="0"/>
    <s v="51"/>
  </r>
  <r>
    <n v="21"/>
    <s v="BP-26003402"/>
    <s v="2020760010404"/>
    <s v="Optimización del capital humano capacitado en Tecnologías de la Cuarta Revolución Industrial en la ciudad de Santiago de Cali"/>
    <n v="1637889000"/>
    <n v="525487000"/>
    <x v="20"/>
    <n v="51010010038"/>
    <s v="51010010038  Actores oferentes de capacidades TIC formados y activos en la plataforma"/>
    <n v="2120"/>
    <n v="325"/>
    <s v="No"/>
    <x v="0"/>
    <n v="99"/>
    <x v="0"/>
    <s v="Actores Oferentes TIC"/>
    <s v="Personas"/>
    <s v="Economía digital"/>
    <s v="Subsecretaría de Cadenas de Valor"/>
    <n v="293262"/>
    <s v="23"/>
    <s v="Tecnologías de la información y las comunicaciones"/>
    <s v="25"/>
    <s v="Ciencia y Tecnología"/>
    <s v="Argemiro Cortes Buitrago_x000a_16705636_x000a_argemiro.cortes@cali.gov.co_x000a_Formulador Oficial"/>
    <n v="3974513000"/>
    <e v="#REF!"/>
    <n v="0"/>
    <n v="1500000000"/>
    <n v="1500000000"/>
    <n v="0"/>
    <n v="0"/>
    <n v="525487000"/>
    <n v="0"/>
    <n v="0"/>
    <s v="51"/>
  </r>
  <r>
    <n v="22"/>
    <s v="BP-26003403"/>
    <s v="2020760010405"/>
    <s v="Fortalecimiento de los niveles de sofisticación de las micro, pequeñas y medianas empresas de la ciudad Santiago de Cali"/>
    <n v="704976000"/>
    <n v="185016000"/>
    <x v="21"/>
    <n v="51010010039"/>
    <s v="51010010039  Empresas demandantes de capacidades TIC capacitadas y activas dentro del proceso"/>
    <n v="400"/>
    <n v="210"/>
    <s v="No"/>
    <x v="0"/>
    <n v="99"/>
    <x v="0"/>
    <s v="Demanda TIC"/>
    <s v="MiPiymes"/>
    <s v="Economía digital"/>
    <s v="Subsecretaría de Cadenas de Valor"/>
    <n v="287097"/>
    <s v="23"/>
    <s v="Tecnologías de la información y las comunicaciones"/>
    <s v="25"/>
    <s v="Ciencia y Tecnología"/>
    <s v="Argemiro Cortes Buitrago_x000a_16705636_x000a_argemiro.cortes@cali.gov.co_x000a_Formulador Oficial"/>
    <n v="3864984000"/>
    <e v="#REF!"/>
    <n v="0"/>
    <n v="900000000"/>
    <n v="1800000000"/>
    <n v="0"/>
    <n v="0"/>
    <n v="185016000"/>
    <n v="0"/>
    <n v="0"/>
    <s v="51"/>
  </r>
  <r>
    <n v="23"/>
    <s v="BP-26002737"/>
    <s v="2020760010364 "/>
    <s v="Implementación de una estrategia de encadenamientos productivos en la ciudad de Cali"/>
    <n v="1285080000"/>
    <n v="165576000"/>
    <x v="22"/>
    <n v="51020020002"/>
    <s v="51020020002  Pequeñas empresas conectadas y vinculadas comercialmente con empresas líderes de sectores productivos  "/>
    <n v="93"/>
    <n v="40"/>
    <s v="Si"/>
    <x v="0"/>
    <n v="99"/>
    <x v="0"/>
    <s v="Encadenamientos"/>
    <s v="Mipymes y /o emprendimiento_x000a_1 persona por mipyme y/o emprendimiento"/>
    <s v="Encadenamientos"/>
    <s v="Subsecretaría de Cadenas de Valor"/>
    <n v="282421"/>
    <s v="35"/>
    <s v="Comercio, industria y turismo"/>
    <s v="12"/>
    <s v="Desarrollo Comercial"/>
    <s v="Argemiro Cortes Buitrago_x000a_16705636_x000a_argemiro.cortes@cali.gov.co_x000a_Formulador Oficial"/>
    <n v="2813536500"/>
    <e v="#REF!"/>
    <n v="0"/>
    <n v="630000000"/>
    <n v="661500000"/>
    <n v="694575000"/>
    <n v="0"/>
    <n v="165576000"/>
    <n v="0"/>
    <n v="0"/>
    <s v="51"/>
  </r>
  <r>
    <n v="24"/>
    <s v="BP-26002769"/>
    <n v="2021760010410"/>
    <s v="Implementación de una estrategia de fortalecimiento de capacidades de innovación en mipymes de la ciudad de Cali"/>
    <n v="488588000"/>
    <n v="117168000"/>
    <x v="23"/>
    <n v="51020020004"/>
    <s v="51020020004  Pequeñas empresas con acceso a servicios de innovación"/>
    <n v="25"/>
    <n v="15"/>
    <s v="No"/>
    <x v="0"/>
    <n v="99"/>
    <x v="0"/>
    <s v="Mipymes innovación"/>
    <s v="Mipymes y /o emprendimientos - 1 persona por mipyme y/o emprendimiento"/>
    <s v="Encadenamientos"/>
    <s v="Subsecretaría de Cadenas de Valor"/>
    <n v="283746"/>
    <s v="39"/>
    <s v="Ciencia, tecnología e innovación"/>
    <m/>
    <e v="#N/A"/>
    <s v="Maria Fernanda Santa Palacios_x000a_1130615273_x000a_maria.santa@cali.gov.co_x000a_Formulador Oficial"/>
    <n v="3039272625"/>
    <e v="#REF!"/>
    <n v="0"/>
    <n v="667500000"/>
    <n v="700875000"/>
    <n v="735918750"/>
    <n v="0"/>
    <n v="117168000"/>
    <n v="0"/>
    <n v="0"/>
    <s v="51"/>
  </r>
  <r>
    <n v="25"/>
    <s v="BP-26002799"/>
    <s v="2020760010366"/>
    <s v="Implementación de una estrategia de generación de ingresos en unidades productivas del Plan Jarillón Cali"/>
    <n v="1050000000"/>
    <e v="#N/A"/>
    <x v="24"/>
    <n v="51040020001"/>
    <s v="51040020001  Personas fortalecidas en el ecosistema de emprendimiento empresarial y social con enfoque diferencial y de género"/>
    <e v="#N/A"/>
    <e v="#N/A"/>
    <s v="No"/>
    <x v="0"/>
    <n v="99"/>
    <x v="0"/>
    <s v="Plan jarillón"/>
    <s v="Unidades productivas del Plan Jarillon ( Zona Jarillon)_x000a_3 personas por unidad productiva"/>
    <e v="#N/A"/>
    <s v="Subsecretaría de Cadenas de Valor"/>
    <n v="281944"/>
    <s v="35"/>
    <s v="Comercio, industria y turismo"/>
    <s v="12"/>
    <s v="Desarrollo Comercial"/>
    <s v="Argemiro Cortes Buitrago_x000a_16705636_x000a_argemiro.cortes@cali.gov.co_x000a_Formulador Oficial"/>
    <e v="#N/A"/>
    <e v="#REF!"/>
    <n v="0"/>
    <n v="1050000000"/>
    <n v="1102500000"/>
    <n v="1157625000"/>
    <n v="0"/>
    <e v="#N/A"/>
    <n v="0"/>
    <n v="0"/>
    <s v="51"/>
  </r>
  <r>
    <n v="26"/>
    <s v="BP-26002856"/>
    <s v="2020760010367"/>
    <s v="Implementación de una estrategia de fortalecimiento a las iniciativas cluster de la ciudad de Cali"/>
    <n v="825000000"/>
    <e v="#N/A"/>
    <x v="25"/>
    <n v="51020020001"/>
    <s v="51020020001  Clústeres de ciudad fortalecidos"/>
    <e v="#N/A"/>
    <e v="#N/A"/>
    <s v="No"/>
    <x v="0"/>
    <n v="99"/>
    <x v="0"/>
    <s v="Cluster ciudad"/>
    <s v="1 iniciativas cluster ( 6 personas por iniciativa cluster fortalecida)"/>
    <e v="#N/A"/>
    <s v="Subsecretaría de Cadenas de Valor"/>
    <n v="286411"/>
    <s v="35"/>
    <s v="Comercio, industria y turismo"/>
    <s v="12"/>
    <s v="Desarrollo Comercial"/>
    <s v="Argemiro Cortes Buitrago_x000a_16705636_x000a_argemiro.cortes@cali.gov.co_x000a_Formulador Oficial"/>
    <e v="#N/A"/>
    <e v="#REF!"/>
    <n v="0"/>
    <n v="2100000000"/>
    <n v="2205000000"/>
    <n v="2315250000"/>
    <n v="0"/>
    <e v="#N/A"/>
    <n v="0"/>
    <n v="0"/>
    <s v="51"/>
  </r>
  <r>
    <n v="27"/>
    <s v="BP-26002968"/>
    <s v="2021760010411"/>
    <s v="Diseño de una marca de ciudad para el Distrito Especial de Cali"/>
    <n v="539695368"/>
    <e v="#N/A"/>
    <x v="26"/>
    <n v="51030010002"/>
    <s v="51030010002  Marca de Ciudad, diseñada e implementada"/>
    <e v="#N/A"/>
    <e v="#N/A"/>
    <s v="No"/>
    <x v="0"/>
    <n v="99"/>
    <x v="1"/>
    <s v="Marca de ciudad"/>
    <m/>
    <e v="#N/A"/>
    <s v="Subsecretaría de Cadenas de Valor"/>
    <n v="288469"/>
    <s v="35"/>
    <s v="Comercio, industria y turismo"/>
    <m/>
    <e v="#N/A"/>
    <s v="Maria Fernanda Santa Palacios_x000a_1130615273_x000a_maria.santa@cali.gov.co_x000a_Formulador Oficial"/>
    <e v="#N/A"/>
    <e v="#REF!"/>
    <n v="0"/>
    <n v="539695368"/>
    <n v="525746440"/>
    <n v="0"/>
    <n v="0"/>
    <e v="#N/A"/>
    <n v="0"/>
    <n v="0"/>
    <s v="51"/>
  </r>
  <r>
    <n v="28"/>
    <s v="BP-26003436"/>
    <s v="2020760010409"/>
    <s v="Fortalecimiento para Asociaciones de recicladores de oficio en economía solidaria, desarrollo empresarial y competitividad en Santiago de Cali"/>
    <n v="147700000"/>
    <n v="121634000"/>
    <x v="27"/>
    <n v="53020020004"/>
    <s v="53020020004  Asociaciones de recicladores de oficio de economía solidaria fortalecidas en desarrollo empresarial y competitividad "/>
    <e v="#N/A"/>
    <e v="#N/A"/>
    <s v="No"/>
    <x v="0"/>
    <n v="99"/>
    <x v="0"/>
    <s v="Recicladores de Oficio"/>
    <s v="12 organizaciones de recicladores de oficio"/>
    <s v="Economía circular"/>
    <s v="Subsecretaría de Cadenas de Valor"/>
    <n v="292691"/>
    <s v="41"/>
    <s v="Inclusión social y reconciliación"/>
    <s v="07"/>
    <s v="Desarrollo Comunitario"/>
    <s v="Argemiro Cortes Buitrago_x000a_16705636_x000a_argemiro.cortes@cali.gov.co_x000a_Formulador Oficial"/>
    <n v="1607608891"/>
    <e v="#REF!"/>
    <n v="0"/>
    <n v="576414297"/>
    <n v="576414297"/>
    <n v="0"/>
    <n v="0"/>
    <n v="121634000"/>
    <n v="0"/>
    <n v="0"/>
    <s v="53"/>
  </r>
  <r>
    <n v="29"/>
    <s v="BP-26002906"/>
    <s v="2020760010370"/>
    <s v="Fortalecimiento de experiencias empresariales para unidades productivas de Santiago de Cali"/>
    <n v="479391145"/>
    <e v="#N/A"/>
    <x v="28"/>
    <n v="51040020005"/>
    <s v="51040020005  Experiencias de fortalecimiento empresarial para mercados competitivos, desarrolladas"/>
    <n v="4"/>
    <n v="260"/>
    <s v="No"/>
    <x v="0"/>
    <n v="99"/>
    <x v="0"/>
    <s v="Experiencias empresariales"/>
    <s v="Emprendimientos (1 persona por emprendimiento) total 50_x000a_Unidades Productivas (1 persona por unidad productiva) total 50"/>
    <e v="#N/A"/>
    <s v="Subsecretaría de Cadenas de Valor"/>
    <n v="284906"/>
    <s v="39"/>
    <s v="Ciencia, tecnología e innovación"/>
    <s v="25"/>
    <s v="Ciencia y Tecnología"/>
    <s v="Argemiro Cortes Buitrago_x000a_16705636_x000a_argemiro.cortes@cali.gov.co_x000a_Formulador Oficial"/>
    <e v="#N/A"/>
    <e v="#REF!"/>
    <n v="0"/>
    <n v="479391145"/>
    <n v="454519579"/>
    <n v="0"/>
    <n v="0"/>
    <e v="#N/A"/>
    <n v="0"/>
    <n v="0"/>
    <s v="51"/>
  </r>
  <r>
    <n v="30"/>
    <s v="BP-26002967"/>
    <s v="2020760010374"/>
    <s v="Fortalecimiento al ecosistema empresarial y social con enfoque diferencial y de género en Santiago de Cali"/>
    <n v="1767950000"/>
    <n v="5304526000"/>
    <x v="24"/>
    <n v="51040020001"/>
    <s v="51040020001  Personas fortalecidas en el ecosistema de emprendimiento empresarial y social con enfoque diferencial y de género"/>
    <n v="4190"/>
    <n v="200"/>
    <s v="No"/>
    <x v="0"/>
    <n v="99"/>
    <x v="0"/>
    <s v="Ecosistema Empresarial"/>
    <s v="Población general con emprendimientos"/>
    <s v="Desarrollo empresarial"/>
    <s v="Subsecretaría de Servicios Productivos y Comercio Colaborativo"/>
    <n v="287840"/>
    <s v="35"/>
    <s v="Comercio, industria y turismo"/>
    <s v="12"/>
    <s v="Desarrollo Comercial"/>
    <s v="Argemiro Cortes Buitrago_x000a_16705636_x000a_argemiro.cortes@cali.gov.co_x000a_Formulador Oficial"/>
    <n v="2633714000"/>
    <e v="#REF!"/>
    <n v="0"/>
    <n v="2646440000"/>
    <n v="2645720000"/>
    <n v="0"/>
    <n v="0"/>
    <n v="5304526000"/>
    <n v="0"/>
    <n v="0"/>
    <s v="51"/>
  </r>
  <r>
    <n v="31"/>
    <s v="BP-26003430"/>
    <s v="2020760010407"/>
    <s v="Fortalecimiento de las capacidades empresariales y técnicas de la población victima de Santiago de Cali"/>
    <n v="2167600000"/>
    <n v="300000000"/>
    <x v="29"/>
    <n v="51040020006"/>
    <s v="51040020006  Víctimas del conflicto armado vinculadas a programas de emprendimiento empresarial y social"/>
    <n v="985"/>
    <n v="100"/>
    <s v="No"/>
    <x v="0"/>
    <n v="99"/>
    <x v="0"/>
    <s v="Foralecimiento técnico Víctimas"/>
    <s v="Población victima del conflicto armado"/>
    <s v="Desarrollo empresarial"/>
    <s v="Subsecretaría de Servicios Productivos y Comercio Colaborativo"/>
    <n v="291648"/>
    <s v="35"/>
    <s v="Comercio, industria y turismo"/>
    <s v="12"/>
    <s v="Desarrollo Comercial"/>
    <s v="Argemiro Cortes Buitrago_x000a_16705636_x000a_argemiro.cortes@cali.gov.co_x000a_Formulador Oficial"/>
    <n v="1601126502"/>
    <e v="#REF!"/>
    <n v="0"/>
    <n v="623268766"/>
    <n v="644148902"/>
    <n v="0"/>
    <n v="0"/>
    <n v="300000000"/>
    <n v="0"/>
    <n v="0"/>
    <s v="51"/>
  </r>
  <r>
    <n v="32"/>
    <s v="BP-26003443"/>
    <s v="2020760010406"/>
    <s v="Fortalecimiento al emprendimiento en Centros para el Desarrollo Empresarial y Social de Santiago de Cali"/>
    <n v="3778701589"/>
    <e v="#N/A"/>
    <x v="30"/>
    <n v="51040020003"/>
    <s v="51040020003  Centros para el Emprendimiento y Desarrollo Empresarial y Social CEDES, en funcionamiento"/>
    <e v="#N/A"/>
    <e v="#N/A"/>
    <s v="No"/>
    <x v="0"/>
    <n v="99"/>
    <x v="0"/>
    <s v="Centro de Desarrollo Empresarial"/>
    <s v="1855 Emprendedores y MiPymes fortalecidos con formación en temas de desarrollo empresarial_x000a_30 Emprendedores y MiPymes fortalecidos con acompañamiento técnico especializado en temas de desarrollo empresarial_x000a_139 Emprendedores y MiPymes fortalecidos en come"/>
    <e v="#N/A"/>
    <s v="Subsecretaría de Servicios Productivos y Comercio Colaborativo"/>
    <n v="293567"/>
    <s v="35"/>
    <s v="Comercio, industria y turismo"/>
    <s v="12"/>
    <s v="Desarrollo Comercial"/>
    <s v="Argemiro Cortes Buitrago_x000a_16705636_x000a_argemiro.cortes@cali.gov.co_x000a_Formulador Oficial"/>
    <e v="#N/A"/>
    <e v="#REF!"/>
    <n v="0"/>
    <n v="3778701589"/>
    <n v="6647073841"/>
    <n v="0"/>
    <n v="0"/>
    <e v="#N/A"/>
    <n v="0"/>
    <n v="0"/>
    <s v="51"/>
  </r>
  <r>
    <n v="33"/>
    <s v="BP-26003716"/>
    <m/>
    <s v="Implementación de un programa de emprendimiento estudiantil en las instituciones educativas oficiales de Santiago de Cali"/>
    <n v="176310000"/>
    <e v="#N/A"/>
    <x v="31"/>
    <n v="51040020007"/>
    <s v="51040020007  Programa estudiantil de emprendimientos orientados, formalizados y apoyados"/>
    <n v="1"/>
    <n v="180"/>
    <s v="No"/>
    <x v="0"/>
    <n v="99"/>
    <x v="1"/>
    <m/>
    <m/>
    <e v="#N/A"/>
    <s v="Subsecretaría de Servicios Productivos y Comercio Colaborativo"/>
    <n v="402820"/>
    <s v="35"/>
    <s v="Comercio, industria y turismo"/>
    <m/>
    <e v="#N/A"/>
    <s v="Maria Fernanda Santa Palacios_x000a_1130615273_x000a_maria.santa@cali.gov.co_x000a_Formulador Oficial"/>
    <e v="#N/A"/>
    <e v="#REF!"/>
    <m/>
    <n v="176310000"/>
    <n v="0"/>
    <n v="0"/>
    <n v="0"/>
    <e v="#N/A"/>
    <n v="0"/>
    <n v="0"/>
    <s v="51"/>
  </r>
  <r>
    <n v="34"/>
    <s v="BP-26002998"/>
    <s v="2020760010377"/>
    <s v="Capacitación a docentes de entidades públicas para el emprendimiento consciente y la economía social y solidaria de Cali"/>
    <n v="0"/>
    <n v="47168000"/>
    <x v="32"/>
    <n v="51040020004"/>
    <s v="51040020004  Docentes de entidades públicas capacitados para el emprendimiento y la economía social y solidaria"/>
    <n v="275"/>
    <n v="215"/>
    <s v="No"/>
    <x v="0"/>
    <n v="99"/>
    <x v="0"/>
    <s v="Capacitación docentes"/>
    <s v="Docentes de instituciones educativas"/>
    <s v="Economía solidaria"/>
    <s v="Subsecretaría de Servicios Productivos y Comercio Colaborativo"/>
    <n v="286408"/>
    <s v="35"/>
    <s v="Comercio, industria y turismo"/>
    <s v="12"/>
    <s v="Desarrollo Comercial"/>
    <s v="Argemiro Cortes Buitrago_x000a_16705636_x000a_argemiro.cortes@cali.gov.co_x000a_Formulador Oficial"/>
    <n v="893737003"/>
    <e v="#REF!"/>
    <n v="0"/>
    <n v="309000000"/>
    <n v="318270002"/>
    <n v="0"/>
    <n v="0"/>
    <n v="47168000"/>
    <n v="0"/>
    <n v="0"/>
    <s v="51"/>
  </r>
  <r>
    <n v="35"/>
    <s v="BP-26003021"/>
    <s v="2020760010378"/>
    <s v="Fortalecimiento de estrategias para la generación de ingresos de las personas en proceso de reincorporación, reintegración, desvinculados del conflicto armado de Cali"/>
    <n v="82400000"/>
    <n v="137994000"/>
    <x v="33"/>
    <n v="51050010004"/>
    <s v="51050010004  Personas en proceso de reincorporación, reintegración, desvinculados del conflicto armado con acompañamiento productivo para la generación de ingresos"/>
    <n v="150"/>
    <n v="50"/>
    <s v="No"/>
    <x v="0"/>
    <n v="99"/>
    <x v="0"/>
    <s v="Generación ingresos reincorporados"/>
    <s v="Personas en proceso de reincorporación, reintegración, desvinculados del conflicto armado"/>
    <s v="Economía solidaria"/>
    <s v="Subsecretaría de Servicios Productivos y Comercio Colaborativo"/>
    <n v="286409"/>
    <s v="35"/>
    <s v="Comercio, industria y turismo"/>
    <s v="12"/>
    <s v="Desarrollo Comercial"/>
    <s v="Argemiro Cortes Buitrago_x000a_16705636_x000a_argemiro.cortes@cali.gov.co_x000a_Formulador Oficial"/>
    <n v="175641000"/>
    <e v="#REF!"/>
    <n v="0"/>
    <n v="103000000"/>
    <n v="106090000"/>
    <n v="0"/>
    <n v="0"/>
    <n v="137994000"/>
    <n v="0"/>
    <n v="0"/>
    <s v="51"/>
  </r>
  <r>
    <n v="36"/>
    <s v="BP-26003032"/>
    <s v="2020760010382"/>
    <s v="Fortalecimiento para la generación de capacidades de las organizaciones del sector de economía solidaria de Cali"/>
    <n v="410827000"/>
    <n v="87168000"/>
    <x v="34"/>
    <n v="51050010005"/>
    <s v="51050010005  Organizaciones del sector solidario fomentadas y fortalecidas en capacidades técnicas, administrativas y productivas"/>
    <n v="332"/>
    <n v="248"/>
    <s v="No"/>
    <x v="0"/>
    <n v="99"/>
    <x v="0"/>
    <s v="Organizaciones solidarias"/>
    <s v="Organizaciones del sector solidario"/>
    <s v="Economía solidaria"/>
    <s v="Subsecretaría de Servicios Productivos y Comercio Colaborativo"/>
    <n v="285876"/>
    <s v="35"/>
    <s v="Comercio, industria y turismo"/>
    <s v="12"/>
    <s v="Desarrollo Comercial"/>
    <s v="Argemiro Cortes Buitrago_x000a_16705636_x000a_argemiro.cortes@cali.gov.co_x000a_Formulador Oficial"/>
    <n v="10262786550"/>
    <e v="#REF!"/>
    <n v="0"/>
    <n v="3399000000"/>
    <n v="3500969700"/>
    <n v="0"/>
    <n v="0"/>
    <n v="87168000"/>
    <n v="0"/>
    <n v="0"/>
    <s v="51"/>
  </r>
  <r>
    <n v="37"/>
    <s v="BP-26003167"/>
    <s v="2020760010400"/>
    <s v="Capacitación a líderes de comedores comunitarios para la conformación de unidades productivas autosostenibles en Cali"/>
    <n v="111580000"/>
    <e v="#N/A"/>
    <x v="35"/>
    <n v="52030040004"/>
    <s v="52030040004  Líderes de los comedores comunitarios capacitados para la conformación de unidades Productivas Autosostenibles"/>
    <e v="#N/A"/>
    <e v="#N/A"/>
    <s v="No"/>
    <x v="0"/>
    <n v="99"/>
    <x v="0"/>
    <s v="Lideres Comedores Comunitarios"/>
    <s v="Líderes de comedores comunitarios"/>
    <e v="#N/A"/>
    <s v="Subsecretaría de Servicios Productivos y Comercio Colaborativo"/>
    <n v="289651"/>
    <s v="35"/>
    <s v="Comercio, industria y turismo"/>
    <s v="12"/>
    <s v="Desarrollo Comercial"/>
    <s v="Argemiro Cortes Buitrago_x000a_16705636_x000a_argemiro.cortes@cali.gov.co_x000a_Formulador Oficial"/>
    <e v="#N/A"/>
    <e v="#REF!"/>
    <n v="0"/>
    <n v="309000000"/>
    <n v="318271000"/>
    <n v="0"/>
    <n v="0"/>
    <e v="#N/A"/>
    <n v="0"/>
    <n v="0"/>
    <s v="52"/>
  </r>
  <r>
    <n v="38"/>
    <s v="BP-26003699"/>
    <n v="2022760010056"/>
    <s v="Diagnóstico de la economía solidaria y de la economía colaborativa para la definición de estrategias de sostenibilidad de sus sectores en el distrito de Santiago de Cali"/>
    <n v="166160000"/>
    <e v="#N/A"/>
    <x v="36"/>
    <n v="51050010001"/>
    <s v="51050010001  Diagnósticos de la economía solidaria y de la economía colaborativa elaborados"/>
    <n v="2"/>
    <m/>
    <s v="No"/>
    <x v="0"/>
    <n v="99"/>
    <x v="1"/>
    <s v="Diagnostico economia solidaria y colaborativa"/>
    <s v="General"/>
    <e v="#N/A"/>
    <s v="Subsecretaría de Servicios Productivos y Comercio Colaborativo"/>
    <n v="401092"/>
    <s v="35"/>
    <s v="Comercio, industria y turismo"/>
    <m/>
    <e v="#N/A"/>
    <m/>
    <e v="#N/A"/>
    <e v="#REF!"/>
    <n v="0"/>
    <n v="166160000"/>
    <n v="0"/>
    <n v="0"/>
    <n v="0"/>
    <e v="#N/A"/>
    <n v="0"/>
    <n v="0"/>
    <s v="51"/>
  </r>
  <r>
    <n v="39"/>
    <s v="BP-26003700"/>
    <m/>
    <s v="Desarrollo de plataformas colaborativas al servicio del sector socio-empresarial del distrito de Santiago de Cali"/>
    <n v="172440000"/>
    <e v="#N/A"/>
    <x v="37"/>
    <n v="51050010003"/>
    <s v="51050010003  Plataformas colaborativas diseñadas y puestas en funcionamiento"/>
    <n v="1"/>
    <n v="150"/>
    <s v="No"/>
    <x v="0"/>
    <n v="99"/>
    <x v="1"/>
    <m/>
    <m/>
    <e v="#N/A"/>
    <s v="Subsecretaría de Servicios Productivos y Comercio Colaborativo"/>
    <n v="401152"/>
    <s v="35"/>
    <s v="Comercio, industria y turismo"/>
    <m/>
    <e v="#N/A"/>
    <m/>
    <e v="#N/A"/>
    <e v="#REF!"/>
    <n v="0"/>
    <n v="172440000"/>
    <n v="174164400"/>
    <n v="0"/>
    <n v="0"/>
    <e v="#N/A"/>
    <n v="0"/>
    <n v="0"/>
    <s v="51"/>
  </r>
  <r>
    <n v="40"/>
    <s v="BP-26003701"/>
    <n v="2021760010210"/>
    <s v="Formulación de la política pública de la economía social y solidaria del distrito de Santiago de Cali"/>
    <n v="146220000"/>
    <e v="#N/A"/>
    <x v="38"/>
    <n v="51050010002"/>
    <s v="51050010002  Política pública para la economía solidaria formulada y adoptada"/>
    <e v="#N/A"/>
    <m/>
    <s v="No"/>
    <x v="0"/>
    <n v="99"/>
    <x v="1"/>
    <m/>
    <m/>
    <e v="#N/A"/>
    <s v="Subsecretaría de Servicios Productivos y Comercio Colaborativo"/>
    <n v="401148"/>
    <s v="35"/>
    <s v="Comercio, industria y turismo"/>
    <m/>
    <e v="#N/A"/>
    <m/>
    <e v="#N/A"/>
    <e v="#REF!"/>
    <n v="0"/>
    <n v="146220000"/>
    <n v="0"/>
    <n v="0"/>
    <n v="0"/>
    <e v="#N/A"/>
    <n v="0"/>
    <n v="0"/>
    <s v="51"/>
  </r>
  <r>
    <n v="41"/>
    <s v="BP-26003715"/>
    <n v="2022760010170"/>
    <s v="Desarrollo de una estrategia de economía solidaria para trabajadores en situación de informalidad en Santiago de Cali"/>
    <n v="299140000"/>
    <n v="116638000"/>
    <x v="39"/>
    <n v="51050010009"/>
    <s v="51050010009  Estrategia de economía solidaria para trabajadores en situación de informalidad diseñada e implementada "/>
    <m/>
    <n v="5550"/>
    <s v="No"/>
    <x v="0"/>
    <n v="99"/>
    <x v="1"/>
    <m/>
    <m/>
    <s v="Economía solidaria"/>
    <s v="Subsecretaría de Servicios Productivos y Comercio Colaborativo"/>
    <n v="402384"/>
    <s v="35"/>
    <s v="Comercio, industria y turismo"/>
    <m/>
    <e v="#N/A"/>
    <m/>
    <n v="785269100"/>
    <e v="#REF!"/>
    <n v="0"/>
    <n v="299140000"/>
    <n v="302131400"/>
    <n v="0"/>
    <n v="0"/>
    <n v="116638000"/>
    <m/>
    <m/>
    <s v="51"/>
  </r>
  <r>
    <n v="42"/>
    <s v="BP-26003129"/>
    <s v="2020760010390"/>
    <s v="Desarrollo de competencias como técnicos laborales a víctimas del conflicto armado para la empleabilidad en Santiago de Cali"/>
    <n v="1539673000"/>
    <n v="315000000"/>
    <x v="40"/>
    <n v="51040010005"/>
    <s v="51040010005  Víctimas del conflicto armado formadas como técnicos laborales por competencias"/>
    <n v="385"/>
    <n v="100"/>
    <s v="No"/>
    <x v="0"/>
    <n v="99"/>
    <x v="0"/>
    <s v="Empleo Víctimas"/>
    <s v="Víctimas del comflicto armado"/>
    <s v="Empleabilidad"/>
    <s v="Subsecretaría de Servicios Productivos y Comercio Colaborativo"/>
    <n v="286054"/>
    <s v="36"/>
    <s v="Trabajo"/>
    <s v="10"/>
    <s v="Trabajo y Seguridad Social"/>
    <s v="Argemiro Cortes Buitrago_x000a_16705636_x000a_argemiro.cortes@cali.gov.co_x000a_Formulador Oficial"/>
    <n v="1655946900"/>
    <e v="#REF!"/>
    <n v="0"/>
    <n v="773550600"/>
    <n v="540414000"/>
    <n v="0"/>
    <n v="0"/>
    <n v="315000000"/>
    <n v="0"/>
    <n v="0"/>
    <s v="51"/>
  </r>
  <r>
    <n v="43"/>
    <s v="BP-26003130"/>
    <s v="2020760010392"/>
    <s v="Desarrollo de competencias laborales a personas afro e indígenas para la empleabilidad en Santiago de Cali"/>
    <n v="699236100"/>
    <e v="#N/A"/>
    <x v="41"/>
    <n v="51040010001"/>
    <s v="51040010001  Personas formadas en competencias laborales para la inserción en los sectores de mayor demanda del mercado laboral, con enfoque diferencial, de género y generacional "/>
    <n v="180"/>
    <n v="180"/>
    <s v="No"/>
    <x v="0"/>
    <n v="99"/>
    <x v="0"/>
    <s v="Empleo Afro e Indígenas"/>
    <s v="Personas Afros e Indígenas"/>
    <e v="#N/A"/>
    <s v="Subsecretaría de Servicios Productivos y Comercio Colaborativo"/>
    <n v="286352"/>
    <s v="36"/>
    <s v="Trabajo"/>
    <s v="10"/>
    <s v="Trabajo y Seguridad Social"/>
    <s v="Argemiro Cortes Buitrago_x000a_16705636_x000a_argemiro.cortes@cali.gov.co_x000a_Formulador Oficial"/>
    <e v="#N/A"/>
    <e v="#REF!"/>
    <n v="0"/>
    <n v="699236100"/>
    <n v="720213183"/>
    <n v="0"/>
    <n v="0"/>
    <e v="#N/A"/>
    <n v="0"/>
    <n v="0"/>
    <s v="51"/>
  </r>
  <r>
    <n v="44"/>
    <s v="BP-26003131"/>
    <s v="2020760010391"/>
    <s v="Desarrollo de competencias laborales a jóvenes para la empleabilidad en Santiago de Cali"/>
    <n v="699236100"/>
    <e v="#N/A"/>
    <x v="41"/>
    <n v="51040010001"/>
    <s v="51040010001  Personas formadas en competencias laborales para la inserción en los sectores de mayor demanda del mercado laboral, con enfoque diferencial, de género y generacional "/>
    <n v="220"/>
    <n v="220"/>
    <s v="No"/>
    <x v="0"/>
    <n v="99"/>
    <x v="0"/>
    <s v="Empleo Jóvenes"/>
    <s v="Jóvenes"/>
    <e v="#N/A"/>
    <s v="Subsecretaría de Servicios Productivos y Comercio Colaborativo"/>
    <n v="286450"/>
    <s v="36"/>
    <s v="Trabajo"/>
    <s v="10"/>
    <s v="Trabajo y Seguridad Social"/>
    <s v="Argemiro Cortes Buitrago_x000a_16705636_x000a_argemiro.cortes@cali.gov.co_x000a_Formulador Oficial"/>
    <e v="#N/A"/>
    <e v="#REF!"/>
    <n v="0"/>
    <n v="699236100"/>
    <n v="720213183"/>
    <n v="0"/>
    <n v="0"/>
    <e v="#N/A"/>
    <n v="0"/>
    <n v="0"/>
    <s v="51"/>
  </r>
  <r>
    <n v="45"/>
    <s v="BP-26003134"/>
    <s v="2020760010393"/>
    <s v="Desarrollo de competencias laborales a personas con vulnerabilidad laboral para la empleabilidad en Santiago de Cali"/>
    <n v="7247440000"/>
    <n v="1232980000"/>
    <x v="41"/>
    <n v="51040010001"/>
    <s v="51040010001  Personas formadas en competencias laborales para la inserción en los sectores de mayor demanda del mercado laboral, con enfoque diferencial, de género y generacional "/>
    <n v="3661"/>
    <n v="600"/>
    <s v="No"/>
    <x v="0"/>
    <n v="99"/>
    <x v="0"/>
    <s v="Cierre de Brechas Empleo"/>
    <s v="Personas con vulnerabilidad laboral"/>
    <s v="Empleabilidad"/>
    <s v="Subsecretaría de Servicios Productivos y Comercio Colaborativo"/>
    <n v="288475"/>
    <s v="36"/>
    <s v="Trabajo"/>
    <s v="10"/>
    <s v="Trabajo y Seguridad Social"/>
    <s v="Argemiro Cortes Buitrago_x000a_16705636_x000a_argemiro.cortes@cali.gov.co_x000a_Formulador Oficial"/>
    <n v="896193924.5"/>
    <e v="#REF!"/>
    <n v="0"/>
    <n v="699236100"/>
    <n v="720213183"/>
    <n v="0"/>
    <n v="0"/>
    <n v="1232980000"/>
    <n v="0"/>
    <n v="0"/>
    <s v="51"/>
  </r>
  <r>
    <n v="46"/>
    <s v="BP-26003137"/>
    <s v="2020760010394"/>
    <s v="Desarrollo de competencias laborales a mujeres para la empleabilidad en Santiago de Cali"/>
    <n v="699236100"/>
    <e v="#N/A"/>
    <x v="41"/>
    <n v="51040010001"/>
    <s v="51040010001  Personas formadas en competencias laborales para la inserción en los sectores de mayor demanda del mercado laboral, con enfoque diferencial, de género y generacional "/>
    <n v="220"/>
    <n v="220"/>
    <s v="No"/>
    <x v="0"/>
    <n v="99"/>
    <x v="0"/>
    <s v="Empleo Mujeres"/>
    <s v="Mujeres"/>
    <e v="#N/A"/>
    <s v="Subsecretaría de Servicios Productivos y Comercio Colaborativo"/>
    <n v="287065"/>
    <s v="36"/>
    <s v="Trabajo"/>
    <s v="10"/>
    <s v="Trabajo y Seguridad Social"/>
    <s v="Argemiro Cortes Buitrago_x000a_16705636_x000a_argemiro.cortes@cali.gov.co_x000a_Formulador Oficial"/>
    <e v="#N/A"/>
    <e v="#REF!"/>
    <n v="0"/>
    <n v="699236100"/>
    <n v="720213183"/>
    <n v="0"/>
    <n v="0"/>
    <e v="#N/A"/>
    <n v="0"/>
    <n v="0"/>
    <s v="51"/>
  </r>
  <r>
    <n v="47"/>
    <s v="BP-26003140"/>
    <s v="2020760010395"/>
    <s v="Desarrollo de rutas de acercamiento entre la oferta y la demanda laboral a personas desempleadas en Santiago de Cali"/>
    <n v="213621000"/>
    <n v="61440000"/>
    <x v="42"/>
    <n v="51040010004"/>
    <s v="51040010004  Personas vinculadas a rutas para la inserción laboral "/>
    <n v="8850"/>
    <n v="500"/>
    <s v="No"/>
    <x v="0"/>
    <n v="99"/>
    <x v="0"/>
    <s v="Rutas de Empleo"/>
    <s v="Personas desempleadas"/>
    <s v="Empleabilidad"/>
    <s v="Subsecretaría de Servicios Productivos y Comercio Colaborativo"/>
    <n v="288359"/>
    <s v="36"/>
    <s v="Trabajo"/>
    <s v="10"/>
    <s v="Trabajo y Seguridad Social"/>
    <s v="Argemiro Cortes Buitrago_x000a_16705636_x000a_argemiro.cortes@cali.gov.co_x000a_Formulador Oficial"/>
    <n v="173253070.5"/>
    <e v="#REF!"/>
    <n v="0"/>
    <n v="77074900"/>
    <n v="79387147"/>
    <n v="0"/>
    <n v="0"/>
    <n v="61440000"/>
    <n v="0"/>
    <n v="0"/>
    <s v="51"/>
  </r>
  <r>
    <n v="48"/>
    <s v="BP-26003717"/>
    <m/>
    <s v="Desarrollo de estrategia de complemento de seguridad social para personas mayores de estratos 2 y 3 de Santiago de Cali"/>
    <n v="500000000"/>
    <e v="#N/A"/>
    <x v="43"/>
    <n v="52020040010"/>
    <s v="52020040010  Estrategia de complemento de seguridad social para personas mayores de estrato 2 y 3 gestionada"/>
    <n v="1"/>
    <n v="2700"/>
    <s v="No"/>
    <x v="0"/>
    <n v="99"/>
    <x v="1"/>
    <s v="Estrategia adulto mayor"/>
    <s v="Adultos mayores de los estratos 2 y 3"/>
    <e v="#N/A"/>
    <s v="Subsecretaría de Servicios Productivos y Comercio Colaborativo"/>
    <n v="402797"/>
    <s v="41"/>
    <s v="Inclusión social y reconciliación"/>
    <m/>
    <e v="#N/A"/>
    <s v="Maria Fernanda Santa Palacios_x000a_1130615273_x000a_maria.santa@cali.gov.co_x000a_Formulador Oficial"/>
    <e v="#N/A"/>
    <e v="#REF!"/>
    <n v="0"/>
    <n v="500000000"/>
    <n v="0"/>
    <n v="0"/>
    <n v="0"/>
    <e v="#N/A"/>
    <m/>
    <m/>
    <s v="52"/>
  </r>
  <r>
    <n v="49"/>
    <s v="BP-26003442"/>
    <s v="2020760010411"/>
    <s v="Capacitación en competencias financieras y economía solidaria a personas vulnerables con unidades de negocio en Cali"/>
    <n v="1500000000"/>
    <e v="#N/A"/>
    <x v="44"/>
    <n v="51050010006"/>
    <s v="51050010006  Personas formadas en competencias financieras y de Economía Solidaria"/>
    <e v="#N/A"/>
    <e v="#N/A"/>
    <s v="No"/>
    <x v="0"/>
    <n v="99"/>
    <x v="0"/>
    <s v="Capacitación Economía Solidaria"/>
    <s v="Mipymes y /o emprendimientos"/>
    <e v="#N/A"/>
    <s v="Subsecretaría de Servicios Productivos y Comercio Colaborativo"/>
    <n v="288341"/>
    <s v="36"/>
    <s v="Trabajo"/>
    <s v="10"/>
    <s v="Trabajo y Seguridad Social"/>
    <s v="Argemiro Cortes Buitrago_x000a_16705636_x000a_argemiro.cortes@cali.gov.co_x000a_Formulador Oficial"/>
    <e v="#N/A"/>
    <e v="#REF!"/>
    <n v="0"/>
    <n v="1000000000"/>
    <n v="1000000000"/>
    <n v="0"/>
    <n v="0"/>
    <e v="#N/A"/>
    <n v="0"/>
    <n v="0"/>
    <s v="51"/>
  </r>
  <r>
    <n v="50"/>
    <s v="BP-26003444"/>
    <s v="2020760010412"/>
    <s v="Fortalecimiento de Unidades productivas con créditos solidarios, en Santiago de Cali"/>
    <n v="5453999999.999999"/>
    <e v="#N/A"/>
    <x v="45"/>
    <n v="51050010008"/>
    <s v="51050010008  Unidades productivas fortalecidas con créditos solidarios"/>
    <n v="1000"/>
    <n v="1000"/>
    <s v="No"/>
    <x v="0"/>
    <n v="99"/>
    <x v="0"/>
    <s v="Fondo de oportunidades"/>
    <s v="Emprendedores de  comunas y corregimientos de  Santiago de Cali, de la zona urbana y rural."/>
    <e v="#N/A"/>
    <s v="Subsecretaría de Servicios Productivos y Comercio Colaborativo"/>
    <n v="288458"/>
    <s v="36"/>
    <s v="Trabajo"/>
    <s v="10"/>
    <s v="Trabajo y Seguridad Social"/>
    <s v="Argemiro Cortes Buitrago_x000a_16705636_x000a_argemiro.cortes@cali.gov.co_x000a_Formulador Oficial"/>
    <e v="#N/A"/>
    <e v="#REF!"/>
    <n v="0"/>
    <n v="4272507000"/>
    <n v="4272507000"/>
    <n v="0"/>
    <n v="0"/>
    <e v="#N/A"/>
    <n v="0"/>
    <n v="0"/>
    <s v="51"/>
  </r>
  <r>
    <n v="51"/>
    <s v="BP-2600XXX1"/>
    <m/>
    <m/>
    <n v="50000000000"/>
    <e v="#N/A"/>
    <x v="45"/>
    <n v="51050010008"/>
    <s v="51050010008  Unidades productivas fortalecidas con créditos solidarios"/>
    <m/>
    <m/>
    <s v="No"/>
    <x v="0"/>
    <n v="99"/>
    <x v="1"/>
    <s v="Fondo de oportunidades"/>
    <m/>
    <e v="#N/A"/>
    <s v="Subsecretaría de Servicios Productivos y Comercio Colaborativo"/>
    <m/>
    <m/>
    <m/>
    <m/>
    <m/>
    <m/>
    <e v="#N/A"/>
    <e v="#REF!"/>
    <n v="0"/>
    <n v="0"/>
    <n v="0"/>
    <n v="0"/>
    <n v="0"/>
    <e v="#N/A"/>
    <n v="0"/>
    <n v="0"/>
    <s v="51"/>
  </r>
  <r>
    <n v="52"/>
    <s v="BP-26002871"/>
    <s v="2020760010368"/>
    <s v="Fortalecimiento a la promoción a nivel nacional e internacional, como destino de negocios, de Santiago de Cali"/>
    <n v="1500000000"/>
    <e v="#N/A"/>
    <x v="46"/>
    <n v="51030010003"/>
    <s v="51030010003  Alianzas estratégicas implementadas para la promoción de la ciudad a nivel nacional e internacional"/>
    <e v="#N/A"/>
    <e v="#N/A"/>
    <s v="No"/>
    <x v="0"/>
    <n v="99"/>
    <x v="0"/>
    <s v="Promoción de inversión"/>
    <s v="Habitantes de la ciudad"/>
    <e v="#N/A"/>
    <s v="Subsecretaría de Servicios Productivos y Comercio Colaborativo"/>
    <n v="284254"/>
    <s v="35"/>
    <s v="Comercio, industria y turismo"/>
    <s v="12"/>
    <s v="Desarrollo Comercial"/>
    <s v="Argemiro Cortes Buitrago_x000a_16705636_x000a_argemiro.cortes@cali.gov.co_x000a_Formulador Oficial"/>
    <e v="#N/A"/>
    <e v="#REF!"/>
    <n v="0"/>
    <n v="1500000000"/>
    <n v="1500000000"/>
    <n v="0"/>
    <n v="0"/>
    <e v="#N/A"/>
    <n v="0"/>
    <n v="0"/>
    <s v="51"/>
  </r>
  <r>
    <n v="53"/>
    <s v="BP-26003437"/>
    <s v="2020760010413"/>
    <s v="Fortalecimiento del ecosistema  de Ciencia, Tecnología e Innovación - CTI - en Santiago de Cali"/>
    <n v="605691732"/>
    <e v="#N/A"/>
    <x v="47"/>
    <n v="51010010021"/>
    <s v="51010010021  Laboratorios que incentiven las Iniciativas de Ciencia, Tecnología e Innovación (CTI) de sectores productivos y de servicios de la ciudad, instalados"/>
    <e v="#N/A"/>
    <e v="#N/A"/>
    <s v="No"/>
    <x v="0"/>
    <n v="99"/>
    <x v="0"/>
    <s v="Laboratorios CTI"/>
    <s v="Empresarios , emprendedores"/>
    <e v="#N/A"/>
    <s v="Subsecretaría de Servicios Productivos y Comercio Colaborativo"/>
    <n v="285926"/>
    <s v="39"/>
    <s v="Ciencia, tecnología e innovación"/>
    <s v="25"/>
    <s v="Ciencia y Tecnología"/>
    <s v="Argemiro Cortes Buitrago_x000a_16705636_x000a_argemiro.cortes@cali.gov.co_x000a_Formulador Oficial"/>
    <e v="#N/A"/>
    <e v="#REF!"/>
    <n v="0"/>
    <n v="323770200"/>
    <n v="323770200"/>
    <n v="0"/>
    <n v="0"/>
    <e v="#N/A"/>
    <n v="0"/>
    <n v="0"/>
    <s v="51"/>
  </r>
  <r>
    <n v="54"/>
    <s v="BP-26003143"/>
    <s v="2020760010396"/>
    <s v="Construcción y adecuación en el centro de la ciudad de un espacio para el acopio y comercialización de los productos agrícolas en Santiago de Cali"/>
    <n v="5500000000"/>
    <e v="#N/A"/>
    <x v="48"/>
    <n v="51050020006"/>
    <s v="51050020006  Centro de acopio para la recepción y distribución de producción alimentaria rural, en funcionamiento "/>
    <n v="0.33"/>
    <n v="180"/>
    <s v="No"/>
    <x v="0"/>
    <n v="99"/>
    <x v="0"/>
    <s v="Centro de Acopio"/>
    <s v="Productores rurales"/>
    <e v="#N/A"/>
    <s v="Subsecretaría de Servicios Productivos y Comercio Colaborativo"/>
    <n v="287248"/>
    <s v="17"/>
    <s v="Agricultura y desarrollo rural"/>
    <s v="14"/>
    <s v="Agropecuario"/>
    <s v="Argemiro Cortes Buitrago_x000a_16705636_x000a_argemiro.cortes@cali.gov.co_x000a_Formulador Oficial"/>
    <e v="#N/A"/>
    <e v="#REF!"/>
    <n v="0"/>
    <n v="5500000000"/>
    <n v="235000000"/>
    <n v="0"/>
    <n v="0"/>
    <e v="#N/A"/>
    <n v="0"/>
    <n v="0"/>
    <s v="51"/>
  </r>
  <r>
    <n v="55"/>
    <s v="BP-26003147"/>
    <s v="2020760010397"/>
    <s v="Mejoramiento comercial de los mercados campesinos con prácticas agrícolas de producción limpia de Santiago de Cali"/>
    <n v="362200000"/>
    <n v="169610000"/>
    <x v="49"/>
    <n v="51050020002"/>
    <s v="51050020002  Mercados agroecológicos y campesinos realizados"/>
    <n v="5"/>
    <n v="5"/>
    <s v="No"/>
    <x v="0"/>
    <n v="99"/>
    <x v="0"/>
    <s v="Mercados Campesinos"/>
    <s v="Productores rurales con prácticas de producción limpia."/>
    <s v="Seguridad alimentaria"/>
    <s v="Subsecretaría de Servicios Productivos y Comercio Colaborativo"/>
    <n v="286320"/>
    <s v="17"/>
    <s v="Agricultura y desarrollo rural"/>
    <s v="14"/>
    <s v="Agropecuario"/>
    <s v="Argemiro Cortes Buitrago_x000a_16705636_x000a_argemiro.cortes@cali.gov.co_x000a_Formulador Oficial"/>
    <n v="872740000"/>
    <e v="#REF!"/>
    <n v="0"/>
    <n v="337000000"/>
    <n v="357900000"/>
    <n v="0"/>
    <n v="0"/>
    <n v="169610000"/>
    <n v="0"/>
    <n v="0"/>
    <s v="51"/>
  </r>
  <r>
    <n v="56"/>
    <s v="BP-26003149"/>
    <s v="2020760010398"/>
    <s v="Fortalecimiento del sistema de operación de las plazas de mercado de Santiago de Cali"/>
    <n v="644022000"/>
    <n v="402040000"/>
    <x v="50"/>
    <n v="51050020003"/>
    <s v="51050020003  Sistema de operación de las plazas de mercado diseñado e implementado"/>
    <n v="30"/>
    <n v="30"/>
    <s v="Si"/>
    <x v="0"/>
    <n v="99"/>
    <x v="0"/>
    <s v="Plazas de Mercado"/>
    <s v="comerciantes de plazas de mercado"/>
    <s v="Seguridad alimentaria"/>
    <s v="Subsecretaría de Servicios Productivos y Comercio Colaborativo"/>
    <n v="287891"/>
    <s v="35"/>
    <s v="Comercio, industria y turismo"/>
    <s v="12"/>
    <s v="Desarrollo Comercial"/>
    <s v="Argemiro Cortes Buitrago_x000a_16705636_x000a_argemiro.cortes@cali.gov.co_x000a_Formulador Oficial"/>
    <n v="1391382500"/>
    <e v="#REF!"/>
    <n v="0"/>
    <n v="580615000"/>
    <n v="615000000"/>
    <n v="0"/>
    <n v="0"/>
    <n v="402040000"/>
    <n v="0"/>
    <n v="0"/>
    <s v="51"/>
  </r>
  <r>
    <n v="57"/>
    <s v="BP-26003158"/>
    <s v="2020760010399"/>
    <s v="Fortalecimiento de estrategias organizativas para los procesos comerciales de los productos agrícolas en Santiago de Cali"/>
    <n v="220890000"/>
    <n v="155594000"/>
    <x v="51"/>
    <n v="51050020001"/>
    <s v="51050020001  Unidades productivas rurales atendidas para la comercialización de los productos agrícolas "/>
    <n v="6"/>
    <n v="6"/>
    <s v="No"/>
    <x v="0"/>
    <n v="99"/>
    <x v="0"/>
    <s v="Unidades Productivas Rurales"/>
    <s v="6 Unidades productivas rurales (por cada unidad productiva se atendera en promedio a 15 productores rurales)"/>
    <s v="Seguridad alimentaria"/>
    <s v="Subsecretaría de Servicios Productivos y Comercio Colaborativo"/>
    <n v="287023"/>
    <s v="17"/>
    <s v="Agricultura y desarrollo rural"/>
    <s v="14"/>
    <s v="Agropecuario"/>
    <s v="Argemiro Cortes Buitrago_x000a_16705636_x000a_argemiro.cortes@cali.gov.co_x000a_Formulador Oficial"/>
    <n v="661456000"/>
    <e v="#REF!"/>
    <n v="0"/>
    <n v="491400000"/>
    <n v="53300000"/>
    <n v="0"/>
    <n v="0"/>
    <n v="155594000"/>
    <n v="0"/>
    <n v="0"/>
    <s v="51"/>
  </r>
  <r>
    <n v="58"/>
    <s v="BP-26003703"/>
    <s v="2021760010326"/>
    <s v="Elaboración de estudios de factibilidad para un equipamiento de abastecimiento y comercialización de alimentos en el oriente de Cali"/>
    <n v="491650000"/>
    <e v="#N/A"/>
    <x v="52"/>
    <n v="51050020009"/>
    <s v="51050020009  Equipamiento de Abastecimiento Alimentario en el oriente, implementado "/>
    <e v="#N/A"/>
    <e v="#N/A"/>
    <s v="No"/>
    <x v="0"/>
    <n v="99"/>
    <x v="1"/>
    <m/>
    <m/>
    <e v="#N/A"/>
    <s v="Subsecretaría de Servicios Productivos y Comercio Colaborativo"/>
    <n v="401427"/>
    <s v="35"/>
    <s v="Comercio, industria y turismo"/>
    <m/>
    <e v="#N/A"/>
    <s v="Maria Fernanda Santa Palacios_x000a_1130615273_x000a_maria.santa@cali.gov.co_x000a_Formulador Oficial"/>
    <e v="#N/A"/>
    <e v="#REF!"/>
    <n v="0"/>
    <n v="491650000"/>
    <n v="0"/>
    <n v="0"/>
    <n v="0"/>
    <e v="#N/A"/>
    <n v="0"/>
    <n v="0"/>
    <s v="51"/>
  </r>
  <r>
    <n v="59"/>
    <s v="BP-26003706"/>
    <s v="2021760010327"/>
    <s v="Diseño de un plan estratégico que promueva la autonomía económica de la mujer rural en Santiago de Cali"/>
    <n v="311000000"/>
    <e v="#N/A"/>
    <x v="53"/>
    <n v="51050020007"/>
    <s v="51050020007  Plan estratégico para el fortalecimiento de la autonomía económica de las mujeres de la ruralidad, elaborado"/>
    <e v="#N/A"/>
    <e v="#N/A"/>
    <s v="No"/>
    <x v="0"/>
    <n v="99"/>
    <x v="1"/>
    <m/>
    <m/>
    <e v="#N/A"/>
    <s v="Subsecretaría de Servicios Productivos y Comercio Colaborativo"/>
    <n v="401467"/>
    <s v="35"/>
    <s v="Comercio, industria y turismo"/>
    <m/>
    <m/>
    <s v="Maria Fernanda Santa Palacios_x000a_1130615273_x000a_maria.santa@cali.gov.co_x000a_Formulador Oficial"/>
    <e v="#N/A"/>
    <e v="#REF!"/>
    <n v="0"/>
    <n v="311000000"/>
    <n v="0"/>
    <n v="0"/>
    <n v="0"/>
    <e v="#N/A"/>
    <n v="0"/>
    <n v="0"/>
    <s v="51"/>
  </r>
  <r>
    <n v="60"/>
    <s v="BP-26003896"/>
    <s v="2021760010215"/>
    <s v="Fortalecimiento financiero a unidades productivas con créditos solidarios y capital semilla en Santiago de Cali"/>
    <n v="8856618000"/>
    <n v="16819806000"/>
    <x v="45"/>
    <n v="51050010008"/>
    <s v="51050010008-Unidades productivas fortalecidas con créditos solidarios "/>
    <e v="#N/A"/>
    <e v="#N/A"/>
    <s v="Si"/>
    <x v="0"/>
    <n v="99"/>
    <x v="1"/>
    <m/>
    <m/>
    <s v="Fondo solidario"/>
    <s v="Despacho"/>
    <m/>
    <m/>
    <m/>
    <m/>
    <m/>
    <s v="Maria Fernanda Santa Palacios_x000a_1130615273_x000a_maria.santa@cali.gov.co_x000a_Formulador Oficial"/>
    <m/>
    <m/>
    <m/>
    <m/>
    <m/>
    <m/>
    <m/>
    <m/>
    <m/>
    <m/>
    <s v="51"/>
  </r>
  <r>
    <n v="61"/>
    <s v="BP-26004119"/>
    <s v="2021760010380"/>
    <s v="Construcción y Dotación del Parque Tecnológico de Innovación San Fernando en Santiago de Cali"/>
    <n v="60598812000"/>
    <n v="60699782000"/>
    <x v="12"/>
    <n v="51020010007"/>
    <s v="51020010007-Laboratorios de innovación y emprendimientos en artes digitales desarrollados "/>
    <n v="2"/>
    <n v="2"/>
    <s v="Si"/>
    <x v="0"/>
    <n v="99"/>
    <x v="1"/>
    <s v="Laboratorio ICC"/>
    <s v="Habitantes de las comunas y corregimientos de Santiago de Cali"/>
    <s v="Economía creativa"/>
    <s v="Subsecretaría de Cadenas de Valor"/>
    <m/>
    <s v="39"/>
    <s v="Ciencia, tecnología e innovación"/>
    <s v="25"/>
    <s v="Ciencia y Tecnología"/>
    <m/>
    <m/>
    <m/>
    <m/>
    <m/>
    <m/>
    <m/>
    <m/>
    <m/>
    <m/>
    <m/>
    <m/>
  </r>
  <r>
    <n v="62"/>
    <s v="BP-26003671"/>
    <s v="2021760010043"/>
    <s v="Estudios y diseños para la construcción del Parque Tecnológico de Innovación San Fernando en Santiago de Cali"/>
    <n v="3334167820"/>
    <n v="1257291604"/>
    <x v="11"/>
    <n v="51020010002"/>
    <s v="51020010002-Áreas de Desarrollo Naranja en artes escénicas, patrimonio, gastronomía, artes visuales y digitales, audiovisual, diseño e innovación implementadas"/>
    <e v="#N/A"/>
    <e v="#N/A"/>
    <s v="No"/>
    <x v="0"/>
    <n v="99"/>
    <x v="0"/>
    <m/>
    <m/>
    <e v="#N/A"/>
    <s v="Subsecretaría de Servicios Productivos y Comercio Colaborativo"/>
    <m/>
    <m/>
    <m/>
    <m/>
    <m/>
    <s v="Maria Fernanda Santa Palacios_x000a_1130615273_x000a_maria.santa@cali.gov.co_x000a_Formulador Oficial"/>
    <m/>
    <m/>
    <m/>
    <m/>
    <m/>
    <m/>
    <m/>
    <m/>
    <m/>
    <m/>
    <s v="51"/>
  </r>
  <r>
    <n v="63"/>
    <s v="BP-26004212"/>
    <s v="2022760010007"/>
    <s v="Implementación de estrategia de reconversión socio-laboral para población de carretilleros y herreros en Santiago de Cali"/>
    <n v="10294589100"/>
    <e v="#N/A"/>
    <x v="24"/>
    <n v="51040020001"/>
    <s v="51040020001-Personas fortalecidas en el ecosistema de emprendimiento empresarial y social con enfoque diferencial y de género "/>
    <n v="2856"/>
    <n v="234"/>
    <s v="No"/>
    <x v="0"/>
    <n v="99"/>
    <x v="1"/>
    <s v="Ecosistema Empresarial"/>
    <s v="Población de Carretilleros y Herreros"/>
    <e v="#N/A"/>
    <s v="Subsecretaría de Servicios Productivos y Comercio Colaborativo"/>
    <n v="487405"/>
    <s v="35"/>
    <s v="Comercio, industria y turismo"/>
    <s v="12"/>
    <s v="Desarrollo Comercial"/>
    <s v="Liliana Maria Sierra Chávez_x000a__x000a_Formulador Oficial"/>
    <m/>
    <m/>
    <m/>
    <m/>
    <m/>
    <m/>
    <m/>
    <m/>
    <m/>
    <m/>
    <s v="51"/>
  </r>
  <r>
    <n v="64"/>
    <s v="BP-26004329"/>
    <s v="2022760010049"/>
    <s v="Elaboración de programa académico de emprendimiento en instituciones educativas de Santiago de Cali"/>
    <n v="100000000"/>
    <e v="#N/A"/>
    <x v="31"/>
    <n v="51040020007"/>
    <s v="51040020007-Programa estudiantil de emprendimientos orientados, formalizados y apoyados"/>
    <n v="1"/>
    <n v="1"/>
    <s v="No"/>
    <x v="0"/>
    <n v="99"/>
    <x v="1"/>
    <s v="Ecosistema Empresarial"/>
    <s v="Población estudiantes"/>
    <e v="#N/A"/>
    <s v="Subsecretaría de Servicios Productivos y Comercio Colaborativo"/>
    <n v="509791"/>
    <s v="35"/>
    <s v="Comercio, industria y turismo"/>
    <s v="12"/>
    <s v="Desarrollo Comercial"/>
    <s v="Liliana Maria Sierra Chávez_x000a__x000a_Formulador Oficial"/>
    <m/>
    <m/>
    <m/>
    <m/>
    <m/>
    <m/>
    <m/>
    <m/>
    <m/>
    <m/>
    <s v="51"/>
  </r>
  <r>
    <n v="65"/>
    <s v="BP-26003896"/>
    <s v="2021760010215"/>
    <s v="Fortalecimiento financiero a unidades productivas con créditos solidarios y capital semilla en Santiago de Cali"/>
    <n v="8856618000"/>
    <n v="16819806000"/>
    <x v="45"/>
    <n v="51050010008"/>
    <s v="51050010008-Unidades productivas fortalecidas con créditos solidarios "/>
    <n v="1382"/>
    <n v="500"/>
    <s v="Si"/>
    <x v="0"/>
    <n v="99"/>
    <x v="1"/>
    <s v="Fondo solidario"/>
    <s v=" 1 Persona por cada Emprendimientos y MiPymes beneficiados"/>
    <s v="Fondo solidario"/>
    <s v="Despacho"/>
    <m/>
    <m/>
    <m/>
    <m/>
    <m/>
    <m/>
    <m/>
    <m/>
    <m/>
    <m/>
    <m/>
    <m/>
    <m/>
    <m/>
    <m/>
    <m/>
    <m/>
  </r>
  <r>
    <n v="66"/>
    <s v="BP-26004327"/>
    <s v="2022760010166"/>
    <s v="Desarrollo de una estrategia de complemento de seguridad social para personas mayores en Santiago de Cali"/>
    <n v="75360000"/>
    <n v="65702000"/>
    <x v="43"/>
    <n v="52020040010"/>
    <s v="52020040010 - Estrategia de complemento de seguridad social para personas mayores de estrato 2 y 3 gestionada "/>
    <n v="1"/>
    <n v="1"/>
    <s v="No"/>
    <x v="0"/>
    <n v="99"/>
    <x v="1"/>
    <s v="Adulto mayor"/>
    <s v="Personas mayores de 60 años de estratos 2 y 3"/>
    <s v="Empleabilidad"/>
    <s v="Subsecretaría de Servicios Productivos y Comercio Colaborativo"/>
    <m/>
    <m/>
    <m/>
    <m/>
    <m/>
    <m/>
    <m/>
    <m/>
    <m/>
    <m/>
    <m/>
    <m/>
    <m/>
    <m/>
    <m/>
    <m/>
    <m/>
  </r>
  <r>
    <n v="67"/>
    <s v="BP-26004334"/>
    <s v="2022760010182"/>
    <s v="Adecuación de Centros de Desarrollo Empresarial para el fortalecimiento de emprendimientos y/o mipymes en Cali "/>
    <n v="2753530800"/>
    <n v="331418500"/>
    <x v="30"/>
    <n v="51040020003"/>
    <s v="51040020003 - Centros para el Emprendimiento y Desarrollo Empresarial y Social CEDES, en funcionamiento "/>
    <n v="3"/>
    <n v="1"/>
    <s v="Si"/>
    <x v="0"/>
    <n v="99"/>
    <x v="1"/>
    <s v="Cedes"/>
    <s v="Personas mayores de 20 años "/>
    <s v="Desarrollo empresarial"/>
    <s v="Subsecretaría de Servicios Productivos y Comercio Colaborativo"/>
    <m/>
    <m/>
    <m/>
    <m/>
    <m/>
    <m/>
    <m/>
    <m/>
    <m/>
    <m/>
    <m/>
    <m/>
    <m/>
    <m/>
    <m/>
    <m/>
    <m/>
  </r>
  <r>
    <m/>
    <s v="BP-26004335"/>
    <n v="2022760010174"/>
    <s v="Fortalecimiento a la promoción y atracción de inversión a nivel nacional e internacional de Santiago de Cali"/>
    <n v="1130039000"/>
    <n v="737152000"/>
    <x v="46"/>
    <n v="51030010003"/>
    <s v="51030010003 - Alianzas estratégicas implementadas para la promoción de la ciudad a nivel nacional e internacional "/>
    <n v="1"/>
    <n v="1"/>
    <s v="No"/>
    <x v="0"/>
    <n v="99"/>
    <x v="1"/>
    <s v="Promoción e inversión"/>
    <s v="Toda la población de Cali"/>
    <s v="Desarrollo empresarial"/>
    <s v="Subsecretaría de Servicios Productivos y Comercio Colaborativo"/>
    <m/>
    <m/>
    <m/>
    <m/>
    <m/>
    <m/>
    <m/>
    <m/>
    <m/>
    <m/>
    <m/>
    <m/>
    <m/>
    <m/>
    <m/>
    <m/>
    <m/>
  </r>
  <r>
    <m/>
    <s v="BP-26004336"/>
    <n v="2022760010172"/>
    <s v="Fortalecimiento de las capacidades empresariales y productivas a unidades de negocio con capital semilla en Santiago de Cali"/>
    <n v="4510000000"/>
    <n v="7052287660"/>
    <x v="24"/>
    <n v="51040020001"/>
    <s v="51050010008 - Unidades productivas fortalecidas con créditos solidarios "/>
    <n v="4190"/>
    <n v="500"/>
    <s v="Si"/>
    <x v="0"/>
    <n v="99"/>
    <x v="1"/>
    <s v="Capital semilla"/>
    <s v=" 1 Persona por cada Emprendimientos y MiPymes beneficiados"/>
    <s v="Fondo solidario"/>
    <s v="Despacho"/>
    <m/>
    <m/>
    <m/>
    <m/>
    <m/>
    <m/>
    <m/>
    <m/>
    <m/>
    <m/>
    <m/>
    <m/>
    <m/>
    <m/>
    <m/>
    <m/>
    <m/>
  </r>
  <r>
    <m/>
    <s v="BP-26004340"/>
    <n v="2022760010064"/>
    <s v="ELABORACIÓN DE ESTUDIOS DE DIAGNÓSTICO DE LAS CADENAS PRODUCTIVAS EXISTENTES EN SANTIAGO DE CALI"/>
    <n v="552904000"/>
    <n v="25270000"/>
    <x v="2"/>
    <n v="54020020023"/>
    <s v="54020020023 - Inteligencia de mercados -estudio de mercado por clústeres, existentes en el municipio de Santiago de Cali, elaborado "/>
    <n v="5"/>
    <n v="5"/>
    <s v="No"/>
    <x v="0"/>
    <n v="99"/>
    <x v="1"/>
    <s v="Inteligencia mercados clusteres"/>
    <s v="Toda la población de Cali"/>
    <s v="CIEC"/>
    <s v="Despacho"/>
    <m/>
    <m/>
    <m/>
    <m/>
    <m/>
    <m/>
    <m/>
    <m/>
    <m/>
    <m/>
    <m/>
    <m/>
    <m/>
    <m/>
    <m/>
    <m/>
    <m/>
  </r>
  <r>
    <m/>
    <s v="BP-26004341"/>
    <n v="2022760010065"/>
    <s v="Estudio económico para la inclusión en el mercado de bonos de carbono de la zona rural de Santiago de Cali"/>
    <n v="263648000"/>
    <n v="47168000"/>
    <x v="54"/>
    <n v="53010040003"/>
    <s v="53010040003 - Estudio económico para la inclusión de la zona rural de Cali en los Bonos de Carbono elaborado "/>
    <n v="1"/>
    <n v="1"/>
    <s v="No"/>
    <x v="0"/>
    <n v="99"/>
    <x v="1"/>
    <s v="Bonos carbono"/>
    <s v="Toda la población de Cali"/>
    <s v="CIEC"/>
    <s v="Despacho"/>
    <m/>
    <m/>
    <m/>
    <m/>
    <m/>
    <m/>
    <m/>
    <m/>
    <m/>
    <m/>
    <m/>
    <m/>
    <m/>
    <m/>
    <m/>
    <m/>
    <m/>
  </r>
  <r>
    <m/>
    <s v="BP-26004376"/>
    <n v="2022760010071"/>
    <s v="Desarrollo de competencias laborales a personas Indígenas para la empleabilidad en Santiago de Cali"/>
    <n v="100000000"/>
    <n v="70000000"/>
    <x v="41"/>
    <n v="51040010001"/>
    <s v="51040010001-Personas formadas en competencias laborales para la inserción en los sectores de mayor demanda del mercado laboral, con enfoque diferencial, de género y generacional "/>
    <n v="3661"/>
    <n v="72"/>
    <s v="No"/>
    <x v="0"/>
    <n v="99"/>
    <x v="1"/>
    <s v="Formación Indigenas"/>
    <s v="Personas indígenas"/>
    <s v="Empleabilidad"/>
    <s v="Subsecretaría de Servicios Productivos y Comercio Colaborativo"/>
    <m/>
    <m/>
    <m/>
    <m/>
    <m/>
    <m/>
    <m/>
    <m/>
    <m/>
    <m/>
    <m/>
    <m/>
    <m/>
    <m/>
    <m/>
    <m/>
    <m/>
  </r>
  <r>
    <m/>
    <s v="BP-26004342"/>
    <n v="2022760010066"/>
    <s v="Implementación de programas de eficiencia energética en entidades de Santiago de Cali"/>
    <n v="543700000"/>
    <n v="439414000"/>
    <x v="55"/>
    <n v="53020030004"/>
    <s v="53020030004 - Entidades con programas de eficiencia energética implementados "/>
    <n v="30"/>
    <n v="30"/>
    <s v="No"/>
    <x v="0"/>
    <n v="99"/>
    <x v="1"/>
    <s v="Eficiencia energetica"/>
    <s v="Personas de las entidades o empresas del Municipio de Santiago de Cali."/>
    <s v="Economía circular"/>
    <s v="Subsecretaría de Cadenas de Valor"/>
    <m/>
    <m/>
    <m/>
    <m/>
    <m/>
    <m/>
    <m/>
    <m/>
    <m/>
    <m/>
    <m/>
    <m/>
    <m/>
    <m/>
    <m/>
    <m/>
    <m/>
  </r>
  <r>
    <m/>
    <s v="BP-26004453"/>
    <n v="2022760010161"/>
    <s v="Fortalecimiento tecnico y productivo a empresas y emprendimientos para el fomento de la Economía Circular en la Comuna 7 de Santiago de Cali"/>
    <n v="118000000"/>
    <n v="118000000"/>
    <x v="8"/>
    <n v="53020020001"/>
    <s v="53020020001-Empresas y emprendimientos fortalecidos en capacidades para el fomento de la economía Circular  "/>
    <n v="15"/>
    <n v="15"/>
    <s v="No"/>
    <x v="1"/>
    <s v="Comuna 7"/>
    <x v="1"/>
    <s v="Ecocircular comuna 7"/>
    <s v="Empresas y emprendimientos (informales y comerciales)"/>
    <s v="Economía circular"/>
    <s v="Subsecretaría de Cadenas de Valor"/>
    <m/>
    <m/>
    <m/>
    <m/>
    <m/>
    <m/>
    <m/>
    <m/>
    <m/>
    <m/>
    <m/>
    <m/>
    <m/>
    <m/>
    <m/>
    <m/>
    <m/>
  </r>
  <r>
    <m/>
    <s v="BP-26004454"/>
    <n v="2022760010173"/>
    <s v="Fortalecimiento tecnico y productivo a empresas y emprendimientos para el fomento de la Economía Circular en la Comuna 9 de Santiago de Cali"/>
    <n v="234760000"/>
    <n v="234760000"/>
    <x v="8"/>
    <n v="53020020001"/>
    <s v="53020020001-Empresas y emprendimientos fortalecidos en capacidades para el fomento de la economía Circular  "/>
    <n v="40"/>
    <n v="40"/>
    <s v="No"/>
    <x v="1"/>
    <s v="Comuna 9"/>
    <x v="1"/>
    <s v="Ecocircular comuna 9"/>
    <s v="Empresas y emprendimientos (informales y comerciales)"/>
    <s v="Economía circular"/>
    <s v="Subsecretaría de Cadenas de Valor"/>
    <m/>
    <m/>
    <m/>
    <m/>
    <m/>
    <m/>
    <m/>
    <m/>
    <m/>
    <m/>
    <m/>
    <m/>
    <m/>
    <m/>
    <m/>
    <m/>
    <m/>
  </r>
  <r>
    <m/>
    <s v="BP-26004455"/>
    <n v="2022760010175"/>
    <s v="Fortalecimiento tecnico y productivo a empresas y emprendimientos para el fomento de la Economía Circular en la Comuna 13 de Santiago de Cali"/>
    <n v="140000000"/>
    <n v="140000000"/>
    <x v="8"/>
    <n v="53020020001"/>
    <s v="53020020001-Empresas y emprendimientos fortalecidos en capacidades para el fomento de la economía Circular  "/>
    <n v="20"/>
    <n v="20"/>
    <s v="No"/>
    <x v="1"/>
    <s v="Comuna 13"/>
    <x v="1"/>
    <s v="Ecocircular comuna 13"/>
    <s v="Empresas y emprendimientos (informales y comerciales)"/>
    <s v="Economía circular"/>
    <s v="Subsecretaría de Cadenas de Valor"/>
    <m/>
    <m/>
    <m/>
    <m/>
    <m/>
    <m/>
    <m/>
    <m/>
    <m/>
    <m/>
    <m/>
    <m/>
    <m/>
    <m/>
    <m/>
    <m/>
    <m/>
  </r>
  <r>
    <m/>
    <s v="BP-26004457"/>
    <n v="2022760010176"/>
    <s v="Fortalecimiento de las capacidades laborales a población vulnerables de la Comuna 15 de Santiago de Cali"/>
    <n v="216320000"/>
    <n v="216320000"/>
    <x v="41"/>
    <n v="51040010001"/>
    <s v="51040010001 - Personas formadas en competencias laborales para la inserción en los sectores de mayor demanda del mercado laboral, con enfoque diferencial, de género y generacional "/>
    <n v="100"/>
    <n v="100"/>
    <s v="No"/>
    <x v="1"/>
    <s v="Comuna 15"/>
    <x v="1"/>
    <s v="Empleo comuna 15"/>
    <s v="Personas desempleadas de la Comuna 15"/>
    <s v="Empleabilidad"/>
    <s v="Subsecretaría de Servicios Productivos y Comercio Colaborativo"/>
    <m/>
    <m/>
    <m/>
    <m/>
    <m/>
    <m/>
    <m/>
    <m/>
    <m/>
    <m/>
    <m/>
    <m/>
    <m/>
    <m/>
    <m/>
    <m/>
    <m/>
  </r>
  <r>
    <m/>
    <s v="BP-26004458"/>
    <n v="2022760010177"/>
    <s v="Fortalecimiento de las capacidades laborales a población vulnerable de la Comuna 4 de Santiago de Cali"/>
    <n v="122000000"/>
    <n v="122000000"/>
    <x v="41"/>
    <n v="51040010001"/>
    <s v="51040010001-Personas formadas en competencias laborales para la inserción en los sectores de mayor demanda del mercado laboral, con enfoque diferencial, de género y generacional "/>
    <n v="50"/>
    <n v="50"/>
    <s v="No"/>
    <x v="1"/>
    <s v="Comuna 4"/>
    <x v="1"/>
    <s v="Empleo comuna 4"/>
    <s v="Fortalecimiento de las capacidades laborales a población vulnerable de la Comuna 4 de Santiago de Cali"/>
    <s v="Empleabilidad"/>
    <s v="Subsecretaría de Servicios Productivos y Comercio Colaborativo"/>
    <m/>
    <m/>
    <m/>
    <m/>
    <m/>
    <m/>
    <m/>
    <m/>
    <m/>
    <m/>
    <m/>
    <m/>
    <m/>
    <m/>
    <m/>
    <m/>
    <m/>
  </r>
  <r>
    <m/>
    <s v="BP-26004463"/>
    <n v="2022760010199"/>
    <s v="Fortalecimiento técnico y productivo a los emprendimientos del corregimiento de los Andes de Santiago de Cali"/>
    <n v="160000000"/>
    <n v="160000000"/>
    <x v="24"/>
    <n v="51040020001"/>
    <s v="51040020001 - Personas fortalecidas en el ecosistema de emprendimiento empresarial y social con enfoque diferencial y de género "/>
    <n v="18"/>
    <n v="18"/>
    <s v="No"/>
    <x v="1"/>
    <s v="Comuna 4"/>
    <x v="1"/>
    <s v="Empredimiento Andes"/>
    <s v="Emprendedores y micro empresarios del corregimiento de los Andes"/>
    <s v="Desarrollo empresarial"/>
    <s v="Subsecretaría de Servicios Productivos y Comercio Colaborativo"/>
    <m/>
    <m/>
    <m/>
    <m/>
    <m/>
    <m/>
    <m/>
    <m/>
    <m/>
    <m/>
    <m/>
    <m/>
    <m/>
    <m/>
    <m/>
    <m/>
    <m/>
  </r>
  <r>
    <m/>
    <s v="BP-26004465"/>
    <n v="2022760010178"/>
    <s v="Fortalecimiento técnico y productivo a los emprendimientos de la Comuna 7 de Santiago de Cali"/>
    <n v="100000000"/>
    <n v="100000000"/>
    <x v="24"/>
    <n v="51040020001"/>
    <s v="51040020001 - Personas fortalecidas en el ecosistema de emprendimiento empresarial y social con enfoque diferencial y de género "/>
    <n v="40"/>
    <n v="40"/>
    <s v="No"/>
    <x v="1"/>
    <s v="Comuna 7"/>
    <x v="1"/>
    <s v="Empredimiento comuna 7"/>
    <s v="Emprendedores y micro empresarios de la comuna 7"/>
    <s v="Desarrollo empresarial"/>
    <s v="Subsecretaría de Servicios Productivos y Comercio Colaborativo"/>
    <m/>
    <m/>
    <m/>
    <m/>
    <m/>
    <m/>
    <m/>
    <m/>
    <m/>
    <m/>
    <m/>
    <m/>
    <m/>
    <m/>
    <m/>
    <m/>
    <m/>
  </r>
  <r>
    <m/>
    <s v="BP-26004466"/>
    <n v="2022760010179"/>
    <s v="Fortalecimiento técnico y productivo a los emprendimientos de la Comuna 13 de Santiago de Cali"/>
    <n v="59405000"/>
    <n v="59405000"/>
    <x v="24"/>
    <n v="51040020001"/>
    <s v="51040020001 - Personas fortalecidas en el ecosistema de emprendimiento empresarial y social con enfoque diferencial y de género "/>
    <n v="26"/>
    <n v="26"/>
    <s v="No"/>
    <x v="1"/>
    <s v="Comuna 13 "/>
    <x v="1"/>
    <s v="Empredimiento comuna 13"/>
    <s v="Emprendedores y micro empresarios de la comuna 13"/>
    <s v="Desarrollo empresarial"/>
    <s v="Subsecretaría de Servicios Productivos y Comercio Colaborativo"/>
    <m/>
    <m/>
    <m/>
    <m/>
    <m/>
    <m/>
    <m/>
    <m/>
    <m/>
    <m/>
    <m/>
    <m/>
    <m/>
    <m/>
    <m/>
    <m/>
    <m/>
  </r>
  <r>
    <m/>
    <s v="BP-26004467"/>
    <n v="2022760010180"/>
    <s v="Fortalecimiento técnico y productivo a los emprendimientos de la Comuna 15 de Santiago de Cali"/>
    <n v="162240000"/>
    <n v="162240000"/>
    <x v="24"/>
    <n v="51040020001"/>
    <s v="51040020001 - Personas fortalecidas en el ecosistema de emprendimiento empresarial y social con enfoque diferencial y de género "/>
    <n v="100"/>
    <n v="100"/>
    <s v="No"/>
    <x v="1"/>
    <s v="Comuna 15"/>
    <x v="1"/>
    <s v="Empredimiento comuna 15"/>
    <s v="Emprendedores y micro empresarios de la comuna 15"/>
    <s v="Desarrollo empresarial"/>
    <s v="Subsecretaría de Servicios Productivos y Comercio Colaborativo"/>
    <m/>
    <m/>
    <m/>
    <m/>
    <m/>
    <m/>
    <m/>
    <m/>
    <m/>
    <m/>
    <m/>
    <m/>
    <m/>
    <m/>
    <m/>
    <m/>
    <m/>
  </r>
  <r>
    <m/>
    <s v="BP-26004468"/>
    <n v="2022760010181"/>
    <s v="Desarrollo de experiencias de fortalecimiento empresarial para mercados competitivos, desarrolladas en la Comuna 17 en Santiago de Cali"/>
    <n v="206000000"/>
    <n v="206000000"/>
    <x v="28"/>
    <n v="51040020005"/>
    <s v="51040020005 - Experiencias de fortalecimiento empresarial para mercados competitivos, desarrolladas "/>
    <n v="150"/>
    <n v="150"/>
    <s v="No"/>
    <x v="1"/>
    <s v="Comuna 17"/>
    <x v="1"/>
    <s v="Experiencias comuna 17"/>
    <s v="Población general con emprendimientos"/>
    <s v="Desarrollo empresarial"/>
    <s v="Subsecretaría de Servicios Productivos y Comercio Colaborativo"/>
    <m/>
    <m/>
    <m/>
    <m/>
    <m/>
    <m/>
    <m/>
    <m/>
    <m/>
    <m/>
    <m/>
    <m/>
    <m/>
    <m/>
    <m/>
    <m/>
    <m/>
  </r>
  <r>
    <m/>
    <s v="BP-26004469"/>
    <n v="2022760010183"/>
    <s v="Fortalecimiento técnico y productivo a los emprendimientos de la Comuna 21 de Santiago de Cali"/>
    <n v="170360000"/>
    <n v="170360000"/>
    <x v="24"/>
    <n v="51040020001"/>
    <s v="51040020001 - Personas fortalecidas en el ecosistema de emprendimiento empresarial y social con enfoque diferencial y de género "/>
    <n v="82"/>
    <n v="82"/>
    <s v="No"/>
    <x v="1"/>
    <s v="Comuna 21"/>
    <x v="1"/>
    <s v="Emprendimiento comuna 21"/>
    <s v="Emprendedores y micro empresarios de la comuna 21"/>
    <s v="Desarrollo empresarial"/>
    <s v="Subsecretaría de Servicios Productivos y Comercio Colaborativo"/>
    <m/>
    <m/>
    <m/>
    <m/>
    <m/>
    <m/>
    <m/>
    <m/>
    <m/>
    <m/>
    <m/>
    <m/>
    <m/>
    <m/>
    <m/>
    <m/>
    <m/>
  </r>
  <r>
    <m/>
    <s v="BP-26004470"/>
    <n v="2022760010210"/>
    <s v="Fortalecimiento técnico y productivo a los emprendimientos culturales y creativos del coregimiento de los Andes de Santiago de Cali"/>
    <n v="484427479"/>
    <n v="484427479"/>
    <x v="13"/>
    <n v="51020010008"/>
    <s v="51020010008 - Emprendimientos y empresas de la industria cultural y creativa de Cali beneficiados con asistencia técnica "/>
    <n v="60"/>
    <n v="60"/>
    <s v="No"/>
    <x v="1"/>
    <s v="Corregimiento de los Andes"/>
    <x v="1"/>
    <s v="Empredimiento cultural - Andes"/>
    <s v="Emprendedores y micro empresarios culturales y creativos del corregimiento de los Andes"/>
    <s v="Economía creativa"/>
    <s v="Subsecretaría de Cadenas de Valor"/>
    <m/>
    <m/>
    <m/>
    <m/>
    <m/>
    <m/>
    <m/>
    <m/>
    <m/>
    <m/>
    <m/>
    <m/>
    <m/>
    <m/>
    <m/>
    <m/>
    <m/>
  </r>
  <r>
    <m/>
    <s v="BP-26004471"/>
    <n v="2022760010184"/>
    <s v="Fortalecimiento técnico y productivo a los emprendimientos culturales de la Comuna 7 de Santiago de Cali"/>
    <n v="108000000"/>
    <n v="108000000"/>
    <x v="13"/>
    <n v="51020010008"/>
    <s v="51020010008 - Emprendimientos y empresas de la industria cultural y creativa de Cali beneficiados con asistencia técnica "/>
    <n v="50"/>
    <n v="50"/>
    <s v="No"/>
    <x v="1"/>
    <s v="Comuna 7"/>
    <x v="1"/>
    <s v="Empredimiento comuna 7"/>
    <s v="Emprendedores de la industria cultural y creativa de la comuna 7"/>
    <s v="Economía creativa"/>
    <s v="Subsecretaría de Cadenas de Valor"/>
    <m/>
    <m/>
    <m/>
    <m/>
    <m/>
    <m/>
    <m/>
    <m/>
    <m/>
    <m/>
    <m/>
    <m/>
    <m/>
    <m/>
    <m/>
    <m/>
    <m/>
  </r>
  <r>
    <m/>
    <s v="BP-26004472"/>
    <n v="2022760010185"/>
    <s v="Fortalecimiento técnico y productivo a los emprendimientos culturales de la Comuna 16 de Santiago de Cali"/>
    <n v="104000000"/>
    <n v="104000000"/>
    <x v="13"/>
    <n v="51020010008"/>
    <s v="51020010008 - Emprendimientos y empresas de la industria cultural y creativa de Cali beneficiados con asistencia técnica "/>
    <n v="50"/>
    <n v="50"/>
    <s v="No"/>
    <x v="1"/>
    <s v="Comuna 16 "/>
    <x v="1"/>
    <s v="Empredimiento comuna 16"/>
    <s v="Emprendedores de la industria cultural y creativa de la comuna 16"/>
    <s v="Economía creativa"/>
    <s v="Subsecretaría de Cadenas de Valor"/>
    <m/>
    <m/>
    <m/>
    <m/>
    <m/>
    <m/>
    <m/>
    <m/>
    <m/>
    <m/>
    <m/>
    <m/>
    <m/>
    <m/>
    <m/>
    <m/>
    <m/>
  </r>
  <r>
    <m/>
    <s v="BP-26004473"/>
    <n v="2022760010186"/>
    <s v="Fortalecimiento técnico y productivo a los emprendimientos de la Comuna 3 de Santiago de Cali"/>
    <n v="309502500"/>
    <n v="309502500"/>
    <x v="24"/>
    <n v="51040020001"/>
    <s v="51040020001 - Personas fortalecidas en el ecosistema de emprendimiento empresarial y social con enfoque diferencial y de género "/>
    <n v="175"/>
    <n v="175"/>
    <s v="No"/>
    <x v="1"/>
    <s v="Comuna 3"/>
    <x v="1"/>
    <s v="Emprendimiento comuna 3"/>
    <s v="Emprendedores y micro empresarios de la comuna 3"/>
    <s v="Desarrollo empresarial"/>
    <s v="Subsecretaría de Servicios Productivos y Comercio Colaborativo"/>
    <m/>
    <m/>
    <m/>
    <m/>
    <m/>
    <m/>
    <m/>
    <m/>
    <m/>
    <m/>
    <m/>
    <m/>
    <m/>
    <m/>
    <m/>
    <m/>
    <m/>
  </r>
  <r>
    <m/>
    <s v="BP-26004474"/>
    <n v="2022760010187"/>
    <s v="Fortalecimiento técnico y productivo a los emprendimientos de la Comuna 4 de Santiago de Cali"/>
    <n v="390947500"/>
    <n v="390947500"/>
    <x v="24"/>
    <n v="51040020001"/>
    <s v="51040020001 - Personas fortalecidas en el ecosistema de emprendimiento empresarial y social con enfoque diferencial y de género "/>
    <n v="125"/>
    <n v="125"/>
    <s v="No"/>
    <x v="1"/>
    <s v="Comuna 4 "/>
    <x v="1"/>
    <s v="Empredimiento comuna 4"/>
    <s v="Emprendedores y micro empresarios de la comuna 4"/>
    <s v="Desarrollo empresarial"/>
    <s v="Subsecretaría de Servicios Productivos y Comercio Colaborativo"/>
    <m/>
    <m/>
    <m/>
    <m/>
    <m/>
    <m/>
    <m/>
    <m/>
    <m/>
    <m/>
    <m/>
    <m/>
    <m/>
    <m/>
    <m/>
    <m/>
    <m/>
  </r>
  <r>
    <m/>
    <s v="BP-26004475"/>
    <n v="2022760010188"/>
    <s v="Fortalecimiento técnico y productivo a los emprendimientos de la comuna 5 de Santiago de Cali"/>
    <n v="350000000"/>
    <n v="350000000"/>
    <x v="24"/>
    <n v="51040020001"/>
    <s v="51040020001 - Personas fortalecidas en el ecosistema de emprendimiento empresarial y social con enfoque diferencial y de género "/>
    <n v="50"/>
    <n v="50"/>
    <s v="No"/>
    <x v="1"/>
    <s v="Comuna 5"/>
    <x v="1"/>
    <s v="Empredimiento comuna 5"/>
    <s v="Personas discapacitadas, mujeres, jóvenes y población en general "/>
    <s v="Desarrollo empresarial"/>
    <s v="Subsecretaría de Servicios Productivos y Comercio Colaborativo"/>
    <m/>
    <m/>
    <m/>
    <m/>
    <m/>
    <m/>
    <m/>
    <m/>
    <m/>
    <m/>
    <m/>
    <m/>
    <m/>
    <m/>
    <m/>
    <m/>
    <m/>
  </r>
  <r>
    <m/>
    <s v="BP-26004477"/>
    <n v="2022760010189"/>
    <s v="Fortalecimiento técnico y productivo a los emprendimientos de la Comuna 9 de Santiago de Cali"/>
    <n v="425502500"/>
    <n v="425502500"/>
    <x v="24"/>
    <n v="51040020001"/>
    <s v="51040020001 - Personas fortalecidas en el ecosistema de emprendimiento empresarial y social con enfoque diferencial y de género "/>
    <n v="130"/>
    <n v="130"/>
    <s v="No"/>
    <x v="1"/>
    <s v="Comuna 9"/>
    <x v="1"/>
    <s v="Emprendimiento comuna 9"/>
    <s v="Emprendedores y micro empresarios de la comuna 9"/>
    <s v="Desarrollo empresarial"/>
    <s v="Subsecretaría de Servicios Productivos y Comercio Colaborativo"/>
    <m/>
    <m/>
    <m/>
    <m/>
    <m/>
    <m/>
    <m/>
    <m/>
    <m/>
    <m/>
    <m/>
    <m/>
    <m/>
    <m/>
    <m/>
    <m/>
    <m/>
  </r>
  <r>
    <m/>
    <s v="BP-26004478"/>
    <n v="2022760010207"/>
    <s v="Fortalecimiento técnico y productivo a los emprendimientos de la Comuna 10 de Santiago Cali"/>
    <n v="378547398"/>
    <n v="378547398"/>
    <x v="24"/>
    <n v="51040020001"/>
    <s v="51040020001 - Personas fortalecidas en el ecosistema de emprendimiento empresarial y social con enfoque diferencial y de género "/>
    <n v="100"/>
    <n v="100"/>
    <s v="No"/>
    <x v="1"/>
    <s v="Comuna 10"/>
    <x v="1"/>
    <s v="Emprendimiento comuna 10"/>
    <s v="Personas discapacitadas, mujeres, jóvenes y población en general "/>
    <s v="Desarrollo empresarial"/>
    <s v="Subsecretaría de Servicios Productivos y Comercio Colaborativo"/>
    <m/>
    <m/>
    <m/>
    <m/>
    <m/>
    <m/>
    <m/>
    <m/>
    <m/>
    <m/>
    <m/>
    <m/>
    <m/>
    <m/>
    <m/>
    <m/>
    <m/>
  </r>
  <r>
    <m/>
    <s v="BP-26004479"/>
    <n v="2022760010190"/>
    <s v="Fortalecimiento técnico y productivo a los emprendimientos de la Comuna 11 de Santiago de Cali"/>
    <n v="243360000"/>
    <n v="243360000"/>
    <x v="24"/>
    <n v="51040020001"/>
    <s v="51040020001 - Personas fortalecidas en el ecosistema de emprendimiento empresarial y social con enfoque diferencial y de género "/>
    <n v="150"/>
    <n v="150"/>
    <s v="No"/>
    <x v="1"/>
    <s v="Comuna 11"/>
    <x v="1"/>
    <s v="Emprendimiento comuna 11"/>
    <s v="Emprendedores y micro empresarios de la comuna 11"/>
    <s v="Desarrollo empresarial"/>
    <s v="Subsecretaría de Servicios Productivos y Comercio Colaborativo"/>
    <m/>
    <m/>
    <m/>
    <m/>
    <m/>
    <m/>
    <m/>
    <m/>
    <m/>
    <m/>
    <m/>
    <m/>
    <m/>
    <m/>
    <m/>
    <m/>
    <m/>
  </r>
  <r>
    <m/>
    <s v="BP-26004481"/>
    <n v="2022760010191"/>
    <s v="Fortalecimiento técnico y productivo a los emprendimientos de la Comuna 16 de Santiago de Cali"/>
    <n v="156000000"/>
    <n v="156000000"/>
    <x v="24"/>
    <n v="51040020001"/>
    <s v="51040020001 - Personas fortalecidas en el ecosistema de emprendimiento empresarial y social con enfoque diferencial y de género "/>
    <n v="100"/>
    <n v="100"/>
    <s v="No"/>
    <x v="1"/>
    <s v="Comuna 16 "/>
    <x v="1"/>
    <s v="Emprendimiento comuna 16"/>
    <s v="Emprendedores y micro empresarios de la comuna 16"/>
    <s v="Desarrollo empresarial"/>
    <s v="Subsecretaría de Servicios Productivos y Comercio Colaborativo"/>
    <m/>
    <m/>
    <m/>
    <m/>
    <m/>
    <m/>
    <m/>
    <m/>
    <m/>
    <m/>
    <m/>
    <m/>
    <m/>
    <m/>
    <m/>
    <m/>
    <m/>
  </r>
  <r>
    <m/>
    <s v="BP-26004482"/>
    <n v="2022760010192"/>
    <s v="Fortalecimiento técnico y productivo a los emprendimientos de la Comuna 18 de Santiago de Cali"/>
    <n v="86298000"/>
    <n v="86298000"/>
    <x v="24"/>
    <n v="51040020001"/>
    <s v="51040020001 - Personas fortalecidas en el ecosistema de emprendimiento empresarial y social con enfoque diferencial y de género "/>
    <n v="33"/>
    <n v="33"/>
    <s v="No"/>
    <x v="1"/>
    <s v="Comuna 18"/>
    <x v="1"/>
    <s v="Emprendimiento comuna 18"/>
    <s v="Emprendedores y micro empresarios de la comuna 18"/>
    <s v="Desarrollo empresarial"/>
    <s v="Subsecretaría de Servicios Productivos y Comercio Colaborativo"/>
    <m/>
    <m/>
    <m/>
    <m/>
    <m/>
    <m/>
    <m/>
    <m/>
    <m/>
    <m/>
    <m/>
    <m/>
    <m/>
    <m/>
    <m/>
    <m/>
    <m/>
  </r>
  <r>
    <m/>
    <s v="BP-26004483"/>
    <n v="2022760010193"/>
    <s v="Fortalecimiento técnico y productivo a los emprendimientos del Corregimiento de La Elvira en Santiago de Cali"/>
    <n v="67940000"/>
    <n v="67940000"/>
    <x v="24"/>
    <n v="51040020001"/>
    <s v="51040020001 - Personas fortalecidas en el ecosistema de emprendimiento empresarial y social con enfoque diferencial y de género "/>
    <n v="20"/>
    <n v="20"/>
    <s v="No"/>
    <x v="1"/>
    <s v="Corregimiento de la Elvira"/>
    <x v="1"/>
    <s v="Emprendimiento La Elvira"/>
    <s v="Fortalecimiento técnico y productivo a los emprendimientos del Corregimiento de La Elvira en Santiago de Cali"/>
    <s v="Desarrollo empresarial"/>
    <s v="Subsecretaría de Servicios Productivos y Comercio Colaborativo"/>
    <m/>
    <m/>
    <m/>
    <m/>
    <m/>
    <m/>
    <m/>
    <m/>
    <m/>
    <m/>
    <m/>
    <m/>
    <m/>
    <m/>
    <m/>
    <m/>
    <m/>
  </r>
  <r>
    <m/>
    <s v="BP-26004484"/>
    <n v="2022760010194"/>
    <s v="Fortalecimiento técnico y productivo a los emprendimientos del corregimiento de Felidia de Santiago de Cali"/>
    <n v="22500000"/>
    <n v="22500000"/>
    <x v="24"/>
    <n v="51040020001"/>
    <s v="51040020001 - Personas fortalecidas en el ecosistema de emprendimiento empresarial y social con enfoque diferencial y de género "/>
    <n v="15"/>
    <n v="15"/>
    <s v="No"/>
    <x v="1"/>
    <s v="Corregimiento de Felidia"/>
    <x v="1"/>
    <s v="Empredimiento  Felidia"/>
    <s v="Emprendedores y micro empresarios del corregimiento de Felidia"/>
    <s v="Desarrollo empresarial"/>
    <s v="Subsecretaría de Servicios Productivos y Comercio Colaborativo"/>
    <m/>
    <m/>
    <m/>
    <m/>
    <m/>
    <m/>
    <m/>
    <m/>
    <m/>
    <m/>
    <m/>
    <m/>
    <m/>
    <m/>
    <m/>
    <m/>
    <m/>
  </r>
  <r>
    <m/>
    <s v="BP-26004485"/>
    <n v="2022760010206"/>
    <s v="Fortalecimiento técnico y productivo a los emprendimientos del corregimiento de Golondrinas de Santiago de Cali"/>
    <n v="221242817"/>
    <n v="221242817"/>
    <x v="24"/>
    <n v="51040020001"/>
    <s v="51040020001 - Personas fortalecidas en el ecosistema de emprendimiento empresarial y social con enfoque diferencial y de género "/>
    <n v="67"/>
    <n v="67"/>
    <s v="No"/>
    <x v="1"/>
    <s v="Corregimiento de Golondrinas"/>
    <x v="1"/>
    <s v="Empredimiento Golondrinas"/>
    <s v="Personas discapacitadas, mujeres, jóvenes y población en general "/>
    <s v="Desarrollo empresarial"/>
    <s v="Subsecretaría de Servicios Productivos y Comercio Colaborativo"/>
    <m/>
    <m/>
    <m/>
    <m/>
    <m/>
    <m/>
    <m/>
    <m/>
    <m/>
    <m/>
    <m/>
    <m/>
    <m/>
    <m/>
    <m/>
    <m/>
    <m/>
  </r>
  <r>
    <m/>
    <s v="BP-26004486"/>
    <n v="2022760010195"/>
    <s v="Fortalecimiento técnico y productivo a los emprendimientos del Corregimiento de Hormiguero en Santiago de Cali"/>
    <n v="109290000"/>
    <n v="109290000"/>
    <x v="24"/>
    <n v="51040020001"/>
    <s v="51040020001 - Personas fortalecidas en el ecosistema de emprendimiento empresarial y social con enfoque diferencial y de género "/>
    <n v="60"/>
    <n v="60"/>
    <s v="No"/>
    <x v="1"/>
    <s v="Corregimiento del Hormiguero"/>
    <x v="1"/>
    <s v="Empredimiento Hormiguero "/>
    <s v="Emprendedores y micro empresarios del Corregimiento de Hormiguero"/>
    <s v="Desarrollo empresarial"/>
    <s v="Subsecretaría de Servicios Productivos y Comercio Colaborativo"/>
    <m/>
    <m/>
    <m/>
    <m/>
    <m/>
    <m/>
    <m/>
    <m/>
    <m/>
    <m/>
    <m/>
    <m/>
    <m/>
    <m/>
    <m/>
    <m/>
    <m/>
  </r>
  <r>
    <m/>
    <s v="BP-26004487"/>
    <n v="2022760010196"/>
    <s v="Fortalecimiento técnico y productivo a los emprendimientos de huertas caseras de la Comuna 3 de Santiago de Cali"/>
    <n v="251790465"/>
    <n v="251790465"/>
    <x v="24"/>
    <n v="51040020001"/>
    <s v="51040020001 - Personas fortalecidas en el ecosistema de emprendimiento empresarial y social con enfoque diferencial y de género "/>
    <n v="175"/>
    <n v="175"/>
    <s v="No"/>
    <x v="1"/>
    <s v="Comuna 3"/>
    <x v="1"/>
    <s v="Empredimientos Huertas comuna 3"/>
    <s v="Emprendedores y micro empresarios de la comuna 3"/>
    <s v="Desarrollo empresarial"/>
    <s v="Subsecretaría de Servicios Productivos y Comercio Colaborativo"/>
    <m/>
    <m/>
    <m/>
    <m/>
    <m/>
    <m/>
    <m/>
    <m/>
    <m/>
    <m/>
    <m/>
    <m/>
    <m/>
    <m/>
    <m/>
    <m/>
    <m/>
  </r>
  <r>
    <m/>
    <s v="BP-26004488"/>
    <n v="2022760010197"/>
    <s v="Fortalecimiento técnico y productivo a los emprendimientos del Corregimiento de Navarro en Santiago de Cali"/>
    <n v="212055000"/>
    <n v="212055000"/>
    <x v="24"/>
    <n v="51040020001"/>
    <s v="51040020001 - Personas fortalecidas en el ecosistema de emprendimiento empresarial y social con enfoque diferencial y de género "/>
    <n v="85"/>
    <n v="85"/>
    <s v="No"/>
    <x v="1"/>
    <s v="Corregimiento de Navarro"/>
    <x v="1"/>
    <s v="Empredimiento Navarro"/>
    <s v="Emprendedores y micro empresarios del Corregimiento de Navarro"/>
    <s v="Desarrollo empresarial"/>
    <s v="Subsecretaría de Servicios Productivos y Comercio Colaborativo"/>
    <m/>
    <m/>
    <m/>
    <m/>
    <m/>
    <m/>
    <m/>
    <m/>
    <m/>
    <m/>
    <m/>
    <m/>
    <m/>
    <m/>
    <m/>
    <m/>
    <m/>
  </r>
  <r>
    <m/>
    <s v="BP-26004489"/>
    <n v="2022760010205"/>
    <s v="Fortalecimiento técnico y productivo a los emprendimientos del Corregimiento de Pance en Santiago de Cali"/>
    <n v="266873497"/>
    <n v="266873497"/>
    <x v="24"/>
    <n v="51040020001"/>
    <s v="51040020001 - Personas fortalecidas en el ecosistema de emprendimiento empresarial y social con enfoque diferencial y de género "/>
    <n v="95"/>
    <n v="95"/>
    <s v="No"/>
    <x v="1"/>
    <s v="Corregimiento de Pance"/>
    <x v="1"/>
    <s v="Emprendimiento Pance"/>
    <s v="Emprendedores y micro empresarios de la corregimiento de Pance"/>
    <s v="Desarrollo empresarial"/>
    <s v="Subsecretaría de Servicios Productivos y Comercio Colaborativo"/>
    <m/>
    <m/>
    <m/>
    <m/>
    <m/>
    <m/>
    <m/>
    <m/>
    <m/>
    <m/>
    <m/>
    <m/>
    <m/>
    <m/>
    <m/>
    <m/>
    <m/>
  </r>
  <r>
    <m/>
    <s v="BP-26004490"/>
    <n v="2022760010198"/>
    <s v="Desarrollo de experiencias de fortalecimiento empresarial para mercados competitivos, desarrolladas en la Comuna 18 en Santiago de Cali"/>
    <n v="271480000"/>
    <n v="271480000"/>
    <x v="28"/>
    <n v="51040020005"/>
    <s v="51040020005 -Experiencias de fortalecimiento empresarial para mercados competitivos, desarrolladas "/>
    <n v="3"/>
    <n v="3"/>
    <s v="No"/>
    <x v="1"/>
    <s v="Comuna 18"/>
    <x v="1"/>
    <s v="Experiencias comuna 18"/>
    <s v="Población general con emprendimientos"/>
    <s v="Desarrollo empresarial"/>
    <s v="Subsecretaría de Servicios Productivos y Comercio Colaborativo"/>
    <m/>
    <m/>
    <m/>
    <m/>
    <m/>
    <m/>
    <m/>
    <m/>
    <m/>
    <m/>
    <m/>
    <m/>
    <m/>
    <m/>
    <m/>
    <m/>
    <m/>
  </r>
  <r>
    <m/>
    <s v="BP-26004492"/>
    <n v="2022760010200"/>
    <s v="Generación de rutas de acercamiento entre la oferta y la demanda laboral a habitantes de la comuna 18 para la empleabilidad en Santiago de Cali."/>
    <n v="41440000"/>
    <n v="41440000"/>
    <x v="42"/>
    <n v="51040010004"/>
    <s v="51040010004 - Personas vinculadas a rutas para la inserción laboral "/>
    <n v="50"/>
    <n v="50"/>
    <s v="No"/>
    <x v="1"/>
    <s v="Comuna 18"/>
    <x v="1"/>
    <s v="Rutas comuna 18"/>
    <s v="Desempleados"/>
    <s v="Empleabilidad"/>
    <s v="Subsecretaría de Servicios Productivos y Comercio Colaborativo"/>
    <m/>
    <m/>
    <m/>
    <m/>
    <m/>
    <m/>
    <m/>
    <m/>
    <m/>
    <m/>
    <m/>
    <m/>
    <m/>
    <m/>
    <m/>
    <m/>
    <m/>
  </r>
  <r>
    <m/>
    <s v="BP-26004494"/>
    <n v="2022760010208"/>
    <s v="Fortalecimiento técnico y productivo a los emprendimientos de la Comuna 6 de Santiago de Cali"/>
    <n v="255379560"/>
    <n v="255379560"/>
    <x v="24"/>
    <n v="51040020001"/>
    <s v="51040020001 - Personas fortalecidas en el ecosistema de emprendimiento empresarial y social con enfoque diferencial y de género "/>
    <n v="125"/>
    <n v="125"/>
    <s v="No"/>
    <x v="1"/>
    <s v="Comuna 6"/>
    <x v="1"/>
    <s v="Empredimiento comuna 6"/>
    <s v="Emprendedores y micro empresarios de la comuna 6"/>
    <s v="Desarrollo empresarial"/>
    <s v="Subsecretaría de Servicios Productivos y Comercio Colaborativo"/>
    <m/>
    <m/>
    <m/>
    <m/>
    <m/>
    <m/>
    <m/>
    <m/>
    <m/>
    <m/>
    <m/>
    <m/>
    <m/>
    <m/>
    <m/>
    <m/>
    <m/>
  </r>
  <r>
    <m/>
    <m/>
    <m/>
    <m/>
    <m/>
    <m/>
    <x v="56"/>
    <m/>
    <m/>
    <m/>
    <m/>
    <m/>
    <x v="2"/>
    <m/>
    <x v="2"/>
    <m/>
    <m/>
    <m/>
    <m/>
    <m/>
    <m/>
    <m/>
    <m/>
    <m/>
    <m/>
    <m/>
    <m/>
    <m/>
    <m/>
    <m/>
    <m/>
    <m/>
    <m/>
    <m/>
    <m/>
    <m/>
  </r>
  <r>
    <m/>
    <m/>
    <m/>
    <m/>
    <m/>
    <m/>
    <x v="56"/>
    <m/>
    <m/>
    <m/>
    <m/>
    <m/>
    <x v="2"/>
    <m/>
    <x v="2"/>
    <m/>
    <m/>
    <m/>
    <m/>
    <m/>
    <m/>
    <m/>
    <m/>
    <m/>
    <m/>
    <m/>
    <m/>
    <m/>
    <m/>
    <m/>
    <m/>
    <m/>
    <m/>
    <m/>
    <m/>
    <m/>
  </r>
  <r>
    <n v="65"/>
    <m/>
    <m/>
    <m/>
    <m/>
    <m/>
    <x v="56"/>
    <m/>
    <m/>
    <m/>
    <m/>
    <m/>
    <x v="2"/>
    <m/>
    <x v="2"/>
    <m/>
    <m/>
    <m/>
    <m/>
    <m/>
    <m/>
    <m/>
    <m/>
    <m/>
    <m/>
    <m/>
    <m/>
    <m/>
    <m/>
    <m/>
    <n v="0"/>
    <n v="0"/>
    <n v="0"/>
    <n v="0"/>
    <n v="0"/>
    <s v=""/>
  </r>
  <r>
    <n v="66"/>
    <m/>
    <m/>
    <m/>
    <m/>
    <m/>
    <x v="56"/>
    <m/>
    <m/>
    <m/>
    <m/>
    <m/>
    <x v="2"/>
    <m/>
    <x v="2"/>
    <m/>
    <m/>
    <m/>
    <m/>
    <m/>
    <m/>
    <m/>
    <m/>
    <m/>
    <m/>
    <m/>
    <m/>
    <m/>
    <m/>
    <m/>
    <n v="0"/>
    <n v="0"/>
    <n v="0"/>
    <n v="0"/>
    <n v="0"/>
    <s v=""/>
  </r>
  <r>
    <n v="67"/>
    <m/>
    <m/>
    <m/>
    <m/>
    <m/>
    <x v="56"/>
    <m/>
    <m/>
    <m/>
    <m/>
    <m/>
    <x v="2"/>
    <m/>
    <x v="2"/>
    <m/>
    <m/>
    <m/>
    <m/>
    <m/>
    <m/>
    <m/>
    <m/>
    <m/>
    <m/>
    <m/>
    <m/>
    <m/>
    <m/>
    <m/>
    <n v="0"/>
    <n v="0"/>
    <n v="0"/>
    <n v="0"/>
    <n v="0"/>
    <s v=""/>
  </r>
  <r>
    <n v="68"/>
    <m/>
    <m/>
    <m/>
    <m/>
    <m/>
    <x v="56"/>
    <m/>
    <m/>
    <m/>
    <m/>
    <m/>
    <x v="2"/>
    <m/>
    <x v="2"/>
    <m/>
    <m/>
    <m/>
    <m/>
    <m/>
    <m/>
    <m/>
    <m/>
    <m/>
    <m/>
    <m/>
    <m/>
    <m/>
    <m/>
    <m/>
    <n v="0"/>
    <n v="0"/>
    <n v="0"/>
    <n v="0"/>
    <n v="0"/>
    <s v=""/>
  </r>
  <r>
    <n v="69"/>
    <m/>
    <m/>
    <m/>
    <m/>
    <m/>
    <x v="56"/>
    <m/>
    <m/>
    <m/>
    <m/>
    <m/>
    <x v="2"/>
    <m/>
    <x v="2"/>
    <m/>
    <m/>
    <m/>
    <m/>
    <m/>
    <m/>
    <m/>
    <m/>
    <m/>
    <m/>
    <m/>
    <m/>
    <m/>
    <m/>
    <m/>
    <n v="0"/>
    <n v="0"/>
    <n v="0"/>
    <n v="0"/>
    <n v="0"/>
    <s v=""/>
  </r>
  <r>
    <n v="70"/>
    <m/>
    <m/>
    <m/>
    <m/>
    <m/>
    <x v="56"/>
    <m/>
    <m/>
    <m/>
    <m/>
    <m/>
    <x v="2"/>
    <m/>
    <x v="2"/>
    <m/>
    <m/>
    <m/>
    <m/>
    <m/>
    <m/>
    <m/>
    <m/>
    <m/>
    <m/>
    <m/>
    <m/>
    <m/>
    <m/>
    <m/>
    <n v="0"/>
    <n v="0"/>
    <n v="0"/>
    <n v="0"/>
    <n v="0"/>
    <s v=""/>
  </r>
  <r>
    <n v="71"/>
    <m/>
    <m/>
    <m/>
    <m/>
    <m/>
    <x v="56"/>
    <m/>
    <m/>
    <m/>
    <m/>
    <m/>
    <x v="2"/>
    <m/>
    <x v="2"/>
    <m/>
    <m/>
    <m/>
    <m/>
    <m/>
    <m/>
    <m/>
    <m/>
    <m/>
    <m/>
    <m/>
    <m/>
    <m/>
    <m/>
    <m/>
    <n v="0"/>
    <n v="0"/>
    <n v="0"/>
    <n v="0"/>
    <n v="0"/>
    <s v=""/>
  </r>
  <r>
    <n v="72"/>
    <m/>
    <m/>
    <m/>
    <m/>
    <m/>
    <x v="56"/>
    <m/>
    <m/>
    <m/>
    <m/>
    <m/>
    <x v="2"/>
    <m/>
    <x v="2"/>
    <m/>
    <m/>
    <m/>
    <m/>
    <m/>
    <m/>
    <m/>
    <m/>
    <m/>
    <m/>
    <m/>
    <m/>
    <m/>
    <m/>
    <m/>
    <n v="0"/>
    <n v="0"/>
    <n v="0"/>
    <n v="0"/>
    <n v="0"/>
    <s v=""/>
  </r>
  <r>
    <n v="73"/>
    <m/>
    <m/>
    <m/>
    <m/>
    <m/>
    <x v="56"/>
    <m/>
    <m/>
    <m/>
    <m/>
    <m/>
    <x v="2"/>
    <m/>
    <x v="2"/>
    <m/>
    <m/>
    <m/>
    <m/>
    <m/>
    <m/>
    <m/>
    <m/>
    <m/>
    <m/>
    <m/>
    <m/>
    <m/>
    <m/>
    <m/>
    <n v="0"/>
    <n v="0"/>
    <n v="0"/>
    <n v="0"/>
    <n v="0"/>
    <s v=""/>
  </r>
  <r>
    <n v="74"/>
    <m/>
    <m/>
    <m/>
    <m/>
    <m/>
    <x v="56"/>
    <m/>
    <m/>
    <m/>
    <m/>
    <m/>
    <x v="2"/>
    <m/>
    <x v="2"/>
    <m/>
    <m/>
    <m/>
    <m/>
    <m/>
    <m/>
    <m/>
    <m/>
    <m/>
    <m/>
    <m/>
    <m/>
    <m/>
    <m/>
    <m/>
    <n v="0"/>
    <n v="0"/>
    <n v="0"/>
    <n v="0"/>
    <n v="0"/>
    <s v=""/>
  </r>
  <r>
    <n v="75"/>
    <m/>
    <m/>
    <m/>
    <m/>
    <m/>
    <x v="56"/>
    <m/>
    <m/>
    <m/>
    <m/>
    <m/>
    <x v="2"/>
    <m/>
    <x v="2"/>
    <m/>
    <m/>
    <m/>
    <m/>
    <m/>
    <m/>
    <m/>
    <m/>
    <m/>
    <m/>
    <m/>
    <m/>
    <m/>
    <m/>
    <m/>
    <n v="0"/>
    <n v="0"/>
    <n v="0"/>
    <n v="0"/>
    <n v="0"/>
    <s v=""/>
  </r>
  <r>
    <n v="76"/>
    <m/>
    <m/>
    <m/>
    <m/>
    <m/>
    <x v="56"/>
    <m/>
    <m/>
    <m/>
    <m/>
    <m/>
    <x v="2"/>
    <m/>
    <x v="2"/>
    <m/>
    <m/>
    <m/>
    <m/>
    <m/>
    <m/>
    <m/>
    <m/>
    <m/>
    <m/>
    <m/>
    <m/>
    <m/>
    <m/>
    <m/>
    <n v="0"/>
    <n v="0"/>
    <n v="0"/>
    <n v="0"/>
    <n v="0"/>
    <s v=""/>
  </r>
  <r>
    <n v="77"/>
    <m/>
    <m/>
    <m/>
    <m/>
    <m/>
    <x v="56"/>
    <m/>
    <m/>
    <m/>
    <m/>
    <m/>
    <x v="2"/>
    <m/>
    <x v="2"/>
    <m/>
    <m/>
    <m/>
    <m/>
    <m/>
    <m/>
    <m/>
    <m/>
    <m/>
    <m/>
    <m/>
    <m/>
    <m/>
    <m/>
    <m/>
    <n v="0"/>
    <n v="0"/>
    <n v="0"/>
    <n v="0"/>
    <n v="0"/>
    <s v=""/>
  </r>
  <r>
    <n v="78"/>
    <m/>
    <m/>
    <m/>
    <m/>
    <m/>
    <x v="56"/>
    <m/>
    <m/>
    <m/>
    <m/>
    <m/>
    <x v="2"/>
    <m/>
    <x v="2"/>
    <m/>
    <m/>
    <m/>
    <m/>
    <m/>
    <m/>
    <m/>
    <m/>
    <m/>
    <m/>
    <m/>
    <m/>
    <m/>
    <m/>
    <m/>
    <n v="0"/>
    <n v="0"/>
    <n v="0"/>
    <n v="0"/>
    <n v="0"/>
    <s v=""/>
  </r>
  <r>
    <n v="79"/>
    <m/>
    <m/>
    <m/>
    <m/>
    <m/>
    <x v="56"/>
    <m/>
    <m/>
    <m/>
    <m/>
    <m/>
    <x v="2"/>
    <m/>
    <x v="2"/>
    <m/>
    <m/>
    <m/>
    <m/>
    <m/>
    <m/>
    <m/>
    <m/>
    <m/>
    <m/>
    <m/>
    <m/>
    <m/>
    <m/>
    <m/>
    <n v="0"/>
    <n v="0"/>
    <n v="0"/>
    <n v="0"/>
    <n v="0"/>
    <s v=""/>
  </r>
  <r>
    <n v="80"/>
    <m/>
    <m/>
    <m/>
    <m/>
    <m/>
    <x v="56"/>
    <m/>
    <m/>
    <m/>
    <m/>
    <m/>
    <x v="2"/>
    <m/>
    <x v="2"/>
    <m/>
    <m/>
    <m/>
    <m/>
    <m/>
    <m/>
    <m/>
    <m/>
    <m/>
    <m/>
    <m/>
    <m/>
    <m/>
    <m/>
    <m/>
    <n v="0"/>
    <n v="0"/>
    <n v="0"/>
    <n v="0"/>
    <n v="0"/>
    <s v=""/>
  </r>
  <r>
    <n v="81"/>
    <m/>
    <m/>
    <m/>
    <m/>
    <m/>
    <x v="56"/>
    <m/>
    <m/>
    <m/>
    <m/>
    <m/>
    <x v="2"/>
    <m/>
    <x v="2"/>
    <m/>
    <m/>
    <m/>
    <m/>
    <m/>
    <m/>
    <m/>
    <m/>
    <m/>
    <m/>
    <m/>
    <m/>
    <m/>
    <m/>
    <m/>
    <n v="0"/>
    <n v="0"/>
    <n v="0"/>
    <n v="0"/>
    <n v="0"/>
    <s v=""/>
  </r>
  <r>
    <n v="82"/>
    <m/>
    <m/>
    <m/>
    <m/>
    <m/>
    <x v="56"/>
    <m/>
    <m/>
    <m/>
    <m/>
    <m/>
    <x v="2"/>
    <m/>
    <x v="2"/>
    <m/>
    <m/>
    <m/>
    <m/>
    <m/>
    <m/>
    <m/>
    <m/>
    <m/>
    <m/>
    <m/>
    <m/>
    <m/>
    <m/>
    <m/>
    <n v="0"/>
    <n v="0"/>
    <n v="0"/>
    <n v="0"/>
    <n v="0"/>
    <s v=""/>
  </r>
  <r>
    <n v="83"/>
    <m/>
    <m/>
    <m/>
    <m/>
    <m/>
    <x v="56"/>
    <m/>
    <m/>
    <m/>
    <m/>
    <m/>
    <x v="2"/>
    <m/>
    <x v="2"/>
    <m/>
    <m/>
    <m/>
    <m/>
    <m/>
    <m/>
    <m/>
    <m/>
    <m/>
    <m/>
    <m/>
    <m/>
    <m/>
    <m/>
    <m/>
    <n v="0"/>
    <n v="0"/>
    <n v="0"/>
    <n v="0"/>
    <n v="0"/>
    <s v=""/>
  </r>
  <r>
    <n v="84"/>
    <m/>
    <m/>
    <m/>
    <m/>
    <m/>
    <x v="56"/>
    <m/>
    <m/>
    <m/>
    <m/>
    <m/>
    <x v="2"/>
    <m/>
    <x v="2"/>
    <m/>
    <m/>
    <m/>
    <m/>
    <m/>
    <m/>
    <m/>
    <m/>
    <m/>
    <m/>
    <m/>
    <m/>
    <m/>
    <m/>
    <m/>
    <n v="0"/>
    <n v="0"/>
    <n v="0"/>
    <n v="0"/>
    <n v="0"/>
    <s v=""/>
  </r>
  <r>
    <n v="85"/>
    <m/>
    <m/>
    <m/>
    <m/>
    <m/>
    <x v="56"/>
    <m/>
    <m/>
    <m/>
    <m/>
    <m/>
    <x v="2"/>
    <m/>
    <x v="2"/>
    <m/>
    <m/>
    <m/>
    <m/>
    <m/>
    <m/>
    <m/>
    <m/>
    <m/>
    <m/>
    <m/>
    <m/>
    <m/>
    <m/>
    <m/>
    <n v="0"/>
    <n v="0"/>
    <n v="0"/>
    <n v="0"/>
    <n v="0"/>
    <s v=""/>
  </r>
  <r>
    <n v="86"/>
    <m/>
    <m/>
    <m/>
    <m/>
    <m/>
    <x v="56"/>
    <m/>
    <m/>
    <m/>
    <m/>
    <m/>
    <x v="2"/>
    <m/>
    <x v="2"/>
    <m/>
    <m/>
    <m/>
    <m/>
    <m/>
    <m/>
    <m/>
    <m/>
    <m/>
    <m/>
    <m/>
    <m/>
    <m/>
    <m/>
    <m/>
    <n v="0"/>
    <n v="0"/>
    <n v="0"/>
    <n v="0"/>
    <n v="0"/>
    <s v=""/>
  </r>
  <r>
    <n v="87"/>
    <m/>
    <m/>
    <m/>
    <m/>
    <m/>
    <x v="56"/>
    <m/>
    <m/>
    <m/>
    <m/>
    <m/>
    <x v="2"/>
    <m/>
    <x v="2"/>
    <m/>
    <m/>
    <m/>
    <m/>
    <m/>
    <m/>
    <m/>
    <m/>
    <m/>
    <m/>
    <m/>
    <m/>
    <m/>
    <m/>
    <m/>
    <n v="0"/>
    <n v="0"/>
    <n v="0"/>
    <n v="0"/>
    <n v="0"/>
    <s v=""/>
  </r>
  <r>
    <n v="88"/>
    <m/>
    <m/>
    <m/>
    <m/>
    <m/>
    <x v="56"/>
    <m/>
    <m/>
    <m/>
    <m/>
    <m/>
    <x v="2"/>
    <m/>
    <x v="2"/>
    <m/>
    <m/>
    <m/>
    <m/>
    <m/>
    <m/>
    <m/>
    <m/>
    <m/>
    <m/>
    <m/>
    <m/>
    <m/>
    <m/>
    <m/>
    <n v="0"/>
    <n v="0"/>
    <n v="0"/>
    <n v="0"/>
    <n v="0"/>
    <s v=""/>
  </r>
  <r>
    <n v="89"/>
    <m/>
    <m/>
    <m/>
    <m/>
    <m/>
    <x v="56"/>
    <m/>
    <m/>
    <m/>
    <m/>
    <m/>
    <x v="2"/>
    <m/>
    <x v="2"/>
    <m/>
    <m/>
    <m/>
    <m/>
    <m/>
    <m/>
    <m/>
    <m/>
    <m/>
    <m/>
    <m/>
    <m/>
    <m/>
    <m/>
    <m/>
    <n v="0"/>
    <n v="0"/>
    <n v="0"/>
    <n v="0"/>
    <n v="0"/>
    <s v=""/>
  </r>
  <r>
    <n v="90"/>
    <m/>
    <m/>
    <m/>
    <m/>
    <m/>
    <x v="56"/>
    <m/>
    <m/>
    <m/>
    <m/>
    <m/>
    <x v="2"/>
    <m/>
    <x v="2"/>
    <m/>
    <m/>
    <m/>
    <m/>
    <m/>
    <m/>
    <m/>
    <m/>
    <m/>
    <m/>
    <m/>
    <m/>
    <m/>
    <m/>
    <m/>
    <n v="0"/>
    <n v="0"/>
    <n v="0"/>
    <n v="0"/>
    <n v="0"/>
    <s v=""/>
  </r>
  <r>
    <n v="91"/>
    <m/>
    <m/>
    <m/>
    <m/>
    <m/>
    <x v="56"/>
    <m/>
    <m/>
    <m/>
    <m/>
    <m/>
    <x v="2"/>
    <m/>
    <x v="2"/>
    <m/>
    <m/>
    <m/>
    <m/>
    <m/>
    <m/>
    <m/>
    <m/>
    <m/>
    <m/>
    <m/>
    <m/>
    <m/>
    <m/>
    <m/>
    <n v="0"/>
    <n v="0"/>
    <n v="0"/>
    <n v="0"/>
    <n v="0"/>
    <s v=""/>
  </r>
  <r>
    <n v="92"/>
    <m/>
    <m/>
    <m/>
    <m/>
    <m/>
    <x v="56"/>
    <m/>
    <m/>
    <m/>
    <m/>
    <m/>
    <x v="2"/>
    <m/>
    <x v="2"/>
    <m/>
    <m/>
    <m/>
    <m/>
    <m/>
    <m/>
    <m/>
    <m/>
    <m/>
    <m/>
    <m/>
    <m/>
    <m/>
    <m/>
    <m/>
    <n v="0"/>
    <n v="0"/>
    <n v="0"/>
    <n v="0"/>
    <n v="0"/>
    <s v=""/>
  </r>
  <r>
    <n v="93"/>
    <m/>
    <m/>
    <m/>
    <m/>
    <m/>
    <x v="56"/>
    <m/>
    <m/>
    <m/>
    <m/>
    <m/>
    <x v="2"/>
    <m/>
    <x v="2"/>
    <m/>
    <m/>
    <m/>
    <m/>
    <m/>
    <m/>
    <m/>
    <m/>
    <m/>
    <m/>
    <m/>
    <m/>
    <m/>
    <m/>
    <m/>
    <n v="0"/>
    <n v="0"/>
    <n v="0"/>
    <n v="0"/>
    <n v="0"/>
    <s v=""/>
  </r>
  <r>
    <n v="94"/>
    <m/>
    <m/>
    <m/>
    <m/>
    <m/>
    <x v="56"/>
    <m/>
    <m/>
    <m/>
    <m/>
    <m/>
    <x v="2"/>
    <m/>
    <x v="2"/>
    <m/>
    <m/>
    <m/>
    <m/>
    <m/>
    <m/>
    <m/>
    <m/>
    <m/>
    <m/>
    <m/>
    <m/>
    <m/>
    <m/>
    <m/>
    <n v="0"/>
    <n v="0"/>
    <n v="0"/>
    <n v="0"/>
    <n v="0"/>
    <s v=""/>
  </r>
  <r>
    <n v="95"/>
    <m/>
    <m/>
    <m/>
    <m/>
    <m/>
    <x v="56"/>
    <m/>
    <m/>
    <m/>
    <m/>
    <m/>
    <x v="2"/>
    <m/>
    <x v="2"/>
    <m/>
    <m/>
    <m/>
    <m/>
    <m/>
    <m/>
    <m/>
    <m/>
    <m/>
    <m/>
    <m/>
    <m/>
    <m/>
    <m/>
    <m/>
    <n v="0"/>
    <n v="0"/>
    <n v="0"/>
    <n v="0"/>
    <n v="0"/>
    <s v=""/>
  </r>
  <r>
    <n v="96"/>
    <m/>
    <m/>
    <m/>
    <m/>
    <m/>
    <x v="56"/>
    <m/>
    <m/>
    <m/>
    <m/>
    <m/>
    <x v="2"/>
    <m/>
    <x v="2"/>
    <m/>
    <m/>
    <m/>
    <m/>
    <m/>
    <m/>
    <m/>
    <m/>
    <m/>
    <m/>
    <m/>
    <m/>
    <m/>
    <m/>
    <m/>
    <n v="0"/>
    <n v="0"/>
    <n v="0"/>
    <n v="0"/>
    <n v="0"/>
    <s v=""/>
  </r>
  <r>
    <n v="97"/>
    <m/>
    <m/>
    <m/>
    <m/>
    <m/>
    <x v="56"/>
    <m/>
    <m/>
    <m/>
    <m/>
    <m/>
    <x v="2"/>
    <m/>
    <x v="2"/>
    <m/>
    <m/>
    <m/>
    <m/>
    <m/>
    <m/>
    <m/>
    <m/>
    <m/>
    <m/>
    <m/>
    <m/>
    <m/>
    <m/>
    <m/>
    <n v="0"/>
    <n v="0"/>
    <n v="0"/>
    <n v="0"/>
    <n v="0"/>
    <s v=""/>
  </r>
  <r>
    <n v="98"/>
    <m/>
    <m/>
    <m/>
    <m/>
    <m/>
    <x v="56"/>
    <m/>
    <m/>
    <m/>
    <m/>
    <m/>
    <x v="2"/>
    <m/>
    <x v="2"/>
    <m/>
    <m/>
    <m/>
    <m/>
    <m/>
    <m/>
    <m/>
    <m/>
    <m/>
    <m/>
    <m/>
    <m/>
    <m/>
    <m/>
    <m/>
    <n v="0"/>
    <n v="0"/>
    <n v="0"/>
    <n v="0"/>
    <n v="0"/>
    <s v=""/>
  </r>
  <r>
    <n v="99"/>
    <m/>
    <m/>
    <m/>
    <m/>
    <m/>
    <x v="56"/>
    <m/>
    <m/>
    <m/>
    <m/>
    <m/>
    <x v="2"/>
    <m/>
    <x v="2"/>
    <m/>
    <m/>
    <m/>
    <m/>
    <m/>
    <m/>
    <m/>
    <m/>
    <m/>
    <m/>
    <m/>
    <m/>
    <m/>
    <m/>
    <m/>
    <n v="0"/>
    <n v="0"/>
    <n v="0"/>
    <n v="0"/>
    <n v="0"/>
    <s v=""/>
  </r>
  <r>
    <n v="100"/>
    <m/>
    <m/>
    <m/>
    <m/>
    <m/>
    <x v="56"/>
    <m/>
    <m/>
    <m/>
    <m/>
    <m/>
    <x v="2"/>
    <m/>
    <x v="2"/>
    <m/>
    <m/>
    <m/>
    <m/>
    <m/>
    <m/>
    <m/>
    <m/>
    <m/>
    <m/>
    <m/>
    <m/>
    <m/>
    <m/>
    <m/>
    <n v="0"/>
    <n v="0"/>
    <n v="0"/>
    <n v="0"/>
    <n v="0"/>
    <s v=""/>
  </r>
  <r>
    <n v="101"/>
    <m/>
    <m/>
    <m/>
    <m/>
    <m/>
    <x v="56"/>
    <m/>
    <m/>
    <m/>
    <m/>
    <m/>
    <x v="2"/>
    <m/>
    <x v="2"/>
    <m/>
    <m/>
    <m/>
    <m/>
    <m/>
    <m/>
    <m/>
    <m/>
    <m/>
    <m/>
    <m/>
    <m/>
    <m/>
    <m/>
    <m/>
    <n v="0"/>
    <n v="0"/>
    <n v="0"/>
    <n v="0"/>
    <n v="0"/>
    <s v=""/>
  </r>
  <r>
    <n v="102"/>
    <m/>
    <m/>
    <m/>
    <m/>
    <m/>
    <x v="56"/>
    <m/>
    <m/>
    <m/>
    <m/>
    <m/>
    <x v="2"/>
    <m/>
    <x v="2"/>
    <m/>
    <m/>
    <m/>
    <m/>
    <m/>
    <m/>
    <m/>
    <m/>
    <m/>
    <m/>
    <m/>
    <m/>
    <m/>
    <m/>
    <m/>
    <n v="0"/>
    <n v="0"/>
    <n v="0"/>
    <n v="0"/>
    <n v="0"/>
    <s v=""/>
  </r>
  <r>
    <n v="103"/>
    <m/>
    <m/>
    <m/>
    <m/>
    <m/>
    <x v="56"/>
    <m/>
    <m/>
    <m/>
    <m/>
    <m/>
    <x v="2"/>
    <m/>
    <x v="2"/>
    <m/>
    <m/>
    <m/>
    <m/>
    <m/>
    <m/>
    <m/>
    <m/>
    <m/>
    <m/>
    <m/>
    <m/>
    <m/>
    <m/>
    <m/>
    <n v="0"/>
    <n v="0"/>
    <n v="0"/>
    <n v="0"/>
    <n v="0"/>
    <s v=""/>
  </r>
  <r>
    <n v="104"/>
    <m/>
    <m/>
    <m/>
    <m/>
    <m/>
    <x v="56"/>
    <m/>
    <m/>
    <m/>
    <m/>
    <m/>
    <x v="2"/>
    <m/>
    <x v="2"/>
    <m/>
    <m/>
    <m/>
    <m/>
    <m/>
    <m/>
    <m/>
    <m/>
    <m/>
    <m/>
    <m/>
    <m/>
    <m/>
    <m/>
    <m/>
    <n v="0"/>
    <n v="0"/>
    <n v="0"/>
    <n v="0"/>
    <n v="0"/>
    <s v=""/>
  </r>
  <r>
    <n v="105"/>
    <m/>
    <m/>
    <m/>
    <m/>
    <m/>
    <x v="56"/>
    <m/>
    <m/>
    <m/>
    <m/>
    <m/>
    <x v="2"/>
    <m/>
    <x v="2"/>
    <m/>
    <m/>
    <m/>
    <m/>
    <m/>
    <m/>
    <m/>
    <m/>
    <m/>
    <m/>
    <m/>
    <m/>
    <m/>
    <m/>
    <m/>
    <n v="0"/>
    <n v="0"/>
    <n v="0"/>
    <n v="0"/>
    <n v="0"/>
    <s v=""/>
  </r>
  <r>
    <n v="106"/>
    <m/>
    <m/>
    <m/>
    <m/>
    <m/>
    <x v="56"/>
    <m/>
    <m/>
    <m/>
    <m/>
    <m/>
    <x v="2"/>
    <m/>
    <x v="2"/>
    <m/>
    <m/>
    <m/>
    <m/>
    <m/>
    <m/>
    <m/>
    <m/>
    <m/>
    <m/>
    <m/>
    <m/>
    <m/>
    <m/>
    <m/>
    <n v="0"/>
    <n v="0"/>
    <n v="0"/>
    <n v="0"/>
    <n v="0"/>
    <s v=""/>
  </r>
  <r>
    <n v="107"/>
    <m/>
    <m/>
    <m/>
    <m/>
    <m/>
    <x v="56"/>
    <m/>
    <m/>
    <m/>
    <m/>
    <m/>
    <x v="2"/>
    <m/>
    <x v="2"/>
    <m/>
    <m/>
    <m/>
    <m/>
    <m/>
    <m/>
    <m/>
    <m/>
    <m/>
    <m/>
    <m/>
    <m/>
    <m/>
    <m/>
    <m/>
    <n v="0"/>
    <n v="0"/>
    <n v="0"/>
    <n v="0"/>
    <n v="0"/>
    <s v=""/>
  </r>
  <r>
    <n v="108"/>
    <m/>
    <m/>
    <m/>
    <m/>
    <m/>
    <x v="56"/>
    <m/>
    <m/>
    <m/>
    <m/>
    <m/>
    <x v="2"/>
    <m/>
    <x v="2"/>
    <m/>
    <m/>
    <m/>
    <m/>
    <m/>
    <m/>
    <m/>
    <m/>
    <m/>
    <m/>
    <m/>
    <m/>
    <m/>
    <m/>
    <m/>
    <n v="0"/>
    <n v="0"/>
    <n v="0"/>
    <n v="0"/>
    <n v="0"/>
    <s v=""/>
  </r>
  <r>
    <n v="109"/>
    <m/>
    <m/>
    <m/>
    <m/>
    <m/>
    <x v="56"/>
    <m/>
    <m/>
    <m/>
    <m/>
    <m/>
    <x v="2"/>
    <m/>
    <x v="2"/>
    <m/>
    <m/>
    <m/>
    <m/>
    <m/>
    <m/>
    <m/>
    <m/>
    <m/>
    <m/>
    <m/>
    <m/>
    <m/>
    <m/>
    <m/>
    <n v="0"/>
    <n v="0"/>
    <n v="0"/>
    <n v="0"/>
    <n v="0"/>
    <s v=""/>
  </r>
  <r>
    <n v="110"/>
    <m/>
    <m/>
    <m/>
    <m/>
    <m/>
    <x v="56"/>
    <m/>
    <m/>
    <m/>
    <m/>
    <m/>
    <x v="2"/>
    <m/>
    <x v="2"/>
    <m/>
    <m/>
    <m/>
    <m/>
    <m/>
    <m/>
    <m/>
    <m/>
    <m/>
    <m/>
    <m/>
    <m/>
    <m/>
    <m/>
    <m/>
    <n v="0"/>
    <n v="0"/>
    <n v="0"/>
    <n v="0"/>
    <n v="0"/>
    <s v=""/>
  </r>
  <r>
    <n v="111"/>
    <m/>
    <m/>
    <m/>
    <m/>
    <m/>
    <x v="56"/>
    <m/>
    <m/>
    <m/>
    <m/>
    <m/>
    <x v="2"/>
    <m/>
    <x v="2"/>
    <m/>
    <m/>
    <m/>
    <m/>
    <m/>
    <m/>
    <m/>
    <m/>
    <m/>
    <m/>
    <m/>
    <m/>
    <m/>
    <m/>
    <m/>
    <m/>
    <m/>
    <m/>
    <m/>
    <m/>
    <m/>
  </r>
  <r>
    <n v="112"/>
    <m/>
    <m/>
    <m/>
    <m/>
    <m/>
    <x v="56"/>
    <m/>
    <m/>
    <m/>
    <m/>
    <m/>
    <x v="2"/>
    <m/>
    <x v="2"/>
    <m/>
    <m/>
    <m/>
    <m/>
    <m/>
    <m/>
    <m/>
    <m/>
    <m/>
    <m/>
    <m/>
    <m/>
    <m/>
    <m/>
    <m/>
    <m/>
    <m/>
    <m/>
    <m/>
    <m/>
    <m/>
  </r>
  <r>
    <n v="113"/>
    <m/>
    <m/>
    <m/>
    <m/>
    <m/>
    <x v="56"/>
    <m/>
    <m/>
    <m/>
    <m/>
    <m/>
    <x v="2"/>
    <m/>
    <x v="2"/>
    <m/>
    <m/>
    <m/>
    <m/>
    <m/>
    <m/>
    <m/>
    <m/>
    <m/>
    <m/>
    <m/>
    <m/>
    <m/>
    <m/>
    <m/>
    <m/>
    <m/>
    <m/>
    <m/>
    <m/>
    <m/>
  </r>
  <r>
    <n v="114"/>
    <m/>
    <m/>
    <m/>
    <m/>
    <m/>
    <x v="56"/>
    <m/>
    <m/>
    <m/>
    <m/>
    <m/>
    <x v="2"/>
    <m/>
    <x v="2"/>
    <m/>
    <m/>
    <m/>
    <m/>
    <m/>
    <m/>
    <m/>
    <m/>
    <m/>
    <m/>
    <m/>
    <m/>
    <m/>
    <m/>
    <m/>
    <m/>
    <m/>
    <m/>
    <m/>
    <m/>
    <m/>
  </r>
  <r>
    <n v="115"/>
    <m/>
    <m/>
    <m/>
    <m/>
    <m/>
    <x v="56"/>
    <m/>
    <m/>
    <m/>
    <m/>
    <m/>
    <x v="2"/>
    <m/>
    <x v="2"/>
    <m/>
    <m/>
    <m/>
    <m/>
    <m/>
    <m/>
    <m/>
    <m/>
    <m/>
    <m/>
    <m/>
    <m/>
    <m/>
    <m/>
    <m/>
    <m/>
    <m/>
    <m/>
    <m/>
    <m/>
    <m/>
  </r>
  <r>
    <s v="TOTAL 2022"/>
    <m/>
    <m/>
    <m/>
    <n v="217463504530"/>
    <e v="#N/A"/>
    <x v="56"/>
    <n v="105"/>
    <m/>
    <m/>
    <m/>
    <m/>
    <x v="2"/>
    <m/>
    <x v="2"/>
    <m/>
    <m/>
    <m/>
    <m/>
    <m/>
    <m/>
    <m/>
    <m/>
    <m/>
    <m/>
    <m/>
    <m/>
    <m/>
    <m/>
    <m/>
    <m/>
    <m/>
    <m/>
    <m/>
    <m/>
    <m/>
  </r>
  <r>
    <m/>
    <m/>
    <m/>
    <m/>
    <m/>
    <m/>
    <x v="56"/>
    <m/>
    <m/>
    <m/>
    <m/>
    <m/>
    <x v="2"/>
    <m/>
    <x v="2"/>
    <m/>
    <m/>
    <m/>
    <m/>
    <m/>
    <m/>
    <m/>
    <m/>
    <m/>
    <m/>
    <m/>
    <m/>
    <m/>
    <m/>
    <m/>
    <m/>
    <m/>
    <m/>
    <m/>
    <m/>
    <m/>
  </r>
  <r>
    <m/>
    <m/>
    <m/>
    <s v="TOTAL ORGANISMO 2022"/>
    <n v="211017842814"/>
    <e v="#N/A"/>
    <x v="56"/>
    <n v="73"/>
    <m/>
    <m/>
    <m/>
    <m/>
    <x v="2"/>
    <m/>
    <x v="2"/>
    <m/>
    <m/>
    <m/>
    <m/>
    <m/>
    <m/>
    <m/>
    <m/>
    <m/>
    <m/>
    <m/>
    <m/>
    <m/>
    <m/>
    <m/>
    <m/>
    <m/>
    <m/>
    <m/>
    <m/>
    <m/>
  </r>
  <r>
    <m/>
    <m/>
    <m/>
    <s v="TOTAL TERRITORIO 2022"/>
    <n v="6445661716"/>
    <n v="6445661716"/>
    <x v="56"/>
    <n v="32"/>
    <m/>
    <m/>
    <m/>
    <m/>
    <x v="2"/>
    <m/>
    <x v="2"/>
    <m/>
    <m/>
    <m/>
    <m/>
    <m/>
    <m/>
    <m/>
    <m/>
    <m/>
    <m/>
    <m/>
    <m/>
    <m/>
    <m/>
    <m/>
    <m/>
    <m/>
    <m/>
    <m/>
    <m/>
    <m/>
  </r>
  <r>
    <m/>
    <m/>
    <m/>
    <m/>
    <m/>
    <m/>
    <x v="56"/>
    <m/>
    <m/>
    <m/>
    <m/>
    <m/>
    <x v="2"/>
    <m/>
    <x v="2"/>
    <m/>
    <m/>
    <m/>
    <m/>
    <m/>
    <m/>
    <m/>
    <m/>
    <m/>
    <m/>
    <m/>
    <m/>
    <m/>
    <m/>
    <m/>
    <m/>
    <m/>
    <m/>
    <m/>
    <m/>
    <m/>
  </r>
  <r>
    <m/>
    <m/>
    <m/>
    <m/>
    <n v="217463504530"/>
    <e v="#N/A"/>
    <x v="56"/>
    <n v="105"/>
    <m/>
    <m/>
    <m/>
    <m/>
    <x v="2"/>
    <m/>
    <x v="2"/>
    <m/>
    <m/>
    <m/>
    <m/>
    <m/>
    <m/>
    <m/>
    <m/>
    <m/>
    <m/>
    <m/>
    <m/>
    <m/>
    <m/>
    <m/>
    <m/>
    <m/>
    <m/>
    <m/>
    <m/>
    <m/>
  </r>
  <r>
    <m/>
    <m/>
    <m/>
    <m/>
    <m/>
    <m/>
    <x v="56"/>
    <m/>
    <m/>
    <m/>
    <m/>
    <m/>
    <x v="2"/>
    <m/>
    <x v="2"/>
    <m/>
    <m/>
    <m/>
    <m/>
    <m/>
    <s v="Sector coincide con PI"/>
    <m/>
    <m/>
    <m/>
    <m/>
    <m/>
    <m/>
    <m/>
    <m/>
    <m/>
    <m/>
    <m/>
    <m/>
    <m/>
    <m/>
    <m/>
  </r>
  <r>
    <m/>
    <m/>
    <m/>
    <m/>
    <m/>
    <m/>
    <x v="56"/>
    <m/>
    <m/>
    <m/>
    <m/>
    <m/>
    <x v="2"/>
    <m/>
    <x v="2"/>
    <m/>
    <m/>
    <m/>
    <m/>
    <m/>
    <s v="Se registro en sector diferente a PI"/>
    <m/>
    <m/>
    <m/>
    <m/>
    <m/>
    <m/>
    <m/>
    <m/>
    <m/>
    <m/>
    <m/>
    <m/>
    <m/>
    <m/>
    <m/>
  </r>
  <r>
    <m/>
    <m/>
    <m/>
    <m/>
    <n v="3730700000"/>
    <m/>
    <x v="56"/>
    <m/>
    <m/>
    <m/>
    <m/>
    <m/>
    <x v="2"/>
    <m/>
    <x v="2"/>
    <m/>
    <m/>
    <m/>
    <m/>
    <m/>
    <m/>
    <m/>
    <m/>
    <m/>
    <m/>
    <m/>
    <m/>
    <m/>
    <m/>
    <m/>
    <m/>
    <m/>
    <m/>
    <m/>
    <m/>
    <m/>
  </r>
  <r>
    <m/>
    <m/>
    <m/>
    <m/>
    <n v="15000000000"/>
    <m/>
    <x v="56"/>
    <m/>
    <m/>
    <m/>
    <m/>
    <m/>
    <x v="2"/>
    <m/>
    <x v="2"/>
    <m/>
    <m/>
    <m/>
    <m/>
    <m/>
    <m/>
    <m/>
    <m/>
    <m/>
    <m/>
    <m/>
    <m/>
    <m/>
    <m/>
    <m/>
    <m/>
    <m/>
    <m/>
    <m/>
    <m/>
    <m/>
  </r>
  <r>
    <m/>
    <m/>
    <m/>
    <m/>
    <n v="18730700000"/>
    <e v="#N/A"/>
    <x v="56"/>
    <m/>
    <m/>
    <m/>
    <m/>
    <m/>
    <x v="2"/>
    <m/>
    <x v="2"/>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
  <r>
    <x v="0"/>
    <s v="2020760010371"/>
    <x v="0"/>
    <n v="2415552000"/>
    <n v="1885060500"/>
    <x v="0"/>
    <n v="54020010026"/>
    <s v="54020010026  Líneas de servicios del Proceso Desarrollo Económico certificadas bajo la ISO 9001:2015"/>
    <n v="2"/>
    <n v="2"/>
    <s v="No"/>
    <x v="0"/>
    <x v="0"/>
    <x v="0"/>
    <s v="Calidad"/>
    <s v="Pesonal de la Administración Distrital"/>
    <x v="0"/>
    <x v="0"/>
    <n v="287340"/>
    <s v="45"/>
    <s v="Gobierno territorial"/>
    <s v="22"/>
    <s v="Gobierno, Planeación y Desarrollo Instit"/>
    <s v="Argemiro Cortes Buitrago_x000a_16705636_x000a_argemiro.cortes@cali.gov.co_x000a_Formulador Oficial"/>
    <n v="11181666546"/>
    <e v="#REF!"/>
    <n v="0"/>
    <n v="2735972196"/>
    <n v="2831971356"/>
    <n v="3143207812"/>
    <n v="0"/>
    <n v="1885060500"/>
    <n v="0"/>
    <n v="0"/>
    <x v="0"/>
  </r>
  <r>
    <x v="1"/>
    <s v="2020760010373"/>
    <x v="1"/>
    <n v="366628000"/>
    <n v="219284686"/>
    <x v="1"/>
    <n v="54020020014"/>
    <s v="54020020014  Investigaciones sobre economía creativa, circular, digital y demás temas conexos al desarrollo del territorio, generadas y publicadas"/>
    <n v="1"/>
    <n v="3"/>
    <s v="No"/>
    <x v="0"/>
    <x v="0"/>
    <x v="0"/>
    <s v="CIEC"/>
    <s v="Toda la población de Cali"/>
    <x v="1"/>
    <x v="0"/>
    <n v="286312"/>
    <s v="35"/>
    <s v="Comercio, industria y turismo"/>
    <s v="12"/>
    <s v="Desarrollo Comercial"/>
    <s v="Argemiro Cortes Buitrago_x000a_16705636_x000a_argemiro.cortes@cali.gov.co_x000a_Formulador Oficial"/>
    <n v="2300715314"/>
    <e v="#REF!"/>
    <m/>
    <n v="840000000"/>
    <n v="840000000"/>
    <n v="0"/>
    <n v="0"/>
    <n v="219284686"/>
    <n v="0"/>
    <n v="0"/>
    <x v="0"/>
  </r>
  <r>
    <x v="2"/>
    <s v="2021760010341"/>
    <x v="2"/>
    <n v="200000000"/>
    <e v="#N/A"/>
    <x v="2"/>
    <n v="54020020023"/>
    <s v="54020020023  Inteligencia de mercados -estudio de mercado por clústeres, existentes en el municipio de Santiago de Cali, elaborado"/>
    <e v="#N/A"/>
    <e v="#N/A"/>
    <s v="No"/>
    <x v="0"/>
    <x v="0"/>
    <x v="1"/>
    <s v="CIEC"/>
    <m/>
    <x v="2"/>
    <x v="0"/>
    <n v="399112"/>
    <s v="35"/>
    <s v="Comercio, industria y turismo"/>
    <m/>
    <e v="#N/A"/>
    <s v="Maria Fernanda Santa Palacios_x000a_1130615273_x000a_maria.santa@cali.gov.co_x000a_Formulador Oficial"/>
    <e v="#N/A"/>
    <e v="#REF!"/>
    <n v="0"/>
    <n v="200000000"/>
    <n v="205618291"/>
    <n v="0"/>
    <n v="0"/>
    <e v="#N/A"/>
    <n v="0"/>
    <n v="0"/>
    <x v="0"/>
  </r>
  <r>
    <x v="3"/>
    <m/>
    <x v="3"/>
    <n v="1500000000"/>
    <e v="#N/A"/>
    <x v="3"/>
    <n v="54020020013"/>
    <s v="54020020013  Encuesta multipropósito de empleo (formal e informal) y calidad de vida para Cali, aplicada"/>
    <n v="1"/>
    <n v="2280907"/>
    <m/>
    <x v="0"/>
    <x v="0"/>
    <x v="1"/>
    <s v="CIEC"/>
    <m/>
    <x v="2"/>
    <x v="0"/>
    <n v="399531"/>
    <s v="36"/>
    <s v="Trabajo"/>
    <m/>
    <e v="#N/A"/>
    <s v="Maria Fernanda Santa Palacios_x000a_1130615273_x000a_maria.santa@cali.gov.co_x000a_Formulador Oficial"/>
    <e v="#N/A"/>
    <e v="#REF!"/>
    <n v="0"/>
    <n v="1500000000"/>
    <n v="0"/>
    <n v="0"/>
    <n v="0"/>
    <e v="#N/A"/>
    <n v="0"/>
    <n v="0"/>
    <x v="0"/>
  </r>
  <r>
    <x v="4"/>
    <n v="2021760010388"/>
    <x v="4"/>
    <n v="253000000"/>
    <n v="108184000"/>
    <x v="4"/>
    <n v="53020030001"/>
    <s v="53020030001  Estrategias para el fomento de la producción limpia y el consumo responsable implementadas"/>
    <n v="2"/>
    <n v="2"/>
    <s v="No"/>
    <x v="0"/>
    <x v="0"/>
    <x v="1"/>
    <s v="Produccción limpia"/>
    <s v="Universidades y Empresas afines a la Estrategia de Economía Circular. "/>
    <x v="3"/>
    <x v="1"/>
    <n v="286426"/>
    <s v="35"/>
    <s v="Comercio, industria y turismo"/>
    <m/>
    <e v="#N/A"/>
    <s v="Maria Fernanda Santa Palacios_x000a_1130615273_x000a_maria.santa@cali.gov.co_x000a_Formulador Oficial"/>
    <n v="4044847736"/>
    <e v="#REF!"/>
    <n v="0"/>
    <n v="895754564"/>
    <n v="922627164"/>
    <n v="950306096"/>
    <n v="0"/>
    <n v="108184000"/>
    <n v="0"/>
    <n v="0"/>
    <x v="1"/>
  </r>
  <r>
    <x v="5"/>
    <s v="2020760010375"/>
    <x v="5"/>
    <n v="172848000"/>
    <n v="94873000"/>
    <x v="5"/>
    <n v="53020030003"/>
    <s v="53020030003  Productores agrícolas locales fortalecidos en técnicas de producción sostenible, competitividad y asociatividad "/>
    <n v="10"/>
    <n v="10"/>
    <s v="No"/>
    <x v="0"/>
    <x v="0"/>
    <x v="0"/>
    <s v="Productores Agrícolas locales"/>
    <s v="Productores agricolas de los corregimientos de Santiago de Cali "/>
    <x v="4"/>
    <x v="1"/>
    <n v="285989"/>
    <s v="17"/>
    <s v="Agricultura y desarrollo rural"/>
    <s v="14"/>
    <s v="Agropecuario"/>
    <s v="Argemiro Cortes Buitrago_x000a_16705636_x000a_argemiro.cortes@cali.gov.co_x000a_Formulador Oficial"/>
    <n v="1614190127"/>
    <e v="#REF!"/>
    <n v="0"/>
    <n v="539695368"/>
    <n v="599680050"/>
    <n v="0"/>
    <n v="0"/>
    <n v="94873000"/>
    <n v="0"/>
    <n v="0"/>
    <x v="1"/>
  </r>
  <r>
    <x v="6"/>
    <s v="2021760010382"/>
    <x v="6"/>
    <n v="299712000"/>
    <n v="87168000"/>
    <x v="6"/>
    <n v="53020030002"/>
    <s v="53020030002  Plan para el fortalecimiento de Negocios Verdes formulado e implementado"/>
    <n v="35"/>
    <n v="20"/>
    <s v="No"/>
    <x v="0"/>
    <x v="0"/>
    <x v="1"/>
    <s v="Negocios Verdes"/>
    <s v="Ciudadanos de cali promotores, socios y/o colaboradores de iniciativas de negocio verdes"/>
    <x v="4"/>
    <x v="1"/>
    <n v="286103"/>
    <s v="32"/>
    <s v="Ambiente y desarrollo sostenible"/>
    <m/>
    <e v="#N/A"/>
    <s v="Maria Fernanda Santa Palacios_x000a_1130615273_x000a_maria.santa@cali.gov.co_x000a_Formulador Oficial"/>
    <n v="6122354397"/>
    <e v="#REF!"/>
    <n v="0"/>
    <n v="1547849974"/>
    <n v="1594285515"/>
    <n v="997546109"/>
    <n v="0"/>
    <n v="87168000"/>
    <n v="0"/>
    <n v="0"/>
    <x v="1"/>
  </r>
  <r>
    <x v="7"/>
    <s v="2020760010381"/>
    <x v="7"/>
    <n v="527564000"/>
    <n v="127168000"/>
    <x v="7"/>
    <n v="53020020002"/>
    <s v="53020020002  Sistema de Gestión de economía circular diseñado, implementado y certificado "/>
    <n v="20"/>
    <n v="20"/>
    <s v="No"/>
    <x v="0"/>
    <x v="0"/>
    <x v="0"/>
    <s v="Ecosistema circular"/>
    <s v="Personas de 30 empresas intervenidas en temas de economia circular y sostenimiento "/>
    <x v="3"/>
    <x v="1"/>
    <n v="284871"/>
    <s v="35"/>
    <s v="Comercio, industria y turismo"/>
    <s v="12"/>
    <s v="Desarrollo Comercial"/>
    <s v="Argemiro Cortes Buitrago_x000a_16705636_x000a_argemiro.cortes@cali.gov.co_x000a_Formulador Oficial"/>
    <n v="3147000398"/>
    <e v="#REF!"/>
    <n v="0"/>
    <n v="1088654416"/>
    <n v="1094124516"/>
    <n v="0"/>
    <n v="0"/>
    <n v="127168000"/>
    <n v="0"/>
    <n v="0"/>
    <x v="1"/>
  </r>
  <r>
    <x v="8"/>
    <s v="2020760010408"/>
    <x v="8"/>
    <n v="624449000"/>
    <n v="199401000"/>
    <x v="8"/>
    <n v="53020020001"/>
    <s v="53020020001  Empresas y emprendimientos fortalecidos en capacidades para el fomento de la economía Circular "/>
    <n v="91"/>
    <n v="40"/>
    <s v="No"/>
    <x v="0"/>
    <x v="0"/>
    <x v="0"/>
    <s v="Emprendimientos Economía Circular"/>
    <s v="Ciudadanos de cali promotores, socios y/o colaboradores de iniciativas de negocio verdes"/>
    <x v="3"/>
    <x v="1"/>
    <n v="290558"/>
    <s v="35"/>
    <s v="Comercio, industria y turismo"/>
    <s v="12"/>
    <s v="Desarrollo Comercial"/>
    <s v="Argemiro Cortes Buitrago_x000a_16705636_x000a_argemiro.cortes@cali.gov.co_x000a_Formulador Oficial"/>
    <n v="7065635208"/>
    <e v="#REF!"/>
    <n v="0"/>
    <n v="2412721160"/>
    <n v="2430636312"/>
    <n v="0"/>
    <n v="0"/>
    <n v="199401000"/>
    <n v="0"/>
    <n v="0"/>
    <x v="1"/>
  </r>
  <r>
    <x v="9"/>
    <s v="2022760010068"/>
    <x v="9"/>
    <n v="606964000"/>
    <n v="102762000"/>
    <x v="9"/>
    <n v="53020020003"/>
    <s v="53020020003  Estudios de Análisis Económico e Impacto para el aprovechamiento de residuos orgánicos, inorgánicos y RCD elaborado "/>
    <n v="3"/>
    <n v="3"/>
    <m/>
    <x v="0"/>
    <x v="0"/>
    <x v="1"/>
    <m/>
    <m/>
    <x v="1"/>
    <x v="0"/>
    <n v="401183"/>
    <s v="35"/>
    <s v="Comercio, industria y turismo"/>
    <m/>
    <e v="#N/A"/>
    <s v="Maria Fernanda Santa Palacios_x000a_1130615273_x000a_maria.santa@cali.gov.co_x000a_Formulador Oficial"/>
    <n v="1426770324"/>
    <e v="#REF!"/>
    <n v="0"/>
    <n v="606964000"/>
    <n v="412724216"/>
    <n v="0"/>
    <n v="0"/>
    <n v="102762000"/>
    <n v="0"/>
    <n v="0"/>
    <x v="1"/>
  </r>
  <r>
    <x v="10"/>
    <s v="2022760010057"/>
    <x v="10"/>
    <n v="168907000"/>
    <e v="#N/A"/>
    <x v="10"/>
    <n v="51010010018"/>
    <s v="51010010018  Plataforma tecnológica para la Gestión de la Economía Circular diseñada y en funcionamiento"/>
    <n v="1"/>
    <n v="180"/>
    <s v="No"/>
    <x v="0"/>
    <x v="0"/>
    <x v="1"/>
    <s v="Plataforma Ecocircular"/>
    <s v="General"/>
    <x v="2"/>
    <x v="1"/>
    <n v="402399"/>
    <s v="23"/>
    <s v="Tecnologías de la información y las comunicaciones"/>
    <m/>
    <m/>
    <s v="Maria Fernanda Santa Palacios_x000a_1130615273_x000a_maria.santa@cali.gov.co_x000a_Formulador Oficial"/>
    <e v="#N/A"/>
    <e v="#REF!"/>
    <n v="0"/>
    <n v="168907000"/>
    <n v="0"/>
    <n v="0"/>
    <n v="0"/>
    <e v="#N/A"/>
    <n v="0"/>
    <n v="0"/>
    <x v="2"/>
  </r>
  <r>
    <x v="11"/>
    <s v="2020760010384"/>
    <x v="11"/>
    <n v="484828000"/>
    <n v="195924000"/>
    <x v="11"/>
    <n v="51020010002"/>
    <s v="51020010002  Áreas de Desarrollo Naranja en artes escénicas, patrimonio, gastronomía, artes visuales y digitales, audiovisual, diseño e innovación implementadas"/>
    <n v="4"/>
    <n v="4"/>
    <s v="Si"/>
    <x v="0"/>
    <x v="0"/>
    <x v="0"/>
    <s v="ADN"/>
    <s v="Toda la población de Cali"/>
    <x v="5"/>
    <x v="1"/>
    <n v="287040"/>
    <s v="33"/>
    <s v="Cultura"/>
    <s v="06"/>
    <s v="Arte y Cultura"/>
    <s v="Argemiro Cortes Buitrago_x000a_16705636_x000a_argemiro.cortes@cali.gov.co_x000a_Formulador Oficial"/>
    <n v="50816976000"/>
    <e v="#REF!"/>
    <n v="0"/>
    <n v="17004300000"/>
    <n v="17004300000"/>
    <n v="0"/>
    <n v="0"/>
    <n v="195924000"/>
    <n v="0"/>
    <n v="0"/>
    <x v="2"/>
  </r>
  <r>
    <x v="12"/>
    <s v="2020760010385"/>
    <x v="12"/>
    <n v="2196876960"/>
    <e v="#N/A"/>
    <x v="12"/>
    <n v="51020010007"/>
    <s v="51020010007  Laboratorios de innovación y emprendimientos en artes digitales desarrollados"/>
    <e v="#N/A"/>
    <e v="#N/A"/>
    <s v="No"/>
    <x v="0"/>
    <x v="0"/>
    <x v="0"/>
    <s v="Laboratorio ICC"/>
    <s v="Población en la industria cultural y creativa de Santiago de Cali"/>
    <x v="2"/>
    <x v="1"/>
    <n v="286550"/>
    <s v="39"/>
    <s v="Ciencia, tecnología e innovación"/>
    <s v="25"/>
    <s v="Ciencia y Tecnología"/>
    <s v="Argemiro Cortes Buitrago_x000a_16705636_x000a_argemiro.cortes@cali.gov.co_x000a_Formulador Oficial"/>
    <e v="#N/A"/>
    <e v="#REF!"/>
    <n v="0"/>
    <n v="1460800000"/>
    <n v="1433800000"/>
    <n v="0"/>
    <n v="0"/>
    <e v="#N/A"/>
    <n v="0"/>
    <n v="0"/>
    <x v="2"/>
  </r>
  <r>
    <x v="13"/>
    <n v="2021760010408"/>
    <x v="13"/>
    <n v="1017952000"/>
    <n v="179041000"/>
    <x v="13"/>
    <n v="51020010008"/>
    <s v="51020010008  Emprendimientos y empresas de la industria cultural y creativa de Cali beneficiados con asistencia técnica"/>
    <n v="670"/>
    <n v="30"/>
    <s v="No"/>
    <x v="0"/>
    <x v="0"/>
    <x v="1"/>
    <s v="Asistencia técnica ICC"/>
    <s v="30 personas representantes de emprendimientos creativos y/o agente des del ecosistema"/>
    <x v="5"/>
    <x v="1"/>
    <n v="287489"/>
    <s v="35"/>
    <s v="Comercio, industria y turismo"/>
    <m/>
    <e v="#N/A"/>
    <s v="Maria Fernanda Santa Palacios_x000a_1130615273_x000a_maria.santa@cali.gov.co_x000a_Formulador Oficial"/>
    <n v="4951448249"/>
    <e v="#REF!"/>
    <n v="0"/>
    <n v="1117832080"/>
    <n v="1151247043"/>
    <n v="1151247043"/>
    <n v="0"/>
    <n v="179041000"/>
    <n v="0"/>
    <n v="0"/>
    <x v="2"/>
  </r>
  <r>
    <x v="14"/>
    <s v="2020760010386"/>
    <x v="14"/>
    <n v="459004000"/>
    <n v="142762000"/>
    <x v="14"/>
    <n v="51020010003"/>
    <s v="51020010003  Emprendimientos y empresas de industrias creativas para la incubación, aceleración y sofisticación fortalecidos"/>
    <n v="74"/>
    <n v="30"/>
    <s v="No"/>
    <x v="0"/>
    <x v="0"/>
    <x v="0"/>
    <s v="Fortalece Incubación"/>
    <s v="35 personas representantes de 35 emprendimientos, y 15 personas representantes de  empresas de industria cultural y creativa.  "/>
    <x v="5"/>
    <x v="1"/>
    <n v="286733"/>
    <s v="35"/>
    <s v="Comercio, industria y turismo"/>
    <s v="12"/>
    <s v="Desarrollo Comercial"/>
    <s v="Argemiro Cortes Buitrago_x000a_16705636_x000a_argemiro.cortes@cali.gov.co_x000a_Formulador Oficial"/>
    <n v="3292528464.5"/>
    <e v="#REF!"/>
    <n v="0"/>
    <n v="1143841982"/>
    <n v="1146351661"/>
    <n v="0"/>
    <n v="0"/>
    <n v="142762000"/>
    <n v="0"/>
    <n v="0"/>
    <x v="2"/>
  </r>
  <r>
    <x v="15"/>
    <s v="2020760010387"/>
    <x v="15"/>
    <n v="831959000"/>
    <n v="135594000"/>
    <x v="15"/>
    <n v="51020010009"/>
    <s v="51020010009  Proyectos de inversión nacional y extranjera para el sector fílmico apoyados"/>
    <n v="3"/>
    <n v="1"/>
    <s v="No"/>
    <x v="0"/>
    <x v="0"/>
    <x v="0"/>
    <s v="Producción audivisual y cine"/>
    <s v="Personas (profesionales del sector audiovisual)"/>
    <x v="5"/>
    <x v="1"/>
    <n v="287493"/>
    <s v="33"/>
    <s v="Cultura"/>
    <s v="06"/>
    <s v="Arte y Cultura"/>
    <s v="Argemiro Cortes Buitrago_x000a_16705636_x000a_argemiro.cortes@cali.gov.co_x000a_Formulador Oficial"/>
    <n v="9672102417"/>
    <e v="#REF!"/>
    <n v="0"/>
    <n v="3205129548"/>
    <n v="3333334730"/>
    <n v="0"/>
    <n v="0"/>
    <n v="135594000"/>
    <n v="0"/>
    <n v="0"/>
    <x v="2"/>
  </r>
  <r>
    <x v="16"/>
    <s v="2020760010388"/>
    <x v="16"/>
    <n v="415948000"/>
    <n v="140648000"/>
    <x v="16"/>
    <n v="51020010006"/>
    <s v="51020010006  Organizaciones de consumo cultural y creativo apoyadas"/>
    <n v="20"/>
    <n v="10"/>
    <s v="No"/>
    <x v="0"/>
    <x v="0"/>
    <x v="0"/>
    <s v="Fortalecimiento consumo cultural"/>
    <s v="organizaciones culturales y creativas de la ciudad"/>
    <x v="5"/>
    <x v="1"/>
    <n v="287276"/>
    <s v="33"/>
    <s v="Cultura"/>
    <s v="06"/>
    <s v="Arte y Cultura"/>
    <s v="Argemiro Cortes Buitrago_x000a_16705636_x000a_argemiro.cortes@cali.gov.co_x000a_Formulador Oficial"/>
    <n v="2169711611.5"/>
    <e v="#REF!"/>
    <n v="0"/>
    <n v="763717520"/>
    <n v="776522221"/>
    <n v="0"/>
    <n v="0"/>
    <n v="140648000"/>
    <n v="0"/>
    <n v="0"/>
    <x v="2"/>
  </r>
  <r>
    <x v="17"/>
    <s v="2020760010389"/>
    <x v="17"/>
    <n v="649820000"/>
    <n v="200000000"/>
    <x v="17"/>
    <n v="51020010004"/>
    <s v="51020010004  Mercados de industrias culturales y creativas fortalecidos en competitividad sostenible"/>
    <n v="5"/>
    <n v="5"/>
    <s v="No"/>
    <x v="0"/>
    <x v="0"/>
    <x v="0"/>
    <s v="Mejoara competitividad Mercados ICC"/>
    <s v="bandas musicales, compradores, invitados y asistentes, empresas del sector creativo, asistentes a conferencias, invitados y compradores en el MEC_x000a_"/>
    <x v="5"/>
    <x v="1"/>
    <n v="286923"/>
    <s v="35"/>
    <s v="Comercio, industria y turismo"/>
    <s v="12"/>
    <s v="Desarrollo Comercial"/>
    <s v="Argemiro Cortes Buitrago_x000a_16705636_x000a_argemiro.cortes@cali.gov.co_x000a_Formulador Oficial"/>
    <n v="1150751500"/>
    <e v="#REF!"/>
    <n v="0"/>
    <n v="441520000"/>
    <n v="458981000"/>
    <n v="0"/>
    <n v="0"/>
    <n v="200000000"/>
    <n v="0"/>
    <n v="0"/>
    <x v="2"/>
  </r>
  <r>
    <x v="18"/>
    <n v="2021760010409"/>
    <x v="18"/>
    <n v="428460000"/>
    <e v="#N/A"/>
    <x v="18"/>
    <n v="51020020003"/>
    <s v="51020020003  Modelos asociativos empresariales consolidados"/>
    <e v="#N/A"/>
    <e v="#N/A"/>
    <s v="No"/>
    <x v="0"/>
    <x v="0"/>
    <x v="1"/>
    <s v="Modelos Asociativos ICC"/>
    <m/>
    <x v="2"/>
    <x v="1"/>
    <n v="289673"/>
    <s v="35"/>
    <s v="Comercio, industria y turismo"/>
    <m/>
    <e v="#N/A"/>
    <s v="Maria Fernanda Santa Palacios_x000a_1130615273_x000a_maria.santa@cali.gov.co_x000a_Formulador Oficial"/>
    <e v="#N/A"/>
    <e v="#REF!"/>
    <n v="0"/>
    <n v="428460000"/>
    <n v="441313800"/>
    <n v="454045000"/>
    <n v="0"/>
    <e v="#N/A"/>
    <n v="0"/>
    <n v="0"/>
    <x v="2"/>
  </r>
  <r>
    <x v="19"/>
    <s v="2020760010401 "/>
    <x v="19"/>
    <n v="801840000"/>
    <e v="#N/A"/>
    <x v="19"/>
    <n v="51010010033"/>
    <s v="51010010033  MiPymes industriales y de servicios en sus capacidades de desarrollo e innovación, apoyadas"/>
    <e v="#N/A"/>
    <e v="#N/A"/>
    <s v="No"/>
    <x v="0"/>
    <x v="0"/>
    <x v="0"/>
    <s v="Mipymes Innovadoras"/>
    <s v="35 MiPymes (10 personas por cada una)"/>
    <x v="2"/>
    <x v="1"/>
    <n v="286463"/>
    <s v="39"/>
    <s v="Ciencia, tecnología e innovación"/>
    <s v="25"/>
    <s v="Ciencia y Tecnología"/>
    <s v="Argemiro Cortes Buitrago_x000a_16705636_x000a_argemiro.cortes@cali.gov.co_x000a_Formulador Oficial"/>
    <e v="#N/A"/>
    <e v="#REF!"/>
    <n v="0"/>
    <n v="450000000"/>
    <n v="450000000"/>
    <n v="0"/>
    <n v="0"/>
    <e v="#N/A"/>
    <n v="0"/>
    <n v="0"/>
    <x v="2"/>
  </r>
  <r>
    <x v="20"/>
    <s v="2020760010404"/>
    <x v="20"/>
    <n v="1637889000"/>
    <n v="525487000"/>
    <x v="20"/>
    <n v="51010010038"/>
    <s v="51010010038  Actores oferentes de capacidades TIC formados y activos en la plataforma"/>
    <n v="2120"/>
    <n v="325"/>
    <s v="No"/>
    <x v="0"/>
    <x v="0"/>
    <x v="0"/>
    <s v="Actores Oferentes TIC"/>
    <s v="Personas"/>
    <x v="6"/>
    <x v="1"/>
    <n v="293262"/>
    <s v="23"/>
    <s v="Tecnologías de la información y las comunicaciones"/>
    <s v="25"/>
    <s v="Ciencia y Tecnología"/>
    <s v="Argemiro Cortes Buitrago_x000a_16705636_x000a_argemiro.cortes@cali.gov.co_x000a_Formulador Oficial"/>
    <n v="3974513000"/>
    <e v="#REF!"/>
    <n v="0"/>
    <n v="1500000000"/>
    <n v="1500000000"/>
    <n v="0"/>
    <n v="0"/>
    <n v="525487000"/>
    <n v="0"/>
    <n v="0"/>
    <x v="2"/>
  </r>
  <r>
    <x v="21"/>
    <s v="2020760010405"/>
    <x v="21"/>
    <n v="704976000"/>
    <n v="185016000"/>
    <x v="21"/>
    <n v="51010010039"/>
    <s v="51010010039  Empresas demandantes de capacidades TIC capacitadas y activas dentro del proceso"/>
    <n v="400"/>
    <n v="210"/>
    <s v="No"/>
    <x v="0"/>
    <x v="0"/>
    <x v="0"/>
    <s v="Demanda TIC"/>
    <s v="MiPiymes"/>
    <x v="6"/>
    <x v="1"/>
    <n v="287097"/>
    <s v="23"/>
    <s v="Tecnologías de la información y las comunicaciones"/>
    <s v="25"/>
    <s v="Ciencia y Tecnología"/>
    <s v="Argemiro Cortes Buitrago_x000a_16705636_x000a_argemiro.cortes@cali.gov.co_x000a_Formulador Oficial"/>
    <n v="3864984000"/>
    <e v="#REF!"/>
    <n v="0"/>
    <n v="900000000"/>
    <n v="1800000000"/>
    <n v="0"/>
    <n v="0"/>
    <n v="185016000"/>
    <n v="0"/>
    <n v="0"/>
    <x v="2"/>
  </r>
  <r>
    <x v="22"/>
    <s v="2020760010364 "/>
    <x v="22"/>
    <n v="1285080000"/>
    <n v="165576000"/>
    <x v="22"/>
    <n v="51020020002"/>
    <s v="51020020002  Pequeñas empresas conectadas y vinculadas comercialmente con empresas líderes de sectores productivos  "/>
    <n v="93"/>
    <n v="40"/>
    <s v="Si"/>
    <x v="0"/>
    <x v="0"/>
    <x v="0"/>
    <s v="Encadenamientos"/>
    <s v="Mipymes y /o emprendimiento_x000a_1 persona por mipyme y/o emprendimiento"/>
    <x v="4"/>
    <x v="1"/>
    <n v="282421"/>
    <s v="35"/>
    <s v="Comercio, industria y turismo"/>
    <s v="12"/>
    <s v="Desarrollo Comercial"/>
    <s v="Argemiro Cortes Buitrago_x000a_16705636_x000a_argemiro.cortes@cali.gov.co_x000a_Formulador Oficial"/>
    <n v="2813536500"/>
    <e v="#REF!"/>
    <n v="0"/>
    <n v="630000000"/>
    <n v="661500000"/>
    <n v="694575000"/>
    <n v="0"/>
    <n v="165576000"/>
    <n v="0"/>
    <n v="0"/>
    <x v="2"/>
  </r>
  <r>
    <x v="23"/>
    <n v="2021760010410"/>
    <x v="23"/>
    <n v="488588000"/>
    <n v="117168000"/>
    <x v="23"/>
    <n v="51020020004"/>
    <s v="51020020004  Pequeñas empresas con acceso a servicios de innovación"/>
    <n v="25"/>
    <n v="15"/>
    <s v="No"/>
    <x v="0"/>
    <x v="0"/>
    <x v="0"/>
    <s v="Mipymes innovación"/>
    <s v="Mipymes y /o emprendimientos - 1 persona por mipyme y/o emprendimiento"/>
    <x v="4"/>
    <x v="1"/>
    <n v="283746"/>
    <s v="39"/>
    <s v="Ciencia, tecnología e innovación"/>
    <m/>
    <e v="#N/A"/>
    <s v="Maria Fernanda Santa Palacios_x000a_1130615273_x000a_maria.santa@cali.gov.co_x000a_Formulador Oficial"/>
    <n v="3039272625"/>
    <e v="#REF!"/>
    <n v="0"/>
    <n v="667500000"/>
    <n v="700875000"/>
    <n v="735918750"/>
    <n v="0"/>
    <n v="117168000"/>
    <n v="0"/>
    <n v="0"/>
    <x v="2"/>
  </r>
  <r>
    <x v="24"/>
    <s v="2020760010366"/>
    <x v="24"/>
    <n v="1050000000"/>
    <e v="#N/A"/>
    <x v="24"/>
    <n v="51040020001"/>
    <s v="51040020001  Personas fortalecidas en el ecosistema de emprendimiento empresarial y social con enfoque diferencial y de género"/>
    <e v="#N/A"/>
    <e v="#N/A"/>
    <s v="No"/>
    <x v="0"/>
    <x v="0"/>
    <x v="0"/>
    <s v="Plan jarillón"/>
    <s v="Unidades productivas del Plan Jarillon ( Zona Jarillon)_x000a_3 personas por unidad productiva"/>
    <x v="2"/>
    <x v="1"/>
    <n v="281944"/>
    <s v="35"/>
    <s v="Comercio, industria y turismo"/>
    <s v="12"/>
    <s v="Desarrollo Comercial"/>
    <s v="Argemiro Cortes Buitrago_x000a_16705636_x000a_argemiro.cortes@cali.gov.co_x000a_Formulador Oficial"/>
    <e v="#N/A"/>
    <e v="#REF!"/>
    <n v="0"/>
    <n v="1050000000"/>
    <n v="1102500000"/>
    <n v="1157625000"/>
    <n v="0"/>
    <e v="#N/A"/>
    <n v="0"/>
    <n v="0"/>
    <x v="2"/>
  </r>
  <r>
    <x v="25"/>
    <s v="2020760010367"/>
    <x v="25"/>
    <n v="825000000"/>
    <e v="#N/A"/>
    <x v="25"/>
    <n v="51020020001"/>
    <s v="51020020001  Clústeres de ciudad fortalecidos"/>
    <e v="#N/A"/>
    <e v="#N/A"/>
    <s v="No"/>
    <x v="0"/>
    <x v="0"/>
    <x v="0"/>
    <s v="Cluster ciudad"/>
    <s v="1 iniciativas cluster ( 6 personas por iniciativa cluster fortalecida)"/>
    <x v="2"/>
    <x v="1"/>
    <n v="286411"/>
    <s v="35"/>
    <s v="Comercio, industria y turismo"/>
    <s v="12"/>
    <s v="Desarrollo Comercial"/>
    <s v="Argemiro Cortes Buitrago_x000a_16705636_x000a_argemiro.cortes@cali.gov.co_x000a_Formulador Oficial"/>
    <e v="#N/A"/>
    <e v="#REF!"/>
    <n v="0"/>
    <n v="2100000000"/>
    <n v="2205000000"/>
    <n v="2315250000"/>
    <n v="0"/>
    <e v="#N/A"/>
    <n v="0"/>
    <n v="0"/>
    <x v="2"/>
  </r>
  <r>
    <x v="26"/>
    <s v="2021760010411"/>
    <x v="26"/>
    <n v="539695368"/>
    <e v="#N/A"/>
    <x v="26"/>
    <n v="51030010002"/>
    <s v="51030010002  Marca de Ciudad, diseñada e implementada"/>
    <e v="#N/A"/>
    <e v="#N/A"/>
    <s v="No"/>
    <x v="0"/>
    <x v="0"/>
    <x v="1"/>
    <s v="Marca de ciudad"/>
    <m/>
    <x v="2"/>
    <x v="1"/>
    <n v="288469"/>
    <s v="35"/>
    <s v="Comercio, industria y turismo"/>
    <m/>
    <e v="#N/A"/>
    <s v="Maria Fernanda Santa Palacios_x000a_1130615273_x000a_maria.santa@cali.gov.co_x000a_Formulador Oficial"/>
    <e v="#N/A"/>
    <e v="#REF!"/>
    <n v="0"/>
    <n v="539695368"/>
    <n v="525746440"/>
    <n v="0"/>
    <n v="0"/>
    <e v="#N/A"/>
    <n v="0"/>
    <n v="0"/>
    <x v="2"/>
  </r>
  <r>
    <x v="27"/>
    <s v="2020760010409"/>
    <x v="27"/>
    <n v="147700000"/>
    <n v="121634000"/>
    <x v="27"/>
    <n v="53020020004"/>
    <s v="53020020004  Asociaciones de recicladores de oficio de economía solidaria fortalecidas en desarrollo empresarial y competitividad "/>
    <e v="#N/A"/>
    <e v="#N/A"/>
    <s v="No"/>
    <x v="0"/>
    <x v="0"/>
    <x v="0"/>
    <s v="Recicladores de Oficio"/>
    <s v="12 organizaciones de recicladores de oficio"/>
    <x v="3"/>
    <x v="1"/>
    <n v="292691"/>
    <s v="41"/>
    <s v="Inclusión social y reconciliación"/>
    <s v="07"/>
    <s v="Desarrollo Comunitario"/>
    <s v="Argemiro Cortes Buitrago_x000a_16705636_x000a_argemiro.cortes@cali.gov.co_x000a_Formulador Oficial"/>
    <n v="1607608891"/>
    <e v="#REF!"/>
    <n v="0"/>
    <n v="576414297"/>
    <n v="576414297"/>
    <n v="0"/>
    <n v="0"/>
    <n v="121634000"/>
    <n v="0"/>
    <n v="0"/>
    <x v="1"/>
  </r>
  <r>
    <x v="28"/>
    <s v="2020760010370"/>
    <x v="28"/>
    <n v="479391145"/>
    <e v="#N/A"/>
    <x v="28"/>
    <n v="51040020005"/>
    <s v="51040020005  Experiencias de fortalecimiento empresarial para mercados competitivos, desarrolladas"/>
    <n v="4"/>
    <n v="260"/>
    <s v="No"/>
    <x v="0"/>
    <x v="0"/>
    <x v="0"/>
    <s v="Experiencias empresariales"/>
    <s v="Emprendimientos (1 persona por emprendimiento) total 50_x000a_Unidades Productivas (1 persona por unidad productiva) total 50"/>
    <x v="2"/>
    <x v="1"/>
    <n v="284906"/>
    <s v="39"/>
    <s v="Ciencia, tecnología e innovación"/>
    <s v="25"/>
    <s v="Ciencia y Tecnología"/>
    <s v="Argemiro Cortes Buitrago_x000a_16705636_x000a_argemiro.cortes@cali.gov.co_x000a_Formulador Oficial"/>
    <e v="#N/A"/>
    <e v="#REF!"/>
    <n v="0"/>
    <n v="479391145"/>
    <n v="454519579"/>
    <n v="0"/>
    <n v="0"/>
    <e v="#N/A"/>
    <n v="0"/>
    <n v="0"/>
    <x v="2"/>
  </r>
  <r>
    <x v="29"/>
    <s v="2020760010374"/>
    <x v="29"/>
    <n v="1767950000"/>
    <n v="5304526000"/>
    <x v="24"/>
    <n v="51040020001"/>
    <s v="51040020001  Personas fortalecidas en el ecosistema de emprendimiento empresarial y social con enfoque diferencial y de género"/>
    <n v="4190"/>
    <n v="200"/>
    <s v="No"/>
    <x v="0"/>
    <x v="0"/>
    <x v="0"/>
    <s v="Ecosistema Empresarial"/>
    <s v="Población general con emprendimientos"/>
    <x v="7"/>
    <x v="2"/>
    <n v="287840"/>
    <s v="35"/>
    <s v="Comercio, industria y turismo"/>
    <s v="12"/>
    <s v="Desarrollo Comercial"/>
    <s v="Argemiro Cortes Buitrago_x000a_16705636_x000a_argemiro.cortes@cali.gov.co_x000a_Formulador Oficial"/>
    <n v="2633714000"/>
    <e v="#REF!"/>
    <n v="0"/>
    <n v="2646440000"/>
    <n v="2645720000"/>
    <n v="0"/>
    <n v="0"/>
    <n v="5304526000"/>
    <n v="0"/>
    <n v="0"/>
    <x v="2"/>
  </r>
  <r>
    <x v="30"/>
    <s v="2020760010407"/>
    <x v="30"/>
    <n v="2167600000"/>
    <n v="300000000"/>
    <x v="29"/>
    <n v="51040020006"/>
    <s v="51040020006  Víctimas del conflicto armado vinculadas a programas de emprendimiento empresarial y social"/>
    <n v="985"/>
    <n v="100"/>
    <s v="No"/>
    <x v="0"/>
    <x v="0"/>
    <x v="0"/>
    <s v="Foralecimiento técnico Víctimas"/>
    <s v="Población victima del conflicto armado"/>
    <x v="7"/>
    <x v="2"/>
    <n v="291648"/>
    <s v="35"/>
    <s v="Comercio, industria y turismo"/>
    <s v="12"/>
    <s v="Desarrollo Comercial"/>
    <s v="Argemiro Cortes Buitrago_x000a_16705636_x000a_argemiro.cortes@cali.gov.co_x000a_Formulador Oficial"/>
    <n v="1601126502"/>
    <e v="#REF!"/>
    <n v="0"/>
    <n v="623268766"/>
    <n v="644148902"/>
    <n v="0"/>
    <n v="0"/>
    <n v="300000000"/>
    <n v="0"/>
    <n v="0"/>
    <x v="2"/>
  </r>
  <r>
    <x v="31"/>
    <s v="2020760010406"/>
    <x v="31"/>
    <n v="3778701589"/>
    <e v="#N/A"/>
    <x v="30"/>
    <n v="51040020003"/>
    <s v="51040020003  Centros para el Emprendimiento y Desarrollo Empresarial y Social CEDES, en funcionamiento"/>
    <e v="#N/A"/>
    <e v="#N/A"/>
    <s v="No"/>
    <x v="0"/>
    <x v="0"/>
    <x v="0"/>
    <s v="Centro de Desarrollo Empresarial"/>
    <s v="1855 Emprendedores y MiPymes fortalecidos con formación en temas de desarrollo empresarial_x000a_30 Emprendedores y MiPymes fortalecidos con acompañamiento técnico especializado en temas de desarrollo empresarial_x000a_139 Emprendedores y MiPymes fortalecidos en come"/>
    <x v="2"/>
    <x v="2"/>
    <n v="293567"/>
    <s v="35"/>
    <s v="Comercio, industria y turismo"/>
    <s v="12"/>
    <s v="Desarrollo Comercial"/>
    <s v="Argemiro Cortes Buitrago_x000a_16705636_x000a_argemiro.cortes@cali.gov.co_x000a_Formulador Oficial"/>
    <e v="#N/A"/>
    <e v="#REF!"/>
    <n v="0"/>
    <n v="3778701589"/>
    <n v="6647073841"/>
    <n v="0"/>
    <n v="0"/>
    <e v="#N/A"/>
    <n v="0"/>
    <n v="0"/>
    <x v="2"/>
  </r>
  <r>
    <x v="32"/>
    <m/>
    <x v="32"/>
    <n v="176310000"/>
    <e v="#N/A"/>
    <x v="31"/>
    <n v="51040020007"/>
    <s v="51040020007  Programa estudiantil de emprendimientos orientados, formalizados y apoyados"/>
    <n v="1"/>
    <n v="180"/>
    <s v="No"/>
    <x v="0"/>
    <x v="0"/>
    <x v="1"/>
    <m/>
    <m/>
    <x v="2"/>
    <x v="2"/>
    <n v="402820"/>
    <s v="35"/>
    <s v="Comercio, industria y turismo"/>
    <m/>
    <e v="#N/A"/>
    <s v="Maria Fernanda Santa Palacios_x000a_1130615273_x000a_maria.santa@cali.gov.co_x000a_Formulador Oficial"/>
    <e v="#N/A"/>
    <e v="#REF!"/>
    <m/>
    <n v="176310000"/>
    <n v="0"/>
    <n v="0"/>
    <n v="0"/>
    <e v="#N/A"/>
    <n v="0"/>
    <n v="0"/>
    <x v="2"/>
  </r>
  <r>
    <x v="33"/>
    <s v="2020760010377"/>
    <x v="33"/>
    <n v="0"/>
    <n v="47168000"/>
    <x v="32"/>
    <n v="51040020004"/>
    <s v="51040020004  Docentes de entidades públicas capacitados para el emprendimiento y la economía social y solidaria"/>
    <n v="275"/>
    <n v="215"/>
    <s v="No"/>
    <x v="0"/>
    <x v="0"/>
    <x v="0"/>
    <s v="Capacitación docentes"/>
    <s v="Docentes de instituciones educativas"/>
    <x v="8"/>
    <x v="2"/>
    <n v="286408"/>
    <s v="35"/>
    <s v="Comercio, industria y turismo"/>
    <s v="12"/>
    <s v="Desarrollo Comercial"/>
    <s v="Argemiro Cortes Buitrago_x000a_16705636_x000a_argemiro.cortes@cali.gov.co_x000a_Formulador Oficial"/>
    <n v="893737003"/>
    <e v="#REF!"/>
    <n v="0"/>
    <n v="309000000"/>
    <n v="318270002"/>
    <n v="0"/>
    <n v="0"/>
    <n v="47168000"/>
    <n v="0"/>
    <n v="0"/>
    <x v="2"/>
  </r>
  <r>
    <x v="34"/>
    <s v="2020760010378"/>
    <x v="34"/>
    <n v="82400000"/>
    <n v="137994000"/>
    <x v="33"/>
    <n v="51050010004"/>
    <s v="51050010004  Personas en proceso de reincorporación, reintegración, desvinculados del conflicto armado con acompañamiento productivo para la generación de ingresos"/>
    <n v="150"/>
    <n v="50"/>
    <s v="No"/>
    <x v="0"/>
    <x v="0"/>
    <x v="0"/>
    <s v="Generación ingresos reincorporados"/>
    <s v="Personas en proceso de reincorporación, reintegración, desvinculados del conflicto armado"/>
    <x v="8"/>
    <x v="2"/>
    <n v="286409"/>
    <s v="35"/>
    <s v="Comercio, industria y turismo"/>
    <s v="12"/>
    <s v="Desarrollo Comercial"/>
    <s v="Argemiro Cortes Buitrago_x000a_16705636_x000a_argemiro.cortes@cali.gov.co_x000a_Formulador Oficial"/>
    <n v="175641000"/>
    <e v="#REF!"/>
    <n v="0"/>
    <n v="103000000"/>
    <n v="106090000"/>
    <n v="0"/>
    <n v="0"/>
    <n v="137994000"/>
    <n v="0"/>
    <n v="0"/>
    <x v="2"/>
  </r>
  <r>
    <x v="35"/>
    <s v="2020760010382"/>
    <x v="35"/>
    <n v="410827000"/>
    <n v="87168000"/>
    <x v="34"/>
    <n v="51050010005"/>
    <s v="51050010005  Organizaciones del sector solidario fomentadas y fortalecidas en capacidades técnicas, administrativas y productivas"/>
    <n v="332"/>
    <n v="248"/>
    <s v="No"/>
    <x v="0"/>
    <x v="0"/>
    <x v="0"/>
    <s v="Organizaciones solidarias"/>
    <s v="Organizaciones del sector solidario"/>
    <x v="8"/>
    <x v="2"/>
    <n v="285876"/>
    <s v="35"/>
    <s v="Comercio, industria y turismo"/>
    <s v="12"/>
    <s v="Desarrollo Comercial"/>
    <s v="Argemiro Cortes Buitrago_x000a_16705636_x000a_argemiro.cortes@cali.gov.co_x000a_Formulador Oficial"/>
    <n v="10262786550"/>
    <e v="#REF!"/>
    <n v="0"/>
    <n v="3399000000"/>
    <n v="3500969700"/>
    <n v="0"/>
    <n v="0"/>
    <n v="87168000"/>
    <n v="0"/>
    <n v="0"/>
    <x v="2"/>
  </r>
  <r>
    <x v="36"/>
    <s v="2020760010400"/>
    <x v="36"/>
    <n v="111580000"/>
    <e v="#N/A"/>
    <x v="35"/>
    <n v="52030040004"/>
    <s v="52030040004  Líderes de los comedores comunitarios capacitados para la conformación de unidades Productivas Autosostenibles"/>
    <e v="#N/A"/>
    <e v="#N/A"/>
    <s v="No"/>
    <x v="0"/>
    <x v="0"/>
    <x v="0"/>
    <s v="Lideres Comedores Comunitarios"/>
    <s v="Líderes de comedores comunitarios"/>
    <x v="2"/>
    <x v="2"/>
    <n v="289651"/>
    <s v="35"/>
    <s v="Comercio, industria y turismo"/>
    <s v="12"/>
    <s v="Desarrollo Comercial"/>
    <s v="Argemiro Cortes Buitrago_x000a_16705636_x000a_argemiro.cortes@cali.gov.co_x000a_Formulador Oficial"/>
    <e v="#N/A"/>
    <e v="#REF!"/>
    <n v="0"/>
    <n v="309000000"/>
    <n v="318271000"/>
    <n v="0"/>
    <n v="0"/>
    <e v="#N/A"/>
    <n v="0"/>
    <n v="0"/>
    <x v="3"/>
  </r>
  <r>
    <x v="37"/>
    <n v="2022760010056"/>
    <x v="37"/>
    <n v="166160000"/>
    <e v="#N/A"/>
    <x v="36"/>
    <n v="51050010001"/>
    <s v="51050010001  Diagnósticos de la economía solidaria y de la economía colaborativa elaborados"/>
    <n v="2"/>
    <m/>
    <s v="No"/>
    <x v="0"/>
    <x v="0"/>
    <x v="1"/>
    <s v="Diagnostico economia solidaria y colaborativa"/>
    <s v="General"/>
    <x v="2"/>
    <x v="2"/>
    <n v="401092"/>
    <s v="35"/>
    <s v="Comercio, industria y turismo"/>
    <m/>
    <e v="#N/A"/>
    <m/>
    <e v="#N/A"/>
    <e v="#REF!"/>
    <n v="0"/>
    <n v="166160000"/>
    <n v="0"/>
    <n v="0"/>
    <n v="0"/>
    <e v="#N/A"/>
    <n v="0"/>
    <n v="0"/>
    <x v="2"/>
  </r>
  <r>
    <x v="38"/>
    <m/>
    <x v="38"/>
    <n v="172440000"/>
    <e v="#N/A"/>
    <x v="37"/>
    <n v="51050010003"/>
    <s v="51050010003  Plataformas colaborativas diseñadas y puestas en funcionamiento"/>
    <n v="1"/>
    <n v="150"/>
    <s v="No"/>
    <x v="0"/>
    <x v="0"/>
    <x v="1"/>
    <m/>
    <m/>
    <x v="2"/>
    <x v="2"/>
    <n v="401152"/>
    <s v="35"/>
    <s v="Comercio, industria y turismo"/>
    <m/>
    <e v="#N/A"/>
    <m/>
    <e v="#N/A"/>
    <e v="#REF!"/>
    <n v="0"/>
    <n v="172440000"/>
    <n v="174164400"/>
    <n v="0"/>
    <n v="0"/>
    <e v="#N/A"/>
    <n v="0"/>
    <n v="0"/>
    <x v="2"/>
  </r>
  <r>
    <x v="39"/>
    <n v="2021760010210"/>
    <x v="39"/>
    <n v="146220000"/>
    <e v="#N/A"/>
    <x v="38"/>
    <n v="51050010002"/>
    <s v="51050010002  Política pública para la economía solidaria formulada y adoptada"/>
    <e v="#N/A"/>
    <m/>
    <s v="No"/>
    <x v="0"/>
    <x v="0"/>
    <x v="1"/>
    <m/>
    <m/>
    <x v="2"/>
    <x v="2"/>
    <n v="401148"/>
    <s v="35"/>
    <s v="Comercio, industria y turismo"/>
    <m/>
    <e v="#N/A"/>
    <m/>
    <e v="#N/A"/>
    <e v="#REF!"/>
    <n v="0"/>
    <n v="146220000"/>
    <n v="0"/>
    <n v="0"/>
    <n v="0"/>
    <e v="#N/A"/>
    <n v="0"/>
    <n v="0"/>
    <x v="2"/>
  </r>
  <r>
    <x v="40"/>
    <n v="2022760010170"/>
    <x v="40"/>
    <n v="299140000"/>
    <n v="116638000"/>
    <x v="39"/>
    <n v="51050010009"/>
    <s v="51050010009  Estrategia de economía solidaria para trabajadores en situación de informalidad diseñada e implementada "/>
    <m/>
    <n v="5550"/>
    <s v="No"/>
    <x v="0"/>
    <x v="0"/>
    <x v="1"/>
    <m/>
    <m/>
    <x v="8"/>
    <x v="2"/>
    <n v="402384"/>
    <s v="35"/>
    <s v="Comercio, industria y turismo"/>
    <m/>
    <e v="#N/A"/>
    <m/>
    <n v="785269100"/>
    <e v="#REF!"/>
    <n v="0"/>
    <n v="299140000"/>
    <n v="302131400"/>
    <n v="0"/>
    <n v="0"/>
    <n v="116638000"/>
    <m/>
    <m/>
    <x v="2"/>
  </r>
  <r>
    <x v="41"/>
    <s v="2020760010390"/>
    <x v="41"/>
    <n v="1539673000"/>
    <n v="315000000"/>
    <x v="40"/>
    <n v="51040010005"/>
    <s v="51040010005  Víctimas del conflicto armado formadas como técnicos laborales por competencias"/>
    <n v="385"/>
    <n v="100"/>
    <s v="No"/>
    <x v="0"/>
    <x v="0"/>
    <x v="0"/>
    <s v="Empleo Víctimas"/>
    <s v="Víctimas del comflicto armado"/>
    <x v="9"/>
    <x v="2"/>
    <n v="286054"/>
    <s v="36"/>
    <s v="Trabajo"/>
    <s v="10"/>
    <s v="Trabajo y Seguridad Social"/>
    <s v="Argemiro Cortes Buitrago_x000a_16705636_x000a_argemiro.cortes@cali.gov.co_x000a_Formulador Oficial"/>
    <n v="1655946900"/>
    <e v="#REF!"/>
    <n v="0"/>
    <n v="773550600"/>
    <n v="540414000"/>
    <n v="0"/>
    <n v="0"/>
    <n v="315000000"/>
    <n v="0"/>
    <n v="0"/>
    <x v="2"/>
  </r>
  <r>
    <x v="42"/>
    <s v="2020760010392"/>
    <x v="42"/>
    <n v="699236100"/>
    <e v="#N/A"/>
    <x v="41"/>
    <n v="51040010001"/>
    <s v="51040010001  Personas formadas en competencias laborales para la inserción en los sectores de mayor demanda del mercado laboral, con enfoque diferencial, de género y generacional "/>
    <n v="180"/>
    <n v="180"/>
    <s v="No"/>
    <x v="0"/>
    <x v="0"/>
    <x v="0"/>
    <s v="Empleo Afro e Indígenas"/>
    <s v="Personas Afros e Indígenas"/>
    <x v="2"/>
    <x v="2"/>
    <n v="286352"/>
    <s v="36"/>
    <s v="Trabajo"/>
    <s v="10"/>
    <s v="Trabajo y Seguridad Social"/>
    <s v="Argemiro Cortes Buitrago_x000a_16705636_x000a_argemiro.cortes@cali.gov.co_x000a_Formulador Oficial"/>
    <e v="#N/A"/>
    <e v="#REF!"/>
    <n v="0"/>
    <n v="699236100"/>
    <n v="720213183"/>
    <n v="0"/>
    <n v="0"/>
    <e v="#N/A"/>
    <n v="0"/>
    <n v="0"/>
    <x v="2"/>
  </r>
  <r>
    <x v="43"/>
    <s v="2020760010391"/>
    <x v="43"/>
    <n v="699236100"/>
    <e v="#N/A"/>
    <x v="41"/>
    <n v="51040010001"/>
    <s v="51040010001  Personas formadas en competencias laborales para la inserción en los sectores de mayor demanda del mercado laboral, con enfoque diferencial, de género y generacional "/>
    <n v="220"/>
    <n v="220"/>
    <s v="No"/>
    <x v="0"/>
    <x v="0"/>
    <x v="0"/>
    <s v="Empleo Jóvenes"/>
    <s v="Jóvenes"/>
    <x v="2"/>
    <x v="2"/>
    <n v="286450"/>
    <s v="36"/>
    <s v="Trabajo"/>
    <s v="10"/>
    <s v="Trabajo y Seguridad Social"/>
    <s v="Argemiro Cortes Buitrago_x000a_16705636_x000a_argemiro.cortes@cali.gov.co_x000a_Formulador Oficial"/>
    <e v="#N/A"/>
    <e v="#REF!"/>
    <n v="0"/>
    <n v="699236100"/>
    <n v="720213183"/>
    <n v="0"/>
    <n v="0"/>
    <e v="#N/A"/>
    <n v="0"/>
    <n v="0"/>
    <x v="2"/>
  </r>
  <r>
    <x v="44"/>
    <s v="2020760010393"/>
    <x v="44"/>
    <n v="7247440000"/>
    <n v="1232980000"/>
    <x v="41"/>
    <n v="51040010001"/>
    <s v="51040010001  Personas formadas en competencias laborales para la inserción en los sectores de mayor demanda del mercado laboral, con enfoque diferencial, de género y generacional "/>
    <n v="3661"/>
    <n v="600"/>
    <s v="No"/>
    <x v="0"/>
    <x v="0"/>
    <x v="0"/>
    <s v="Cierre de Brechas Empleo"/>
    <s v="Personas con vulnerabilidad laboral"/>
    <x v="9"/>
    <x v="2"/>
    <n v="288475"/>
    <s v="36"/>
    <s v="Trabajo"/>
    <s v="10"/>
    <s v="Trabajo y Seguridad Social"/>
    <s v="Argemiro Cortes Buitrago_x000a_16705636_x000a_argemiro.cortes@cali.gov.co_x000a_Formulador Oficial"/>
    <n v="896193924.5"/>
    <e v="#REF!"/>
    <n v="0"/>
    <n v="699236100"/>
    <n v="720213183"/>
    <n v="0"/>
    <n v="0"/>
    <n v="1232980000"/>
    <n v="0"/>
    <n v="0"/>
    <x v="2"/>
  </r>
  <r>
    <x v="45"/>
    <s v="2020760010394"/>
    <x v="45"/>
    <n v="699236100"/>
    <e v="#N/A"/>
    <x v="41"/>
    <n v="51040010001"/>
    <s v="51040010001  Personas formadas en competencias laborales para la inserción en los sectores de mayor demanda del mercado laboral, con enfoque diferencial, de género y generacional "/>
    <n v="220"/>
    <n v="220"/>
    <s v="No"/>
    <x v="0"/>
    <x v="0"/>
    <x v="0"/>
    <s v="Empleo Mujeres"/>
    <s v="Mujeres"/>
    <x v="2"/>
    <x v="2"/>
    <n v="287065"/>
    <s v="36"/>
    <s v="Trabajo"/>
    <s v="10"/>
    <s v="Trabajo y Seguridad Social"/>
    <s v="Argemiro Cortes Buitrago_x000a_16705636_x000a_argemiro.cortes@cali.gov.co_x000a_Formulador Oficial"/>
    <e v="#N/A"/>
    <e v="#REF!"/>
    <n v="0"/>
    <n v="699236100"/>
    <n v="720213183"/>
    <n v="0"/>
    <n v="0"/>
    <e v="#N/A"/>
    <n v="0"/>
    <n v="0"/>
    <x v="2"/>
  </r>
  <r>
    <x v="46"/>
    <s v="2020760010395"/>
    <x v="46"/>
    <n v="213621000"/>
    <n v="61440000"/>
    <x v="42"/>
    <n v="51040010004"/>
    <s v="51040010004  Personas vinculadas a rutas para la inserción laboral "/>
    <n v="8850"/>
    <n v="500"/>
    <s v="No"/>
    <x v="0"/>
    <x v="0"/>
    <x v="0"/>
    <s v="Rutas de Empleo"/>
    <s v="Personas desempleadas"/>
    <x v="9"/>
    <x v="2"/>
    <n v="288359"/>
    <s v="36"/>
    <s v="Trabajo"/>
    <s v="10"/>
    <s v="Trabajo y Seguridad Social"/>
    <s v="Argemiro Cortes Buitrago_x000a_16705636_x000a_argemiro.cortes@cali.gov.co_x000a_Formulador Oficial"/>
    <n v="173253070.5"/>
    <e v="#REF!"/>
    <n v="0"/>
    <n v="77074900"/>
    <n v="79387147"/>
    <n v="0"/>
    <n v="0"/>
    <n v="61440000"/>
    <n v="0"/>
    <n v="0"/>
    <x v="2"/>
  </r>
  <r>
    <x v="47"/>
    <m/>
    <x v="47"/>
    <n v="500000000"/>
    <e v="#N/A"/>
    <x v="43"/>
    <n v="52020040010"/>
    <s v="52020040010  Estrategia de complemento de seguridad social para personas mayores de estrato 2 y 3 gestionada"/>
    <n v="1"/>
    <n v="2700"/>
    <s v="No"/>
    <x v="0"/>
    <x v="0"/>
    <x v="1"/>
    <s v="Estrategia adulto mayor"/>
    <s v="Adultos mayores de los estratos 2 y 3"/>
    <x v="2"/>
    <x v="2"/>
    <n v="402797"/>
    <s v="41"/>
    <s v="Inclusión social y reconciliación"/>
    <m/>
    <e v="#N/A"/>
    <s v="Maria Fernanda Santa Palacios_x000a_1130615273_x000a_maria.santa@cali.gov.co_x000a_Formulador Oficial"/>
    <e v="#N/A"/>
    <e v="#REF!"/>
    <n v="0"/>
    <n v="500000000"/>
    <n v="0"/>
    <n v="0"/>
    <n v="0"/>
    <e v="#N/A"/>
    <m/>
    <m/>
    <x v="3"/>
  </r>
  <r>
    <x v="48"/>
    <s v="2020760010411"/>
    <x v="48"/>
    <n v="1500000000"/>
    <e v="#N/A"/>
    <x v="44"/>
    <n v="51050010006"/>
    <s v="51050010006  Personas formadas en competencias financieras y de Economía Solidaria"/>
    <e v="#N/A"/>
    <e v="#N/A"/>
    <s v="No"/>
    <x v="0"/>
    <x v="0"/>
    <x v="0"/>
    <s v="Capacitación Economía Solidaria"/>
    <s v="Mipymes y /o emprendimientos"/>
    <x v="2"/>
    <x v="2"/>
    <n v="288341"/>
    <s v="36"/>
    <s v="Trabajo"/>
    <s v="10"/>
    <s v="Trabajo y Seguridad Social"/>
    <s v="Argemiro Cortes Buitrago_x000a_16705636_x000a_argemiro.cortes@cali.gov.co_x000a_Formulador Oficial"/>
    <e v="#N/A"/>
    <e v="#REF!"/>
    <n v="0"/>
    <n v="1000000000"/>
    <n v="1000000000"/>
    <n v="0"/>
    <n v="0"/>
    <e v="#N/A"/>
    <n v="0"/>
    <n v="0"/>
    <x v="2"/>
  </r>
  <r>
    <x v="49"/>
    <s v="2020760010412"/>
    <x v="49"/>
    <n v="5453999999.999999"/>
    <e v="#N/A"/>
    <x v="45"/>
    <n v="51050010008"/>
    <s v="51050010008  Unidades productivas fortalecidas con créditos solidarios"/>
    <n v="1000"/>
    <n v="1000"/>
    <s v="No"/>
    <x v="0"/>
    <x v="0"/>
    <x v="0"/>
    <s v="Fondo de oportunidades"/>
    <s v="Emprendedores de  comunas y corregimientos de  Santiago de Cali, de la zona urbana y rural."/>
    <x v="2"/>
    <x v="2"/>
    <n v="288458"/>
    <s v="36"/>
    <s v="Trabajo"/>
    <s v="10"/>
    <s v="Trabajo y Seguridad Social"/>
    <s v="Argemiro Cortes Buitrago_x000a_16705636_x000a_argemiro.cortes@cali.gov.co_x000a_Formulador Oficial"/>
    <e v="#N/A"/>
    <e v="#REF!"/>
    <n v="0"/>
    <n v="4272507000"/>
    <n v="4272507000"/>
    <n v="0"/>
    <n v="0"/>
    <e v="#N/A"/>
    <n v="0"/>
    <n v="0"/>
    <x v="2"/>
  </r>
  <r>
    <x v="50"/>
    <m/>
    <x v="50"/>
    <n v="50000000000"/>
    <e v="#N/A"/>
    <x v="45"/>
    <n v="51050010008"/>
    <s v="51050010008  Unidades productivas fortalecidas con créditos solidarios"/>
    <m/>
    <m/>
    <s v="No"/>
    <x v="0"/>
    <x v="0"/>
    <x v="1"/>
    <s v="Fondo de oportunidades"/>
    <m/>
    <x v="2"/>
    <x v="2"/>
    <m/>
    <m/>
    <m/>
    <m/>
    <m/>
    <m/>
    <e v="#N/A"/>
    <e v="#REF!"/>
    <n v="0"/>
    <n v="0"/>
    <n v="0"/>
    <n v="0"/>
    <n v="0"/>
    <e v="#N/A"/>
    <n v="0"/>
    <n v="0"/>
    <x v="2"/>
  </r>
  <r>
    <x v="51"/>
    <s v="2020760010368"/>
    <x v="51"/>
    <n v="1500000000"/>
    <e v="#N/A"/>
    <x v="46"/>
    <n v="51030010003"/>
    <s v="51030010003  Alianzas estratégicas implementadas para la promoción de la ciudad a nivel nacional e internacional"/>
    <e v="#N/A"/>
    <e v="#N/A"/>
    <s v="No"/>
    <x v="0"/>
    <x v="0"/>
    <x v="0"/>
    <s v="Promoción de inversión"/>
    <s v="Habitantes de la ciudad"/>
    <x v="2"/>
    <x v="2"/>
    <n v="284254"/>
    <s v="35"/>
    <s v="Comercio, industria y turismo"/>
    <s v="12"/>
    <s v="Desarrollo Comercial"/>
    <s v="Argemiro Cortes Buitrago_x000a_16705636_x000a_argemiro.cortes@cali.gov.co_x000a_Formulador Oficial"/>
    <e v="#N/A"/>
    <e v="#REF!"/>
    <n v="0"/>
    <n v="1500000000"/>
    <n v="1500000000"/>
    <n v="0"/>
    <n v="0"/>
    <e v="#N/A"/>
    <n v="0"/>
    <n v="0"/>
    <x v="2"/>
  </r>
  <r>
    <x v="52"/>
    <s v="2020760010413"/>
    <x v="52"/>
    <n v="605691732"/>
    <e v="#N/A"/>
    <x v="47"/>
    <n v="51010010021"/>
    <s v="51010010021  Laboratorios que incentiven las Iniciativas de Ciencia, Tecnología e Innovación (CTI) de sectores productivos y de servicios de la ciudad, instalados"/>
    <e v="#N/A"/>
    <e v="#N/A"/>
    <s v="No"/>
    <x v="0"/>
    <x v="0"/>
    <x v="0"/>
    <s v="Laboratorios CTI"/>
    <s v="Empresarios , emprendedores"/>
    <x v="2"/>
    <x v="2"/>
    <n v="285926"/>
    <s v="39"/>
    <s v="Ciencia, tecnología e innovación"/>
    <s v="25"/>
    <s v="Ciencia y Tecnología"/>
    <s v="Argemiro Cortes Buitrago_x000a_16705636_x000a_argemiro.cortes@cali.gov.co_x000a_Formulador Oficial"/>
    <e v="#N/A"/>
    <e v="#REF!"/>
    <n v="0"/>
    <n v="323770200"/>
    <n v="323770200"/>
    <n v="0"/>
    <n v="0"/>
    <e v="#N/A"/>
    <n v="0"/>
    <n v="0"/>
    <x v="2"/>
  </r>
  <r>
    <x v="53"/>
    <s v="2020760010396"/>
    <x v="53"/>
    <n v="5500000000"/>
    <e v="#N/A"/>
    <x v="48"/>
    <n v="51050020006"/>
    <s v="51050020006  Centro de acopio para la recepción y distribución de producción alimentaria rural, en funcionamiento "/>
    <n v="0.33"/>
    <n v="180"/>
    <s v="No"/>
    <x v="0"/>
    <x v="0"/>
    <x v="0"/>
    <s v="Centro de Acopio"/>
    <s v="Productores rurales"/>
    <x v="2"/>
    <x v="2"/>
    <n v="287248"/>
    <s v="17"/>
    <s v="Agricultura y desarrollo rural"/>
    <s v="14"/>
    <s v="Agropecuario"/>
    <s v="Argemiro Cortes Buitrago_x000a_16705636_x000a_argemiro.cortes@cali.gov.co_x000a_Formulador Oficial"/>
    <e v="#N/A"/>
    <e v="#REF!"/>
    <n v="0"/>
    <n v="5500000000"/>
    <n v="235000000"/>
    <n v="0"/>
    <n v="0"/>
    <e v="#N/A"/>
    <n v="0"/>
    <n v="0"/>
    <x v="2"/>
  </r>
  <r>
    <x v="54"/>
    <s v="2020760010397"/>
    <x v="54"/>
    <n v="362200000"/>
    <n v="169610000"/>
    <x v="49"/>
    <n v="51050020002"/>
    <s v="51050020002  Mercados agroecológicos y campesinos realizados"/>
    <n v="5"/>
    <n v="5"/>
    <s v="No"/>
    <x v="0"/>
    <x v="0"/>
    <x v="0"/>
    <s v="Mercados Campesinos"/>
    <s v="Productores rurales con prácticas de producción limpia."/>
    <x v="10"/>
    <x v="2"/>
    <n v="286320"/>
    <s v="17"/>
    <s v="Agricultura y desarrollo rural"/>
    <s v="14"/>
    <s v="Agropecuario"/>
    <s v="Argemiro Cortes Buitrago_x000a_16705636_x000a_argemiro.cortes@cali.gov.co_x000a_Formulador Oficial"/>
    <n v="872740000"/>
    <e v="#REF!"/>
    <n v="0"/>
    <n v="337000000"/>
    <n v="357900000"/>
    <n v="0"/>
    <n v="0"/>
    <n v="169610000"/>
    <n v="0"/>
    <n v="0"/>
    <x v="2"/>
  </r>
  <r>
    <x v="55"/>
    <s v="2020760010398"/>
    <x v="55"/>
    <n v="644022000"/>
    <n v="402040000"/>
    <x v="50"/>
    <n v="51050020003"/>
    <s v="51050020003  Sistema de operación de las plazas de mercado diseñado e implementado"/>
    <n v="30"/>
    <n v="30"/>
    <s v="Si"/>
    <x v="0"/>
    <x v="0"/>
    <x v="0"/>
    <s v="Plazas de Mercado"/>
    <s v="comerciantes de plazas de mercado"/>
    <x v="10"/>
    <x v="2"/>
    <n v="287891"/>
    <s v="35"/>
    <s v="Comercio, industria y turismo"/>
    <s v="12"/>
    <s v="Desarrollo Comercial"/>
    <s v="Argemiro Cortes Buitrago_x000a_16705636_x000a_argemiro.cortes@cali.gov.co_x000a_Formulador Oficial"/>
    <n v="1391382500"/>
    <e v="#REF!"/>
    <n v="0"/>
    <n v="580615000"/>
    <n v="615000000"/>
    <n v="0"/>
    <n v="0"/>
    <n v="402040000"/>
    <n v="0"/>
    <n v="0"/>
    <x v="2"/>
  </r>
  <r>
    <x v="56"/>
    <s v="2020760010399"/>
    <x v="56"/>
    <n v="220890000"/>
    <n v="155594000"/>
    <x v="51"/>
    <n v="51050020001"/>
    <s v="51050020001  Unidades productivas rurales atendidas para la comercialización de los productos agrícolas "/>
    <n v="6"/>
    <n v="6"/>
    <s v="No"/>
    <x v="0"/>
    <x v="0"/>
    <x v="0"/>
    <s v="Unidades Productivas Rurales"/>
    <s v="6 Unidades productivas rurales (por cada unidad productiva se atendera en promedio a 15 productores rurales)"/>
    <x v="10"/>
    <x v="2"/>
    <n v="287023"/>
    <s v="17"/>
    <s v="Agricultura y desarrollo rural"/>
    <s v="14"/>
    <s v="Agropecuario"/>
    <s v="Argemiro Cortes Buitrago_x000a_16705636_x000a_argemiro.cortes@cali.gov.co_x000a_Formulador Oficial"/>
    <n v="661456000"/>
    <e v="#REF!"/>
    <n v="0"/>
    <n v="491400000"/>
    <n v="53300000"/>
    <n v="0"/>
    <n v="0"/>
    <n v="155594000"/>
    <n v="0"/>
    <n v="0"/>
    <x v="2"/>
  </r>
  <r>
    <x v="57"/>
    <s v="2021760010326"/>
    <x v="57"/>
    <n v="491650000"/>
    <e v="#N/A"/>
    <x v="52"/>
    <n v="51050020009"/>
    <s v="51050020009  Equipamiento de Abastecimiento Alimentario en el oriente, implementado "/>
    <e v="#N/A"/>
    <e v="#N/A"/>
    <s v="No"/>
    <x v="0"/>
    <x v="0"/>
    <x v="1"/>
    <m/>
    <m/>
    <x v="2"/>
    <x v="2"/>
    <n v="401427"/>
    <s v="35"/>
    <s v="Comercio, industria y turismo"/>
    <m/>
    <e v="#N/A"/>
    <s v="Maria Fernanda Santa Palacios_x000a_1130615273_x000a_maria.santa@cali.gov.co_x000a_Formulador Oficial"/>
    <e v="#N/A"/>
    <e v="#REF!"/>
    <n v="0"/>
    <n v="491650000"/>
    <n v="0"/>
    <n v="0"/>
    <n v="0"/>
    <e v="#N/A"/>
    <n v="0"/>
    <n v="0"/>
    <x v="2"/>
  </r>
  <r>
    <x v="58"/>
    <s v="2021760010327"/>
    <x v="58"/>
    <n v="311000000"/>
    <e v="#N/A"/>
    <x v="53"/>
    <n v="51050020007"/>
    <s v="51050020007  Plan estratégico para el fortalecimiento de la autonomía económica de las mujeres de la ruralidad, elaborado"/>
    <e v="#N/A"/>
    <e v="#N/A"/>
    <s v="No"/>
    <x v="0"/>
    <x v="0"/>
    <x v="1"/>
    <m/>
    <m/>
    <x v="2"/>
    <x v="2"/>
    <n v="401467"/>
    <s v="35"/>
    <s v="Comercio, industria y turismo"/>
    <m/>
    <m/>
    <s v="Maria Fernanda Santa Palacios_x000a_1130615273_x000a_maria.santa@cali.gov.co_x000a_Formulador Oficial"/>
    <e v="#N/A"/>
    <e v="#REF!"/>
    <n v="0"/>
    <n v="311000000"/>
    <n v="0"/>
    <n v="0"/>
    <n v="0"/>
    <e v="#N/A"/>
    <n v="0"/>
    <n v="0"/>
    <x v="2"/>
  </r>
  <r>
    <x v="59"/>
    <s v="2021760010215"/>
    <x v="59"/>
    <n v="8856618000"/>
    <n v="16819806000"/>
    <x v="45"/>
    <n v="51050010008"/>
    <s v="51050010008-Unidades productivas fortalecidas con créditos solidarios "/>
    <e v="#N/A"/>
    <e v="#N/A"/>
    <s v="Si"/>
    <x v="0"/>
    <x v="0"/>
    <x v="1"/>
    <m/>
    <m/>
    <x v="11"/>
    <x v="0"/>
    <m/>
    <m/>
    <m/>
    <m/>
    <m/>
    <s v="Maria Fernanda Santa Palacios_x000a_1130615273_x000a_maria.santa@cali.gov.co_x000a_Formulador Oficial"/>
    <m/>
    <m/>
    <m/>
    <m/>
    <m/>
    <m/>
    <m/>
    <m/>
    <m/>
    <m/>
    <x v="2"/>
  </r>
  <r>
    <x v="60"/>
    <s v="2021760010380"/>
    <x v="60"/>
    <n v="60598812000"/>
    <n v="60699782000"/>
    <x v="12"/>
    <n v="51020010007"/>
    <s v="51020010007-Laboratorios de innovación y emprendimientos en artes digitales desarrollados "/>
    <n v="2"/>
    <n v="2"/>
    <s v="Si"/>
    <x v="0"/>
    <x v="0"/>
    <x v="1"/>
    <s v="Laboratorio ICC"/>
    <s v="Habitantes de las comunas y corregimientos de Santiago de Cali"/>
    <x v="5"/>
    <x v="1"/>
    <m/>
    <s v="39"/>
    <s v="Ciencia, tecnología e innovación"/>
    <s v="25"/>
    <s v="Ciencia y Tecnología"/>
    <m/>
    <m/>
    <m/>
    <m/>
    <m/>
    <m/>
    <m/>
    <m/>
    <m/>
    <m/>
    <m/>
    <x v="4"/>
  </r>
  <r>
    <x v="61"/>
    <s v="2021760010043"/>
    <x v="61"/>
    <n v="3334167820"/>
    <n v="1257291604"/>
    <x v="11"/>
    <n v="51020010002"/>
    <s v="51020010002-Áreas de Desarrollo Naranja en artes escénicas, patrimonio, gastronomía, artes visuales y digitales, audiovisual, diseño e innovación implementadas"/>
    <e v="#N/A"/>
    <e v="#N/A"/>
    <s v="No"/>
    <x v="0"/>
    <x v="0"/>
    <x v="0"/>
    <m/>
    <m/>
    <x v="2"/>
    <x v="2"/>
    <m/>
    <m/>
    <m/>
    <m/>
    <m/>
    <s v="Maria Fernanda Santa Palacios_x000a_1130615273_x000a_maria.santa@cali.gov.co_x000a_Formulador Oficial"/>
    <m/>
    <m/>
    <m/>
    <m/>
    <m/>
    <m/>
    <m/>
    <m/>
    <m/>
    <m/>
    <x v="2"/>
  </r>
  <r>
    <x v="62"/>
    <s v="2022760010007"/>
    <x v="62"/>
    <n v="10294589100"/>
    <e v="#N/A"/>
    <x v="24"/>
    <n v="51040020001"/>
    <s v="51040020001-Personas fortalecidas en el ecosistema de emprendimiento empresarial y social con enfoque diferencial y de género "/>
    <n v="2856"/>
    <n v="234"/>
    <s v="No"/>
    <x v="0"/>
    <x v="0"/>
    <x v="1"/>
    <s v="Ecosistema Empresarial"/>
    <s v="Población de Carretilleros y Herreros"/>
    <x v="2"/>
    <x v="2"/>
    <n v="487405"/>
    <s v="35"/>
    <s v="Comercio, industria y turismo"/>
    <s v="12"/>
    <s v="Desarrollo Comercial"/>
    <s v="Liliana Maria Sierra Chávez_x000a__x000a_Formulador Oficial"/>
    <m/>
    <m/>
    <m/>
    <m/>
    <m/>
    <m/>
    <m/>
    <m/>
    <m/>
    <m/>
    <x v="2"/>
  </r>
  <r>
    <x v="63"/>
    <s v="2022760010049"/>
    <x v="63"/>
    <n v="100000000"/>
    <e v="#N/A"/>
    <x v="31"/>
    <n v="51040020007"/>
    <s v="51040020007-Programa estudiantil de emprendimientos orientados, formalizados y apoyados"/>
    <n v="1"/>
    <n v="1"/>
    <s v="No"/>
    <x v="0"/>
    <x v="0"/>
    <x v="1"/>
    <s v="Ecosistema Empresarial"/>
    <s v="Población estudiantes"/>
    <x v="2"/>
    <x v="2"/>
    <n v="509791"/>
    <s v="35"/>
    <s v="Comercio, industria y turismo"/>
    <s v="12"/>
    <s v="Desarrollo Comercial"/>
    <s v="Liliana Maria Sierra Chávez_x000a__x000a_Formulador Oficial"/>
    <m/>
    <m/>
    <m/>
    <m/>
    <m/>
    <m/>
    <m/>
    <m/>
    <m/>
    <m/>
    <x v="2"/>
  </r>
  <r>
    <x v="59"/>
    <s v="2021760010215"/>
    <x v="59"/>
    <n v="8856618000"/>
    <n v="16819806000"/>
    <x v="45"/>
    <n v="51050010008"/>
    <s v="51050010008-Unidades productivas fortalecidas con créditos solidarios "/>
    <n v="1382"/>
    <n v="500"/>
    <s v="Si"/>
    <x v="0"/>
    <x v="0"/>
    <x v="1"/>
    <s v="Fondo solidario"/>
    <s v=" 1 Persona por cada Emprendimientos y MiPymes beneficiados"/>
    <x v="11"/>
    <x v="0"/>
    <m/>
    <m/>
    <m/>
    <m/>
    <m/>
    <m/>
    <m/>
    <m/>
    <m/>
    <m/>
    <m/>
    <m/>
    <m/>
    <m/>
    <m/>
    <m/>
    <x v="4"/>
  </r>
  <r>
    <x v="64"/>
    <s v="2022760010166"/>
    <x v="64"/>
    <n v="75360000"/>
    <n v="65702000"/>
    <x v="43"/>
    <n v="52020040010"/>
    <s v="52020040010 - Estrategia de complemento de seguridad social para personas mayores de estrato 2 y 3 gestionada "/>
    <n v="1"/>
    <n v="1"/>
    <s v="No"/>
    <x v="0"/>
    <x v="0"/>
    <x v="1"/>
    <s v="Adulto mayor"/>
    <s v="Personas mayores de 60 años de estratos 2 y 3"/>
    <x v="9"/>
    <x v="2"/>
    <m/>
    <m/>
    <m/>
    <m/>
    <m/>
    <m/>
    <m/>
    <m/>
    <m/>
    <m/>
    <m/>
    <m/>
    <m/>
    <m/>
    <m/>
    <m/>
    <x v="4"/>
  </r>
  <r>
    <x v="65"/>
    <s v="2022760010182"/>
    <x v="65"/>
    <n v="2753530800"/>
    <n v="331418500"/>
    <x v="30"/>
    <n v="51040020003"/>
    <s v="51040020003 - Centros para el Emprendimiento y Desarrollo Empresarial y Social CEDES, en funcionamiento "/>
    <n v="3"/>
    <n v="1"/>
    <s v="Si"/>
    <x v="0"/>
    <x v="0"/>
    <x v="1"/>
    <s v="Cedes"/>
    <s v="Personas mayores de 20 años "/>
    <x v="7"/>
    <x v="2"/>
    <m/>
    <m/>
    <m/>
    <m/>
    <m/>
    <m/>
    <m/>
    <m/>
    <m/>
    <m/>
    <m/>
    <m/>
    <m/>
    <m/>
    <m/>
    <m/>
    <x v="4"/>
  </r>
  <r>
    <x v="66"/>
    <n v="2022760010174"/>
    <x v="66"/>
    <n v="1130039000"/>
    <n v="737152000"/>
    <x v="46"/>
    <n v="51030010003"/>
    <s v="51030010003 - Alianzas estratégicas implementadas para la promoción de la ciudad a nivel nacional e internacional "/>
    <n v="1"/>
    <n v="1"/>
    <s v="No"/>
    <x v="0"/>
    <x v="0"/>
    <x v="1"/>
    <s v="Promoción e inversión"/>
    <s v="Toda la población de Cali"/>
    <x v="7"/>
    <x v="2"/>
    <m/>
    <m/>
    <m/>
    <m/>
    <m/>
    <m/>
    <m/>
    <m/>
    <m/>
    <m/>
    <m/>
    <m/>
    <m/>
    <m/>
    <m/>
    <m/>
    <x v="4"/>
  </r>
  <r>
    <x v="67"/>
    <n v="2022760010172"/>
    <x v="67"/>
    <n v="4510000000"/>
    <n v="7052287660"/>
    <x v="24"/>
    <n v="51040020001"/>
    <s v="51050010008 - Unidades productivas fortalecidas con créditos solidarios "/>
    <n v="4190"/>
    <n v="500"/>
    <s v="Si"/>
    <x v="0"/>
    <x v="0"/>
    <x v="1"/>
    <s v="Capital semilla"/>
    <s v=" 1 Persona por cada Emprendimientos y MiPymes beneficiados"/>
    <x v="11"/>
    <x v="0"/>
    <m/>
    <m/>
    <m/>
    <m/>
    <m/>
    <m/>
    <m/>
    <m/>
    <m/>
    <m/>
    <m/>
    <m/>
    <m/>
    <m/>
    <m/>
    <m/>
    <x v="4"/>
  </r>
  <r>
    <x v="68"/>
    <n v="2022760010064"/>
    <x v="68"/>
    <n v="552904000"/>
    <n v="25270000"/>
    <x v="2"/>
    <n v="54020020023"/>
    <s v="54020020023 - Inteligencia de mercados -estudio de mercado por clústeres, existentes en el municipio de Santiago de Cali, elaborado "/>
    <n v="5"/>
    <n v="5"/>
    <s v="No"/>
    <x v="0"/>
    <x v="0"/>
    <x v="1"/>
    <s v="Inteligencia mercados clusteres"/>
    <s v="Toda la población de Cali"/>
    <x v="1"/>
    <x v="0"/>
    <m/>
    <m/>
    <m/>
    <m/>
    <m/>
    <m/>
    <m/>
    <m/>
    <m/>
    <m/>
    <m/>
    <m/>
    <m/>
    <m/>
    <m/>
    <m/>
    <x v="4"/>
  </r>
  <r>
    <x v="69"/>
    <n v="2022760010065"/>
    <x v="69"/>
    <n v="263648000"/>
    <n v="47168000"/>
    <x v="54"/>
    <n v="53010040003"/>
    <s v="53010040003 - Estudio económico para la inclusión de la zona rural de Cali en los Bonos de Carbono elaborado "/>
    <n v="1"/>
    <n v="1"/>
    <s v="No"/>
    <x v="0"/>
    <x v="0"/>
    <x v="1"/>
    <s v="Bonos carbono"/>
    <s v="Toda la población de Cali"/>
    <x v="1"/>
    <x v="0"/>
    <m/>
    <m/>
    <m/>
    <m/>
    <m/>
    <m/>
    <m/>
    <m/>
    <m/>
    <m/>
    <m/>
    <m/>
    <m/>
    <m/>
    <m/>
    <m/>
    <x v="4"/>
  </r>
  <r>
    <x v="70"/>
    <n v="2022760010071"/>
    <x v="70"/>
    <n v="100000000"/>
    <n v="70000000"/>
    <x v="41"/>
    <n v="51040010001"/>
    <s v="51040010001-Personas formadas en competencias laborales para la inserción en los sectores de mayor demanda del mercado laboral, con enfoque diferencial, de género y generacional "/>
    <n v="3661"/>
    <n v="72"/>
    <s v="No"/>
    <x v="0"/>
    <x v="0"/>
    <x v="1"/>
    <s v="Formación Indigenas"/>
    <s v="Personas indígenas"/>
    <x v="9"/>
    <x v="2"/>
    <m/>
    <m/>
    <m/>
    <m/>
    <m/>
    <m/>
    <m/>
    <m/>
    <m/>
    <m/>
    <m/>
    <m/>
    <m/>
    <m/>
    <m/>
    <m/>
    <x v="4"/>
  </r>
  <r>
    <x v="71"/>
    <n v="2022760010066"/>
    <x v="71"/>
    <n v="543700000"/>
    <n v="439414000"/>
    <x v="55"/>
    <n v="53020030004"/>
    <s v="53020030004 - Entidades con programas de eficiencia energética implementados "/>
    <n v="30"/>
    <n v="30"/>
    <s v="No"/>
    <x v="0"/>
    <x v="0"/>
    <x v="1"/>
    <s v="Eficiencia energetica"/>
    <s v="Personas de las entidades o empresas del Municipio de Santiago de Cali."/>
    <x v="3"/>
    <x v="1"/>
    <m/>
    <m/>
    <m/>
    <m/>
    <m/>
    <m/>
    <m/>
    <m/>
    <m/>
    <m/>
    <m/>
    <m/>
    <m/>
    <m/>
    <m/>
    <m/>
    <x v="4"/>
  </r>
  <r>
    <x v="72"/>
    <n v="2022760010161"/>
    <x v="72"/>
    <n v="118000000"/>
    <n v="118000000"/>
    <x v="8"/>
    <n v="53020020001"/>
    <s v="53020020001-Empresas y emprendimientos fortalecidos en capacidades para el fomento de la economía Circular  "/>
    <n v="15"/>
    <n v="15"/>
    <s v="No"/>
    <x v="1"/>
    <x v="1"/>
    <x v="1"/>
    <s v="Ecocircular comuna 7"/>
    <s v="Empresas y emprendimientos (informales y comerciales)"/>
    <x v="3"/>
    <x v="1"/>
    <m/>
    <m/>
    <m/>
    <m/>
    <m/>
    <m/>
    <m/>
    <m/>
    <m/>
    <m/>
    <m/>
    <m/>
    <m/>
    <m/>
    <m/>
    <m/>
    <x v="4"/>
  </r>
  <r>
    <x v="73"/>
    <n v="2022760010173"/>
    <x v="73"/>
    <n v="234760000"/>
    <n v="234760000"/>
    <x v="8"/>
    <n v="53020020001"/>
    <s v="53020020001-Empresas y emprendimientos fortalecidos en capacidades para el fomento de la economía Circular  "/>
    <n v="40"/>
    <n v="40"/>
    <s v="No"/>
    <x v="1"/>
    <x v="2"/>
    <x v="1"/>
    <s v="Ecocircular comuna 9"/>
    <s v="Empresas y emprendimientos (informales y comerciales)"/>
    <x v="3"/>
    <x v="1"/>
    <m/>
    <m/>
    <m/>
    <m/>
    <m/>
    <m/>
    <m/>
    <m/>
    <m/>
    <m/>
    <m/>
    <m/>
    <m/>
    <m/>
    <m/>
    <m/>
    <x v="4"/>
  </r>
  <r>
    <x v="74"/>
    <n v="2022760010175"/>
    <x v="74"/>
    <n v="140000000"/>
    <n v="140000000"/>
    <x v="8"/>
    <n v="53020020001"/>
    <s v="53020020001-Empresas y emprendimientos fortalecidos en capacidades para el fomento de la economía Circular  "/>
    <n v="20"/>
    <n v="20"/>
    <s v="No"/>
    <x v="1"/>
    <x v="3"/>
    <x v="1"/>
    <s v="Ecocircular comuna 13"/>
    <s v="Empresas y emprendimientos (informales y comerciales)"/>
    <x v="3"/>
    <x v="1"/>
    <m/>
    <m/>
    <m/>
    <m/>
    <m/>
    <m/>
    <m/>
    <m/>
    <m/>
    <m/>
    <m/>
    <m/>
    <m/>
    <m/>
    <m/>
    <m/>
    <x v="4"/>
  </r>
  <r>
    <x v="75"/>
    <n v="2022760010176"/>
    <x v="75"/>
    <n v="216320000"/>
    <n v="216320000"/>
    <x v="41"/>
    <n v="51040010001"/>
    <s v="51040010001 - Personas formadas en competencias laborales para la inserción en los sectores de mayor demanda del mercado laboral, con enfoque diferencial, de género y generacional "/>
    <n v="100"/>
    <n v="100"/>
    <s v="No"/>
    <x v="1"/>
    <x v="4"/>
    <x v="1"/>
    <s v="Empleo comuna 15"/>
    <s v="Personas desempleadas de la Comuna 15"/>
    <x v="9"/>
    <x v="2"/>
    <m/>
    <m/>
    <m/>
    <m/>
    <m/>
    <m/>
    <m/>
    <m/>
    <m/>
    <m/>
    <m/>
    <m/>
    <m/>
    <m/>
    <m/>
    <m/>
    <x v="4"/>
  </r>
  <r>
    <x v="76"/>
    <n v="2022760010177"/>
    <x v="76"/>
    <n v="122000000"/>
    <n v="122000000"/>
    <x v="41"/>
    <n v="51040010001"/>
    <s v="51040010001-Personas formadas en competencias laborales para la inserción en los sectores de mayor demanda del mercado laboral, con enfoque diferencial, de género y generacional "/>
    <n v="50"/>
    <n v="50"/>
    <s v="No"/>
    <x v="1"/>
    <x v="5"/>
    <x v="1"/>
    <s v="Empleo comuna 4"/>
    <s v="Fortalecimiento de las capacidades laborales a población vulnerable de la Comuna 4 de Santiago de Cali"/>
    <x v="9"/>
    <x v="2"/>
    <m/>
    <m/>
    <m/>
    <m/>
    <m/>
    <m/>
    <m/>
    <m/>
    <m/>
    <m/>
    <m/>
    <m/>
    <m/>
    <m/>
    <m/>
    <m/>
    <x v="4"/>
  </r>
  <r>
    <x v="77"/>
    <n v="2022760010199"/>
    <x v="77"/>
    <n v="160000000"/>
    <n v="160000000"/>
    <x v="24"/>
    <n v="51040020001"/>
    <s v="51040020001 - Personas fortalecidas en el ecosistema de emprendimiento empresarial y social con enfoque diferencial y de género "/>
    <n v="18"/>
    <n v="18"/>
    <s v="No"/>
    <x v="1"/>
    <x v="5"/>
    <x v="1"/>
    <s v="Empredimiento Andes"/>
    <s v="Emprendedores y micro empresarios del corregimiento de los Andes"/>
    <x v="7"/>
    <x v="2"/>
    <m/>
    <m/>
    <m/>
    <m/>
    <m/>
    <m/>
    <m/>
    <m/>
    <m/>
    <m/>
    <m/>
    <m/>
    <m/>
    <m/>
    <m/>
    <m/>
    <x v="4"/>
  </r>
  <r>
    <x v="78"/>
    <n v="2022760010178"/>
    <x v="78"/>
    <n v="100000000"/>
    <n v="100000000"/>
    <x v="24"/>
    <n v="51040020001"/>
    <s v="51040020001 - Personas fortalecidas en el ecosistema de emprendimiento empresarial y social con enfoque diferencial y de género "/>
    <n v="40"/>
    <n v="40"/>
    <s v="No"/>
    <x v="1"/>
    <x v="1"/>
    <x v="1"/>
    <s v="Empredimiento comuna 7"/>
    <s v="Emprendedores y micro empresarios de la comuna 7"/>
    <x v="7"/>
    <x v="2"/>
    <m/>
    <m/>
    <m/>
    <m/>
    <m/>
    <m/>
    <m/>
    <m/>
    <m/>
    <m/>
    <m/>
    <m/>
    <m/>
    <m/>
    <m/>
    <m/>
    <x v="4"/>
  </r>
  <r>
    <x v="79"/>
    <n v="2022760010179"/>
    <x v="79"/>
    <n v="59405000"/>
    <n v="59405000"/>
    <x v="24"/>
    <n v="51040020001"/>
    <s v="51040020001 - Personas fortalecidas en el ecosistema de emprendimiento empresarial y social con enfoque diferencial y de género "/>
    <n v="26"/>
    <n v="26"/>
    <s v="No"/>
    <x v="1"/>
    <x v="6"/>
    <x v="1"/>
    <s v="Empredimiento comuna 13"/>
    <s v="Emprendedores y micro empresarios de la comuna 13"/>
    <x v="7"/>
    <x v="2"/>
    <m/>
    <m/>
    <m/>
    <m/>
    <m/>
    <m/>
    <m/>
    <m/>
    <m/>
    <m/>
    <m/>
    <m/>
    <m/>
    <m/>
    <m/>
    <m/>
    <x v="4"/>
  </r>
  <r>
    <x v="80"/>
    <n v="2022760010180"/>
    <x v="80"/>
    <n v="162240000"/>
    <n v="162240000"/>
    <x v="24"/>
    <n v="51040020001"/>
    <s v="51040020001 - Personas fortalecidas en el ecosistema de emprendimiento empresarial y social con enfoque diferencial y de género "/>
    <n v="100"/>
    <n v="100"/>
    <s v="No"/>
    <x v="1"/>
    <x v="4"/>
    <x v="1"/>
    <s v="Empredimiento comuna 15"/>
    <s v="Emprendedores y micro empresarios de la comuna 15"/>
    <x v="7"/>
    <x v="2"/>
    <m/>
    <m/>
    <m/>
    <m/>
    <m/>
    <m/>
    <m/>
    <m/>
    <m/>
    <m/>
    <m/>
    <m/>
    <m/>
    <m/>
    <m/>
    <m/>
    <x v="4"/>
  </r>
  <r>
    <x v="81"/>
    <n v="2022760010181"/>
    <x v="81"/>
    <n v="206000000"/>
    <n v="206000000"/>
    <x v="28"/>
    <n v="51040020005"/>
    <s v="51040020005 - Experiencias de fortalecimiento empresarial para mercados competitivos, desarrolladas "/>
    <n v="150"/>
    <n v="150"/>
    <s v="No"/>
    <x v="1"/>
    <x v="7"/>
    <x v="1"/>
    <s v="Experiencias comuna 17"/>
    <s v="Población general con emprendimientos"/>
    <x v="7"/>
    <x v="2"/>
    <m/>
    <m/>
    <m/>
    <m/>
    <m/>
    <m/>
    <m/>
    <m/>
    <m/>
    <m/>
    <m/>
    <m/>
    <m/>
    <m/>
    <m/>
    <m/>
    <x v="4"/>
  </r>
  <r>
    <x v="82"/>
    <n v="2022760010183"/>
    <x v="82"/>
    <n v="170360000"/>
    <n v="170360000"/>
    <x v="24"/>
    <n v="51040020001"/>
    <s v="51040020001 - Personas fortalecidas en el ecosistema de emprendimiento empresarial y social con enfoque diferencial y de género "/>
    <n v="82"/>
    <n v="82"/>
    <s v="No"/>
    <x v="1"/>
    <x v="8"/>
    <x v="1"/>
    <s v="Emprendimiento comuna 21"/>
    <s v="Emprendedores y micro empresarios de la comuna 21"/>
    <x v="7"/>
    <x v="2"/>
    <m/>
    <m/>
    <m/>
    <m/>
    <m/>
    <m/>
    <m/>
    <m/>
    <m/>
    <m/>
    <m/>
    <m/>
    <m/>
    <m/>
    <m/>
    <m/>
    <x v="4"/>
  </r>
  <r>
    <x v="83"/>
    <n v="2022760010210"/>
    <x v="83"/>
    <n v="484427479"/>
    <n v="484427479"/>
    <x v="13"/>
    <n v="51020010008"/>
    <s v="51020010008 - Emprendimientos y empresas de la industria cultural y creativa de Cali beneficiados con asistencia técnica "/>
    <n v="60"/>
    <n v="60"/>
    <s v="No"/>
    <x v="1"/>
    <x v="9"/>
    <x v="1"/>
    <s v="Empredimiento cultural - Andes"/>
    <s v="Emprendedores y micro empresarios culturales y creativos del corregimiento de los Andes"/>
    <x v="5"/>
    <x v="1"/>
    <m/>
    <m/>
    <m/>
    <m/>
    <m/>
    <m/>
    <m/>
    <m/>
    <m/>
    <m/>
    <m/>
    <m/>
    <m/>
    <m/>
    <m/>
    <m/>
    <x v="4"/>
  </r>
  <r>
    <x v="84"/>
    <n v="2022760010184"/>
    <x v="84"/>
    <n v="108000000"/>
    <n v="108000000"/>
    <x v="13"/>
    <n v="51020010008"/>
    <s v="51020010008 - Emprendimientos y empresas de la industria cultural y creativa de Cali beneficiados con asistencia técnica "/>
    <n v="50"/>
    <n v="50"/>
    <s v="No"/>
    <x v="1"/>
    <x v="1"/>
    <x v="1"/>
    <s v="Empredimiento comuna 7"/>
    <s v="Emprendedores de la industria cultural y creativa de la comuna 7"/>
    <x v="5"/>
    <x v="1"/>
    <m/>
    <m/>
    <m/>
    <m/>
    <m/>
    <m/>
    <m/>
    <m/>
    <m/>
    <m/>
    <m/>
    <m/>
    <m/>
    <m/>
    <m/>
    <m/>
    <x v="4"/>
  </r>
  <r>
    <x v="85"/>
    <n v="2022760010185"/>
    <x v="85"/>
    <n v="104000000"/>
    <n v="104000000"/>
    <x v="13"/>
    <n v="51020010008"/>
    <s v="51020010008 - Emprendimientos y empresas de la industria cultural y creativa de Cali beneficiados con asistencia técnica "/>
    <n v="50"/>
    <n v="50"/>
    <s v="No"/>
    <x v="1"/>
    <x v="10"/>
    <x v="1"/>
    <s v="Empredimiento comuna 16"/>
    <s v="Emprendedores de la industria cultural y creativa de la comuna 16"/>
    <x v="5"/>
    <x v="1"/>
    <m/>
    <m/>
    <m/>
    <m/>
    <m/>
    <m/>
    <m/>
    <m/>
    <m/>
    <m/>
    <m/>
    <m/>
    <m/>
    <m/>
    <m/>
    <m/>
    <x v="4"/>
  </r>
  <r>
    <x v="86"/>
    <n v="2022760010186"/>
    <x v="86"/>
    <n v="309502500"/>
    <n v="309502500"/>
    <x v="24"/>
    <n v="51040020001"/>
    <s v="51040020001 - Personas fortalecidas en el ecosistema de emprendimiento empresarial y social con enfoque diferencial y de género "/>
    <n v="175"/>
    <n v="175"/>
    <s v="No"/>
    <x v="1"/>
    <x v="11"/>
    <x v="1"/>
    <s v="Emprendimiento comuna 3"/>
    <s v="Emprendedores y micro empresarios de la comuna 3"/>
    <x v="7"/>
    <x v="2"/>
    <m/>
    <m/>
    <m/>
    <m/>
    <m/>
    <m/>
    <m/>
    <m/>
    <m/>
    <m/>
    <m/>
    <m/>
    <m/>
    <m/>
    <m/>
    <m/>
    <x v="4"/>
  </r>
  <r>
    <x v="87"/>
    <n v="2022760010187"/>
    <x v="87"/>
    <n v="390947500"/>
    <n v="390947500"/>
    <x v="24"/>
    <n v="51040020001"/>
    <s v="51040020001 - Personas fortalecidas en el ecosistema de emprendimiento empresarial y social con enfoque diferencial y de género "/>
    <n v="125"/>
    <n v="125"/>
    <s v="No"/>
    <x v="1"/>
    <x v="12"/>
    <x v="1"/>
    <s v="Empredimiento comuna 4"/>
    <s v="Emprendedores y micro empresarios de la comuna 4"/>
    <x v="7"/>
    <x v="2"/>
    <m/>
    <m/>
    <m/>
    <m/>
    <m/>
    <m/>
    <m/>
    <m/>
    <m/>
    <m/>
    <m/>
    <m/>
    <m/>
    <m/>
    <m/>
    <m/>
    <x v="4"/>
  </r>
  <r>
    <x v="88"/>
    <n v="2022760010188"/>
    <x v="88"/>
    <n v="350000000"/>
    <n v="350000000"/>
    <x v="24"/>
    <n v="51040020001"/>
    <s v="51040020001 - Personas fortalecidas en el ecosistema de emprendimiento empresarial y social con enfoque diferencial y de género "/>
    <n v="50"/>
    <n v="50"/>
    <s v="No"/>
    <x v="1"/>
    <x v="13"/>
    <x v="1"/>
    <s v="Empredimiento comuna 5"/>
    <s v="Personas discapacitadas, mujeres, jóvenes y población en general "/>
    <x v="7"/>
    <x v="2"/>
    <m/>
    <m/>
    <m/>
    <m/>
    <m/>
    <m/>
    <m/>
    <m/>
    <m/>
    <m/>
    <m/>
    <m/>
    <m/>
    <m/>
    <m/>
    <m/>
    <x v="4"/>
  </r>
  <r>
    <x v="89"/>
    <n v="2022760010189"/>
    <x v="89"/>
    <n v="425502500"/>
    <n v="425502500"/>
    <x v="24"/>
    <n v="51040020001"/>
    <s v="51040020001 - Personas fortalecidas en el ecosistema de emprendimiento empresarial y social con enfoque diferencial y de género "/>
    <n v="130"/>
    <n v="130"/>
    <s v="No"/>
    <x v="1"/>
    <x v="2"/>
    <x v="1"/>
    <s v="Emprendimiento comuna 9"/>
    <s v="Emprendedores y micro empresarios de la comuna 9"/>
    <x v="7"/>
    <x v="2"/>
    <m/>
    <m/>
    <m/>
    <m/>
    <m/>
    <m/>
    <m/>
    <m/>
    <m/>
    <m/>
    <m/>
    <m/>
    <m/>
    <m/>
    <m/>
    <m/>
    <x v="4"/>
  </r>
  <r>
    <x v="90"/>
    <n v="2022760010207"/>
    <x v="90"/>
    <n v="378547398"/>
    <n v="378547398"/>
    <x v="24"/>
    <n v="51040020001"/>
    <s v="51040020001 - Personas fortalecidas en el ecosistema de emprendimiento empresarial y social con enfoque diferencial y de género "/>
    <n v="100"/>
    <n v="100"/>
    <s v="No"/>
    <x v="1"/>
    <x v="14"/>
    <x v="1"/>
    <s v="Emprendimiento comuna 10"/>
    <s v="Personas discapacitadas, mujeres, jóvenes y población en general "/>
    <x v="7"/>
    <x v="2"/>
    <m/>
    <m/>
    <m/>
    <m/>
    <m/>
    <m/>
    <m/>
    <m/>
    <m/>
    <m/>
    <m/>
    <m/>
    <m/>
    <m/>
    <m/>
    <m/>
    <x v="4"/>
  </r>
  <r>
    <x v="91"/>
    <n v="2022760010190"/>
    <x v="91"/>
    <n v="243360000"/>
    <n v="243360000"/>
    <x v="24"/>
    <n v="51040020001"/>
    <s v="51040020001 - Personas fortalecidas en el ecosistema de emprendimiento empresarial y social con enfoque diferencial y de género "/>
    <n v="150"/>
    <n v="150"/>
    <s v="No"/>
    <x v="1"/>
    <x v="15"/>
    <x v="1"/>
    <s v="Emprendimiento comuna 11"/>
    <s v="Emprendedores y micro empresarios de la comuna 11"/>
    <x v="7"/>
    <x v="2"/>
    <m/>
    <m/>
    <m/>
    <m/>
    <m/>
    <m/>
    <m/>
    <m/>
    <m/>
    <m/>
    <m/>
    <m/>
    <m/>
    <m/>
    <m/>
    <m/>
    <x v="4"/>
  </r>
  <r>
    <x v="92"/>
    <n v="2022760010191"/>
    <x v="92"/>
    <n v="156000000"/>
    <n v="156000000"/>
    <x v="24"/>
    <n v="51040020001"/>
    <s v="51040020001 - Personas fortalecidas en el ecosistema de emprendimiento empresarial y social con enfoque diferencial y de género "/>
    <n v="100"/>
    <n v="100"/>
    <s v="No"/>
    <x v="1"/>
    <x v="10"/>
    <x v="1"/>
    <s v="Emprendimiento comuna 16"/>
    <s v="Emprendedores y micro empresarios de la comuna 16"/>
    <x v="7"/>
    <x v="2"/>
    <m/>
    <m/>
    <m/>
    <m/>
    <m/>
    <m/>
    <m/>
    <m/>
    <m/>
    <m/>
    <m/>
    <m/>
    <m/>
    <m/>
    <m/>
    <m/>
    <x v="4"/>
  </r>
  <r>
    <x v="93"/>
    <n v="2022760010192"/>
    <x v="93"/>
    <n v="86298000"/>
    <n v="86298000"/>
    <x v="24"/>
    <n v="51040020001"/>
    <s v="51040020001 - Personas fortalecidas en el ecosistema de emprendimiento empresarial y social con enfoque diferencial y de género "/>
    <n v="33"/>
    <n v="33"/>
    <s v="No"/>
    <x v="1"/>
    <x v="16"/>
    <x v="1"/>
    <s v="Emprendimiento comuna 18"/>
    <s v="Emprendedores y micro empresarios de la comuna 18"/>
    <x v="7"/>
    <x v="2"/>
    <m/>
    <m/>
    <m/>
    <m/>
    <m/>
    <m/>
    <m/>
    <m/>
    <m/>
    <m/>
    <m/>
    <m/>
    <m/>
    <m/>
    <m/>
    <m/>
    <x v="4"/>
  </r>
  <r>
    <x v="94"/>
    <n v="2022760010193"/>
    <x v="94"/>
    <n v="67940000"/>
    <n v="67940000"/>
    <x v="24"/>
    <n v="51040020001"/>
    <s v="51040020001 - Personas fortalecidas en el ecosistema de emprendimiento empresarial y social con enfoque diferencial y de género "/>
    <n v="20"/>
    <n v="20"/>
    <s v="No"/>
    <x v="1"/>
    <x v="17"/>
    <x v="1"/>
    <s v="Emprendimiento La Elvira"/>
    <s v="Fortalecimiento técnico y productivo a los emprendimientos del Corregimiento de La Elvira en Santiago de Cali"/>
    <x v="7"/>
    <x v="2"/>
    <m/>
    <m/>
    <m/>
    <m/>
    <m/>
    <m/>
    <m/>
    <m/>
    <m/>
    <m/>
    <m/>
    <m/>
    <m/>
    <m/>
    <m/>
    <m/>
    <x v="4"/>
  </r>
  <r>
    <x v="95"/>
    <n v="2022760010194"/>
    <x v="95"/>
    <n v="22500000"/>
    <n v="22500000"/>
    <x v="24"/>
    <n v="51040020001"/>
    <s v="51040020001 - Personas fortalecidas en el ecosistema de emprendimiento empresarial y social con enfoque diferencial y de género "/>
    <n v="15"/>
    <n v="15"/>
    <s v="No"/>
    <x v="1"/>
    <x v="18"/>
    <x v="1"/>
    <s v="Empredimiento  Felidia"/>
    <s v="Emprendedores y micro empresarios del corregimiento de Felidia"/>
    <x v="7"/>
    <x v="2"/>
    <m/>
    <m/>
    <m/>
    <m/>
    <m/>
    <m/>
    <m/>
    <m/>
    <m/>
    <m/>
    <m/>
    <m/>
    <m/>
    <m/>
    <m/>
    <m/>
    <x v="4"/>
  </r>
  <r>
    <x v="96"/>
    <n v="2022760010206"/>
    <x v="96"/>
    <n v="221242817"/>
    <n v="221242817"/>
    <x v="24"/>
    <n v="51040020001"/>
    <s v="51040020001 - Personas fortalecidas en el ecosistema de emprendimiento empresarial y social con enfoque diferencial y de género "/>
    <n v="67"/>
    <n v="67"/>
    <s v="No"/>
    <x v="1"/>
    <x v="19"/>
    <x v="1"/>
    <s v="Empredimiento Golondrinas"/>
    <s v="Personas discapacitadas, mujeres, jóvenes y población en general "/>
    <x v="7"/>
    <x v="2"/>
    <m/>
    <m/>
    <m/>
    <m/>
    <m/>
    <m/>
    <m/>
    <m/>
    <m/>
    <m/>
    <m/>
    <m/>
    <m/>
    <m/>
    <m/>
    <m/>
    <x v="4"/>
  </r>
  <r>
    <x v="97"/>
    <n v="2022760010195"/>
    <x v="97"/>
    <n v="109290000"/>
    <n v="109290000"/>
    <x v="24"/>
    <n v="51040020001"/>
    <s v="51040020001 - Personas fortalecidas en el ecosistema de emprendimiento empresarial y social con enfoque diferencial y de género "/>
    <n v="60"/>
    <n v="60"/>
    <s v="No"/>
    <x v="1"/>
    <x v="20"/>
    <x v="1"/>
    <s v="Empredimiento Hormiguero "/>
    <s v="Emprendedores y micro empresarios del Corregimiento de Hormiguero"/>
    <x v="7"/>
    <x v="2"/>
    <m/>
    <m/>
    <m/>
    <m/>
    <m/>
    <m/>
    <m/>
    <m/>
    <m/>
    <m/>
    <m/>
    <m/>
    <m/>
    <m/>
    <m/>
    <m/>
    <x v="4"/>
  </r>
  <r>
    <x v="98"/>
    <n v="2022760010196"/>
    <x v="98"/>
    <n v="251790465"/>
    <n v="251790465"/>
    <x v="24"/>
    <n v="51040020001"/>
    <s v="51040020001 - Personas fortalecidas en el ecosistema de emprendimiento empresarial y social con enfoque diferencial y de género "/>
    <n v="175"/>
    <n v="175"/>
    <s v="No"/>
    <x v="1"/>
    <x v="11"/>
    <x v="1"/>
    <s v="Empredimientos Huertas comuna 3"/>
    <s v="Emprendedores y micro empresarios de la comuna 3"/>
    <x v="7"/>
    <x v="2"/>
    <m/>
    <m/>
    <m/>
    <m/>
    <m/>
    <m/>
    <m/>
    <m/>
    <m/>
    <m/>
    <m/>
    <m/>
    <m/>
    <m/>
    <m/>
    <m/>
    <x v="4"/>
  </r>
  <r>
    <x v="99"/>
    <n v="2022760010197"/>
    <x v="99"/>
    <n v="212055000"/>
    <n v="212055000"/>
    <x v="24"/>
    <n v="51040020001"/>
    <s v="51040020001 - Personas fortalecidas en el ecosistema de emprendimiento empresarial y social con enfoque diferencial y de género "/>
    <n v="85"/>
    <n v="85"/>
    <s v="No"/>
    <x v="1"/>
    <x v="21"/>
    <x v="1"/>
    <s v="Empredimiento Navarro"/>
    <s v="Emprendedores y micro empresarios del Corregimiento de Navarro"/>
    <x v="7"/>
    <x v="2"/>
    <m/>
    <m/>
    <m/>
    <m/>
    <m/>
    <m/>
    <m/>
    <m/>
    <m/>
    <m/>
    <m/>
    <m/>
    <m/>
    <m/>
    <m/>
    <m/>
    <x v="4"/>
  </r>
  <r>
    <x v="100"/>
    <n v="2022760010205"/>
    <x v="100"/>
    <n v="266873497"/>
    <n v="266873497"/>
    <x v="24"/>
    <n v="51040020001"/>
    <s v="51040020001 - Personas fortalecidas en el ecosistema de emprendimiento empresarial y social con enfoque diferencial y de género "/>
    <n v="95"/>
    <n v="95"/>
    <s v="No"/>
    <x v="1"/>
    <x v="22"/>
    <x v="1"/>
    <s v="Emprendimiento Pance"/>
    <s v="Emprendedores y micro empresarios de la corregimiento de Pance"/>
    <x v="7"/>
    <x v="2"/>
    <m/>
    <m/>
    <m/>
    <m/>
    <m/>
    <m/>
    <m/>
    <m/>
    <m/>
    <m/>
    <m/>
    <m/>
    <m/>
    <m/>
    <m/>
    <m/>
    <x v="4"/>
  </r>
  <r>
    <x v="101"/>
    <n v="2022760010198"/>
    <x v="101"/>
    <n v="271480000"/>
    <n v="271480000"/>
    <x v="28"/>
    <n v="51040020005"/>
    <s v="51040020005 -Experiencias de fortalecimiento empresarial para mercados competitivos, desarrolladas "/>
    <n v="3"/>
    <n v="3"/>
    <s v="No"/>
    <x v="1"/>
    <x v="16"/>
    <x v="1"/>
    <s v="Experiencias comuna 18"/>
    <s v="Población general con emprendimientos"/>
    <x v="7"/>
    <x v="2"/>
    <m/>
    <m/>
    <m/>
    <m/>
    <m/>
    <m/>
    <m/>
    <m/>
    <m/>
    <m/>
    <m/>
    <m/>
    <m/>
    <m/>
    <m/>
    <m/>
    <x v="4"/>
  </r>
  <r>
    <x v="102"/>
    <n v="2022760010200"/>
    <x v="102"/>
    <n v="41440000"/>
    <n v="41440000"/>
    <x v="42"/>
    <n v="51040010004"/>
    <s v="51040010004 - Personas vinculadas a rutas para la inserción laboral "/>
    <n v="50"/>
    <n v="50"/>
    <s v="No"/>
    <x v="1"/>
    <x v="16"/>
    <x v="1"/>
    <s v="Rutas comuna 18"/>
    <s v="Desempleados"/>
    <x v="9"/>
    <x v="2"/>
    <m/>
    <m/>
    <m/>
    <m/>
    <m/>
    <m/>
    <m/>
    <m/>
    <m/>
    <m/>
    <m/>
    <m/>
    <m/>
    <m/>
    <m/>
    <m/>
    <x v="4"/>
  </r>
  <r>
    <x v="103"/>
    <n v="2022760010208"/>
    <x v="103"/>
    <n v="255379560"/>
    <n v="255379560"/>
    <x v="24"/>
    <n v="51040020001"/>
    <s v="51040020001 - Personas fortalecidas en el ecosistema de emprendimiento empresarial y social con enfoque diferencial y de género "/>
    <n v="125"/>
    <n v="125"/>
    <s v="No"/>
    <x v="1"/>
    <x v="23"/>
    <x v="1"/>
    <s v="Empredimiento comuna 6"/>
    <s v="Emprendedores y micro empresarios de la comuna 6"/>
    <x v="7"/>
    <x v="2"/>
    <m/>
    <m/>
    <m/>
    <m/>
    <m/>
    <m/>
    <m/>
    <m/>
    <m/>
    <m/>
    <m/>
    <m/>
    <m/>
    <m/>
    <m/>
    <m/>
    <x v="4"/>
  </r>
  <r>
    <x v="104"/>
    <m/>
    <x v="50"/>
    <m/>
    <m/>
    <x v="56"/>
    <m/>
    <m/>
    <m/>
    <m/>
    <m/>
    <x v="2"/>
    <x v="24"/>
    <x v="2"/>
    <m/>
    <m/>
    <x v="12"/>
    <x v="3"/>
    <m/>
    <m/>
    <m/>
    <m/>
    <m/>
    <m/>
    <m/>
    <m/>
    <m/>
    <m/>
    <m/>
    <m/>
    <m/>
    <m/>
    <m/>
    <m/>
    <x v="4"/>
  </r>
  <r>
    <x v="104"/>
    <m/>
    <x v="50"/>
    <m/>
    <m/>
    <x v="56"/>
    <m/>
    <m/>
    <m/>
    <m/>
    <m/>
    <x v="2"/>
    <x v="24"/>
    <x v="2"/>
    <m/>
    <m/>
    <x v="12"/>
    <x v="3"/>
    <m/>
    <m/>
    <m/>
    <m/>
    <m/>
    <m/>
    <m/>
    <m/>
    <m/>
    <m/>
    <m/>
    <m/>
    <m/>
    <m/>
    <m/>
    <m/>
    <x v="4"/>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r>
    <x v="104"/>
    <m/>
    <x v="50"/>
    <m/>
    <m/>
    <x v="56"/>
    <m/>
    <m/>
    <m/>
    <m/>
    <m/>
    <x v="2"/>
    <x v="24"/>
    <x v="2"/>
    <m/>
    <m/>
    <x v="12"/>
    <x v="3"/>
    <m/>
    <m/>
    <m/>
    <m/>
    <m/>
    <m/>
    <m/>
    <m/>
    <m/>
    <m/>
    <m/>
    <n v="0"/>
    <n v="0"/>
    <n v="0"/>
    <n v="0"/>
    <n v="0"/>
    <x v="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
  <r>
    <s v="BP-26002915"/>
    <s v="2020760010371"/>
    <s v="Fortalecimiento de los sistemas de gestión de la Secretaría de Desarrollo Económico de Santiago de Cali"/>
    <n v="2415552000"/>
    <n v="1885060500"/>
    <n v="54020010026"/>
    <n v="54020010026"/>
    <s v="54020010026  Líneas de servicios del Proceso Desarrollo Económico certificadas bajo la ISO 9001:2015"/>
    <n v="2"/>
    <n v="2"/>
    <s v="No"/>
    <x v="0"/>
    <n v="99"/>
    <s v="Continuidad"/>
    <s v="Calidad"/>
    <s v="Pesonal de la Administración Distrital"/>
    <x v="0"/>
    <x v="0"/>
    <n v="287340"/>
    <s v="45"/>
    <s v="Gobierno territorial"/>
    <s v="22"/>
    <s v="Gobierno, Planeación y Desarrollo Instit"/>
    <s v="Argemiro Cortes Buitrago_x000a_16705636_x000a_argemiro.cortes@cali.gov.co_x000a_Formulador Oficial"/>
    <n v="11181666546"/>
  </r>
  <r>
    <s v="BP-26002965"/>
    <s v="2020760010373"/>
    <s v="Investigación sobre los sectores económicos priorizados y temas conexos en la política pública de desarrollo económico en Santiago de Cali"/>
    <n v="366628000"/>
    <n v="219284686"/>
    <n v="54020020014"/>
    <n v="54020020014"/>
    <s v="54020020014  Investigaciones sobre economía creativa, circular, digital y demás temas conexos al desarrollo del territorio, generadas y publicadas"/>
    <n v="1"/>
    <n v="3"/>
    <s v="No"/>
    <x v="0"/>
    <n v="99"/>
    <s v="Continuidad"/>
    <s v="CIEC"/>
    <s v="Toda la población de Cali"/>
    <x v="1"/>
    <x v="0"/>
    <n v="286312"/>
    <s v="35"/>
    <s v="Comercio, industria y turismo"/>
    <s v="12"/>
    <s v="Desarrollo Comercial"/>
    <s v="Argemiro Cortes Buitrago_x000a_16705636_x000a_argemiro.cortes@cali.gov.co_x000a_Formulador Oficial"/>
    <n v="2300715314"/>
  </r>
  <r>
    <s v="BP-26003695"/>
    <s v="2021760010341"/>
    <s v="Estudio de mercado por clusters existentes en el Distrito de Santiago de Cali"/>
    <n v="200000000"/>
    <e v="#N/A"/>
    <n v="54020020023"/>
    <n v="54020020023"/>
    <s v="54020020023  Inteligencia de mercados -estudio de mercado por clústeres, existentes en el municipio de Santiago de Cali, elaborado"/>
    <e v="#N/A"/>
    <e v="#N/A"/>
    <s v="No"/>
    <x v="0"/>
    <n v="99"/>
    <s v="Nuevo"/>
    <s v="CIEC"/>
    <m/>
    <x v="2"/>
    <x v="0"/>
    <n v="399112"/>
    <s v="35"/>
    <s v="Comercio, industria y turismo"/>
    <m/>
    <e v="#N/A"/>
    <s v="Maria Fernanda Santa Palacios_x000a_1130615273_x000a_maria.santa@cali.gov.co_x000a_Formulador Oficial"/>
    <e v="#N/A"/>
  </r>
  <r>
    <s v="BP-26003696"/>
    <m/>
    <s v="Aplicación de la encuesta multipropósito de empleo y calidad de vida para Santiago de Cali"/>
    <n v="1500000000"/>
    <e v="#N/A"/>
    <n v="54020020013"/>
    <n v="54020020013"/>
    <s v="54020020013  Encuesta multipropósito de empleo (formal e informal) y calidad de vida para Cali, aplicada"/>
    <n v="1"/>
    <n v="2280907"/>
    <m/>
    <x v="0"/>
    <n v="99"/>
    <s v="Nuevo"/>
    <s v="CIEC"/>
    <m/>
    <x v="2"/>
    <x v="0"/>
    <n v="399531"/>
    <s v="36"/>
    <s v="Trabajo"/>
    <m/>
    <e v="#N/A"/>
    <s v="Maria Fernanda Santa Palacios_x000a_1130615273_x000a_maria.santa@cali.gov.co_x000a_Formulador Oficial"/>
    <e v="#N/A"/>
  </r>
  <r>
    <s v="BP-26002966"/>
    <n v="2021760010388"/>
    <s v="Fortalecimiento de iniciativas de producción limpia y consumo responsable en Santiago de Cali"/>
    <n v="253000000"/>
    <n v="108184000"/>
    <n v="53020030001"/>
    <n v="53020030001"/>
    <s v="53020030001  Estrategias para el fomento de la producción limpia y el consumo responsable implementadas"/>
    <n v="2"/>
    <n v="2"/>
    <s v="No"/>
    <x v="0"/>
    <n v="99"/>
    <s v="Nuevo"/>
    <s v="Produccción limpia"/>
    <s v="Universidades y Empresas afines a la Estrategia de Economía Circular. "/>
    <x v="3"/>
    <x v="1"/>
    <n v="286426"/>
    <s v="35"/>
    <s v="Comercio, industria y turismo"/>
    <m/>
    <e v="#N/A"/>
    <s v="Maria Fernanda Santa Palacios_x000a_1130615273_x000a_maria.santa@cali.gov.co_x000a_Formulador Oficial"/>
    <n v="4044847736"/>
  </r>
  <r>
    <s v="BP-26002980"/>
    <s v="2020760010375"/>
    <s v="Fortalecimiento de las técnicas de producción sostenible, competitividad y asociatividad de los productores agrícolas locales de Santiago de Cali"/>
    <n v="172848000"/>
    <n v="94873000"/>
    <n v="53020030003"/>
    <n v="53020030003"/>
    <s v="53020030003  Productores agrícolas locales fortalecidos en técnicas de producción sostenible, competitividad y asociatividad "/>
    <n v="10"/>
    <n v="10"/>
    <s v="No"/>
    <x v="0"/>
    <n v="99"/>
    <s v="Continuidad"/>
    <s v="Productores Agrícolas locales"/>
    <s v="Productores agricolas de los corregimientos de Santiago de Cali "/>
    <x v="4"/>
    <x v="1"/>
    <n v="285989"/>
    <s v="17"/>
    <s v="Agricultura y desarrollo rural"/>
    <s v="14"/>
    <s v="Agropecuario"/>
    <s v="Argemiro Cortes Buitrago_x000a_16705636_x000a_argemiro.cortes@cali.gov.co_x000a_Formulador Oficial"/>
    <n v="1614190127"/>
  </r>
  <r>
    <s v="BP-26003001"/>
    <s v="2021760010382"/>
    <s v="Desarrollo de un plan para el fortalecimiento de negocios verdes en Santiago de Cali"/>
    <n v="299712000"/>
    <n v="87168000"/>
    <n v="53020030002"/>
    <n v="53020030002"/>
    <s v="53020030002  Plan para el fortalecimiento de Negocios Verdes formulado e implementado"/>
    <n v="35"/>
    <n v="20"/>
    <s v="No"/>
    <x v="0"/>
    <n v="99"/>
    <s v="Nuevo"/>
    <s v="Negocios Verdes"/>
    <s v="Ciudadanos de cali promotores, socios y/o colaboradores de iniciativas de negocio verdes"/>
    <x v="4"/>
    <x v="1"/>
    <n v="286103"/>
    <s v="32"/>
    <s v="Ambiente y desarrollo sostenible"/>
    <m/>
    <e v="#N/A"/>
    <s v="Maria Fernanda Santa Palacios_x000a_1130615273_x000a_maria.santa@cali.gov.co_x000a_Formulador Oficial"/>
    <n v="6122354397"/>
  </r>
  <r>
    <s v="BP-26003029"/>
    <s v="2020760010381"/>
    <s v="Construcción del Ecosistema de Innovación de Economía Circular en Cali"/>
    <n v="527564000"/>
    <n v="127168000"/>
    <n v="53020020002"/>
    <n v="53020020002"/>
    <s v="53020020002  Sistema de Gestión de economía circular diseñado, implementado y certificado "/>
    <n v="20"/>
    <n v="20"/>
    <s v="No"/>
    <x v="0"/>
    <n v="99"/>
    <s v="Continuidad"/>
    <s v="Ecosistema circular"/>
    <s v="Personas de 30 empresas intervenidas en temas de economia circular y sostenimiento "/>
    <x v="3"/>
    <x v="1"/>
    <n v="284871"/>
    <s v="35"/>
    <s v="Comercio, industria y turismo"/>
    <s v="12"/>
    <s v="Desarrollo Comercial"/>
    <s v="Argemiro Cortes Buitrago_x000a_16705636_x000a_argemiro.cortes@cali.gov.co_x000a_Formulador Oficial"/>
    <n v="3147000398"/>
  </r>
  <r>
    <s v="BP-26003393"/>
    <s v="2020760010408"/>
    <s v="Fortalecimiento a las empresas y emprendimientos en capacidades para el fomento de la economía circular en Cali"/>
    <n v="624449000"/>
    <n v="199401000"/>
    <n v="53020020001"/>
    <n v="53020020001"/>
    <s v="53020020001  Empresas y emprendimientos fortalecidos en capacidades para el fomento de la economía Circular "/>
    <n v="91"/>
    <n v="40"/>
    <s v="No"/>
    <x v="0"/>
    <n v="99"/>
    <s v="Continuidad"/>
    <s v="Emprendimientos Economía Circular"/>
    <s v="Ciudadanos de cali promotores, socios y/o colaboradores de iniciativas de negocio verdes"/>
    <x v="3"/>
    <x v="1"/>
    <n v="290558"/>
    <s v="35"/>
    <s v="Comercio, industria y turismo"/>
    <s v="12"/>
    <s v="Desarrollo Comercial"/>
    <s v="Argemiro Cortes Buitrago_x000a_16705636_x000a_argemiro.cortes@cali.gov.co_x000a_Formulador Oficial"/>
    <n v="7065635208"/>
  </r>
  <r>
    <s v="BP-26003698"/>
    <s v="2022760010068"/>
    <s v="Elaboracion de estudios de analisis economico e impacto para el aprovechamiento de residuos RCD en Santiago de Cali"/>
    <n v="606964000"/>
    <n v="102762000"/>
    <n v="53020020003"/>
    <n v="53020020003"/>
    <s v="53020020003  Estudios de Análisis Económico e Impacto para el aprovechamiento de residuos orgánicos, inorgánicos y RCD elaborado "/>
    <n v="3"/>
    <n v="3"/>
    <m/>
    <x v="0"/>
    <n v="99"/>
    <s v="Nuevo"/>
    <m/>
    <m/>
    <x v="1"/>
    <x v="0"/>
    <n v="401183"/>
    <s v="35"/>
    <s v="Comercio, industria y turismo"/>
    <m/>
    <e v="#N/A"/>
    <s v="Maria Fernanda Santa Palacios_x000a_1130615273_x000a_maria.santa@cali.gov.co_x000a_Formulador Oficial"/>
    <n v="1426770324"/>
  </r>
  <r>
    <s v="BP-26003712"/>
    <s v="2022760010057"/>
    <s v="Mantenimiento de la plataforma tecnológica para la gestión de la economía circular de Santiago de Cali"/>
    <n v="168907000"/>
    <e v="#N/A"/>
    <n v="51010010018"/>
    <n v="51010010018"/>
    <s v="51010010018  Plataforma tecnológica para la Gestión de la Economía Circular diseñada y en funcionamiento"/>
    <n v="1"/>
    <n v="180"/>
    <s v="No"/>
    <x v="0"/>
    <n v="99"/>
    <s v="Nuevo"/>
    <s v="Plataforma Ecocircular"/>
    <s v="General"/>
    <x v="2"/>
    <x v="1"/>
    <n v="402399"/>
    <s v="23"/>
    <s v="Tecnologías de la información y las comunicaciones"/>
    <m/>
    <m/>
    <s v="Maria Fernanda Santa Palacios_x000a_1130615273_x000a_maria.santa@cali.gov.co_x000a_Formulador Oficial"/>
    <e v="#N/A"/>
  </r>
  <r>
    <s v="BP-26003066"/>
    <s v="2020760010384"/>
    <s v="Consolidación de las Áreas de Desarrollo Naranja de Santiago de Cali"/>
    <n v="484828000"/>
    <n v="195924000"/>
    <n v="51020010002"/>
    <n v="51020010002"/>
    <s v="51020010002  Áreas de Desarrollo Naranja en artes escénicas, patrimonio, gastronomía, artes visuales y digitales, audiovisual, diseño e innovación implementadas"/>
    <n v="4"/>
    <n v="4"/>
    <s v="Si"/>
    <x v="0"/>
    <n v="99"/>
    <s v="Continuidad"/>
    <s v="ADN"/>
    <s v="Toda la población de Cali"/>
    <x v="5"/>
    <x v="1"/>
    <n v="287040"/>
    <s v="33"/>
    <s v="Cultura"/>
    <s v="06"/>
    <s v="Arte y Cultura"/>
    <s v="Argemiro Cortes Buitrago_x000a_16705636_x000a_argemiro.cortes@cali.gov.co_x000a_Formulador Oficial"/>
    <n v="50816976000"/>
  </r>
  <r>
    <s v="BP-26003067"/>
    <s v="2020760010385"/>
    <s v="Desarrollo de laboratorios de innovación, emprendimiento y tecnología en la industria cultural y creativa de Santiago de Cali"/>
    <n v="2196876960"/>
    <e v="#N/A"/>
    <n v="51020010007"/>
    <n v="51020010007"/>
    <s v="51020010007  Laboratorios de innovación y emprendimientos en artes digitales desarrollados"/>
    <e v="#N/A"/>
    <e v="#N/A"/>
    <s v="No"/>
    <x v="0"/>
    <n v="99"/>
    <s v="Continuidad"/>
    <s v="Laboratorio ICC"/>
    <s v="Población en la industria cultural y creativa de Santiago de Cali"/>
    <x v="2"/>
    <x v="1"/>
    <n v="286550"/>
    <s v="39"/>
    <s v="Ciencia, tecnología e innovación"/>
    <s v="25"/>
    <s v="Ciencia y Tecnología"/>
    <s v="Argemiro Cortes Buitrago_x000a_16705636_x000a_argemiro.cortes@cali.gov.co_x000a_Formulador Oficial"/>
    <e v="#N/A"/>
  </r>
  <r>
    <s v="BP-26003071"/>
    <n v="2021760010408"/>
    <s v="Asistencia técnica a empresas y emprendimientos de la industria cultural y creativa en Santiago de Cali"/>
    <n v="1017952000"/>
    <n v="179041000"/>
    <n v="51020010008"/>
    <n v="51020010008"/>
    <s v="51020010008  Emprendimientos y empresas de la industria cultural y creativa de Cali beneficiados con asistencia técnica"/>
    <n v="670"/>
    <n v="30"/>
    <s v="No"/>
    <x v="0"/>
    <n v="99"/>
    <s v="Nuevo"/>
    <s v="Asistencia técnica ICC"/>
    <s v="30 personas representantes de emprendimientos creativos y/o agente des del ecosistema"/>
    <x v="5"/>
    <x v="1"/>
    <n v="287489"/>
    <s v="35"/>
    <s v="Comercio, industria y turismo"/>
    <m/>
    <e v="#N/A"/>
    <s v="Maria Fernanda Santa Palacios_x000a_1130615273_x000a_maria.santa@cali.gov.co_x000a_Formulador Oficial"/>
    <n v="4951448249"/>
  </r>
  <r>
    <s v="BP-26003079"/>
    <s v="2020760010386"/>
    <s v="Fortalecimiento a los emprendimientos y empresas de industrias culturales y creativas en etapa de incubación y aceleración de Santiago de Cali"/>
    <n v="459004000"/>
    <n v="142762000"/>
    <n v="51020010003"/>
    <n v="51020010003"/>
    <s v="51020010003  Emprendimientos y empresas de industrias creativas para la incubación, aceleración y sofisticación fortalecidos"/>
    <n v="74"/>
    <n v="30"/>
    <s v="No"/>
    <x v="0"/>
    <n v="99"/>
    <s v="Continuidad"/>
    <s v="Fortalece Incubación"/>
    <s v="35 personas representantes de 35 emprendimientos, y 15 personas representantes de  empresas de industria cultural y creativa.  "/>
    <x v="5"/>
    <x v="1"/>
    <n v="286733"/>
    <s v="35"/>
    <s v="Comercio, industria y turismo"/>
    <s v="12"/>
    <s v="Desarrollo Comercial"/>
    <s v="Argemiro Cortes Buitrago_x000a_16705636_x000a_argemiro.cortes@cali.gov.co_x000a_Formulador Oficial"/>
    <n v="3292528464.5"/>
  </r>
  <r>
    <s v="BP-26003084"/>
    <s v="2020760010387"/>
    <s v="Producción cinematográfica y audiovisual competitiva en Santiago de Cali"/>
    <n v="831959000"/>
    <n v="135594000"/>
    <n v="51020010009"/>
    <n v="51020010009"/>
    <s v="51020010009  Proyectos de inversión nacional y extranjera para el sector fílmico apoyados"/>
    <n v="3"/>
    <n v="1"/>
    <s v="No"/>
    <x v="0"/>
    <n v="99"/>
    <s v="Continuidad"/>
    <s v="Producción audivisual y cine"/>
    <s v="Personas (profesionales del sector audiovisual)"/>
    <x v="5"/>
    <x v="1"/>
    <n v="287493"/>
    <s v="33"/>
    <s v="Cultura"/>
    <s v="06"/>
    <s v="Arte y Cultura"/>
    <s v="Argemiro Cortes Buitrago_x000a_16705636_x000a_argemiro.cortes@cali.gov.co_x000a_Formulador Oficial"/>
    <n v="9672102417"/>
  </r>
  <r>
    <s v="BP-26003086"/>
    <s v="2020760010388"/>
    <s v="Fortalecimiento al consumo cultural y creativo en Santiago de Cali"/>
    <n v="415948000"/>
    <n v="140648000"/>
    <n v="51020010006"/>
    <n v="51020010006"/>
    <s v="51020010006  Organizaciones de consumo cultural y creativo apoyadas"/>
    <n v="20"/>
    <n v="10"/>
    <s v="No"/>
    <x v="0"/>
    <n v="99"/>
    <s v="Continuidad"/>
    <s v="Fortalecimiento consumo cultural"/>
    <s v="organizaciones culturales y creativas de la ciudad"/>
    <x v="5"/>
    <x v="1"/>
    <n v="287276"/>
    <s v="33"/>
    <s v="Cultura"/>
    <s v="06"/>
    <s v="Arte y Cultura"/>
    <s v="Argemiro Cortes Buitrago_x000a_16705636_x000a_argemiro.cortes@cali.gov.co_x000a_Formulador Oficial"/>
    <n v="2169711611.5"/>
  </r>
  <r>
    <s v="BP-26003121"/>
    <s v="2020760010389"/>
    <s v="Mejoramiento a la competitividad sostenible de los mercados de industrias culturales y creativas de Santiago de Cali"/>
    <n v="649820000"/>
    <n v="200000000"/>
    <n v="51020010004"/>
    <n v="51020010004"/>
    <s v="51020010004  Mercados de industrias culturales y creativas fortalecidos en competitividad sostenible"/>
    <n v="5"/>
    <n v="5"/>
    <s v="No"/>
    <x v="0"/>
    <n v="99"/>
    <s v="Continuidad"/>
    <s v="Mejoara competitividad Mercados ICC"/>
    <s v="bandas musicales, compradores, invitados y asistentes, empresas del sector creativo, asistentes a conferencias, invitados y compradores en el MEC_x000a_"/>
    <x v="5"/>
    <x v="1"/>
    <n v="286923"/>
    <s v="35"/>
    <s v="Comercio, industria y turismo"/>
    <s v="12"/>
    <s v="Desarrollo Comercial"/>
    <s v="Argemiro Cortes Buitrago_x000a_16705636_x000a_argemiro.cortes@cali.gov.co_x000a_Formulador Oficial"/>
    <n v="1150751500"/>
  </r>
  <r>
    <s v="BP-26003122"/>
    <n v="2021760010409"/>
    <s v="Consolidación de modelos asociativos empresariales de la industria cultural y creativa de Santiago de Cali"/>
    <n v="428460000"/>
    <e v="#N/A"/>
    <n v="51020020003"/>
    <n v="51020020003"/>
    <s v="51020020003  Modelos asociativos empresariales consolidados"/>
    <e v="#N/A"/>
    <e v="#N/A"/>
    <s v="No"/>
    <x v="0"/>
    <n v="99"/>
    <s v="Nuevo"/>
    <s v="Modelos Asociativos ICC"/>
    <m/>
    <x v="2"/>
    <x v="1"/>
    <n v="289673"/>
    <s v="35"/>
    <s v="Comercio, industria y turismo"/>
    <m/>
    <e v="#N/A"/>
    <s v="Maria Fernanda Santa Palacios_x000a_1130615273_x000a_maria.santa@cali.gov.co_x000a_Formulador Oficial"/>
    <e v="#N/A"/>
  </r>
  <r>
    <s v="BP-26003398"/>
    <s v="2020760010401 "/>
    <s v="Fortalecimiento en capacidades de innovación de las MiPymes en etapa temprana de la ciudad de Santiago de Cali"/>
    <n v="801840000"/>
    <e v="#N/A"/>
    <n v="51010010033"/>
    <n v="51010010033"/>
    <s v="51010010033  MiPymes industriales y de servicios en sus capacidades de desarrollo e innovación, apoyadas"/>
    <e v="#N/A"/>
    <e v="#N/A"/>
    <s v="No"/>
    <x v="0"/>
    <n v="99"/>
    <s v="Continuidad"/>
    <s v="Mipymes Innovadoras"/>
    <s v="35 MiPymes (10 personas por cada una)"/>
    <x v="2"/>
    <x v="1"/>
    <n v="286463"/>
    <s v="39"/>
    <s v="Ciencia, tecnología e innovación"/>
    <s v="25"/>
    <s v="Ciencia y Tecnología"/>
    <s v="Argemiro Cortes Buitrago_x000a_16705636_x000a_argemiro.cortes@cali.gov.co_x000a_Formulador Oficial"/>
    <e v="#N/A"/>
  </r>
  <r>
    <s v="BP-26003402"/>
    <s v="2020760010404"/>
    <s v="Optimización del capital humano capacitado en Tecnologías de la Cuarta Revolución Industrial en la ciudad de Santiago de Cali"/>
    <n v="1637889000"/>
    <n v="525487000"/>
    <n v="51010010038"/>
    <n v="51010010038"/>
    <s v="51010010038  Actores oferentes de capacidades TIC formados y activos en la plataforma"/>
    <n v="2120"/>
    <n v="325"/>
    <s v="No"/>
    <x v="0"/>
    <n v="99"/>
    <s v="Continuidad"/>
    <s v="Actores Oferentes TIC"/>
    <s v="Personas"/>
    <x v="6"/>
    <x v="1"/>
    <n v="293262"/>
    <s v="23"/>
    <s v="Tecnologías de la información y las comunicaciones"/>
    <s v="25"/>
    <s v="Ciencia y Tecnología"/>
    <s v="Argemiro Cortes Buitrago_x000a_16705636_x000a_argemiro.cortes@cali.gov.co_x000a_Formulador Oficial"/>
    <n v="3974513000"/>
  </r>
  <r>
    <s v="BP-26003403"/>
    <s v="2020760010405"/>
    <s v="Fortalecimiento de los niveles de sofisticación de las micro, pequeñas y medianas empresas de la ciudad Santiago de Cali"/>
    <n v="704976000"/>
    <n v="185016000"/>
    <n v="51010010039"/>
    <n v="51010010039"/>
    <s v="51010010039  Empresas demandantes de capacidades TIC capacitadas y activas dentro del proceso"/>
    <n v="400"/>
    <n v="210"/>
    <s v="No"/>
    <x v="0"/>
    <n v="99"/>
    <s v="Continuidad"/>
    <s v="Demanda TIC"/>
    <s v="MiPiymes"/>
    <x v="6"/>
    <x v="1"/>
    <n v="287097"/>
    <s v="23"/>
    <s v="Tecnologías de la información y las comunicaciones"/>
    <s v="25"/>
    <s v="Ciencia y Tecnología"/>
    <s v="Argemiro Cortes Buitrago_x000a_16705636_x000a_argemiro.cortes@cali.gov.co_x000a_Formulador Oficial"/>
    <n v="3864984000"/>
  </r>
  <r>
    <s v="BP-26002737"/>
    <s v="2020760010364 "/>
    <s v="Implementación de una estrategia de encadenamientos productivos en la ciudad de Cali"/>
    <n v="1285080000"/>
    <n v="165576000"/>
    <n v="51020020002"/>
    <n v="51020020002"/>
    <s v="51020020002  Pequeñas empresas conectadas y vinculadas comercialmente con empresas líderes de sectores productivos  "/>
    <n v="93"/>
    <n v="40"/>
    <s v="Si"/>
    <x v="0"/>
    <n v="99"/>
    <s v="Continuidad"/>
    <s v="Encadenamientos"/>
    <s v="Mipymes y /o emprendimiento_x000a_1 persona por mipyme y/o emprendimiento"/>
    <x v="4"/>
    <x v="1"/>
    <n v="282421"/>
    <s v="35"/>
    <s v="Comercio, industria y turismo"/>
    <s v="12"/>
    <s v="Desarrollo Comercial"/>
    <s v="Argemiro Cortes Buitrago_x000a_16705636_x000a_argemiro.cortes@cali.gov.co_x000a_Formulador Oficial"/>
    <n v="2813536500"/>
  </r>
  <r>
    <s v="BP-26002769"/>
    <n v="2021760010410"/>
    <s v="Implementación de una estrategia de fortalecimiento de capacidades de innovación en mipymes de la ciudad de Cali"/>
    <n v="488588000"/>
    <n v="117168000"/>
    <n v="51020020004"/>
    <n v="51020020004"/>
    <s v="51020020004  Pequeñas empresas con acceso a servicios de innovación"/>
    <n v="25"/>
    <n v="15"/>
    <s v="No"/>
    <x v="0"/>
    <n v="99"/>
    <s v="Continuidad"/>
    <s v="Mipymes innovación"/>
    <s v="Mipymes y /o emprendimientos - 1 persona por mipyme y/o emprendimiento"/>
    <x v="4"/>
    <x v="1"/>
    <n v="283746"/>
    <s v="39"/>
    <s v="Ciencia, tecnología e innovación"/>
    <m/>
    <e v="#N/A"/>
    <s v="Maria Fernanda Santa Palacios_x000a_1130615273_x000a_maria.santa@cali.gov.co_x000a_Formulador Oficial"/>
    <n v="3039272625"/>
  </r>
  <r>
    <s v="BP-26002799"/>
    <s v="2020760010366"/>
    <s v="Implementación de una estrategia de generación de ingresos en unidades productivas del Plan Jarillón Cali"/>
    <n v="1050000000"/>
    <e v="#N/A"/>
    <n v="51040020001"/>
    <n v="51040020001"/>
    <s v="51040020001  Personas fortalecidas en el ecosistema de emprendimiento empresarial y social con enfoque diferencial y de género"/>
    <e v="#N/A"/>
    <e v="#N/A"/>
    <s v="No"/>
    <x v="0"/>
    <n v="99"/>
    <s v="Continuidad"/>
    <s v="Plan jarillón"/>
    <s v="Unidades productivas del Plan Jarillon ( Zona Jarillon)_x000a_3 personas por unidad productiva"/>
    <x v="2"/>
    <x v="1"/>
    <n v="281944"/>
    <s v="35"/>
    <s v="Comercio, industria y turismo"/>
    <s v="12"/>
    <s v="Desarrollo Comercial"/>
    <s v="Argemiro Cortes Buitrago_x000a_16705636_x000a_argemiro.cortes@cali.gov.co_x000a_Formulador Oficial"/>
    <e v="#N/A"/>
  </r>
  <r>
    <s v="BP-26002856"/>
    <s v="2020760010367"/>
    <s v="Implementación de una estrategia de fortalecimiento a las iniciativas cluster de la ciudad de Cali"/>
    <n v="825000000"/>
    <e v="#N/A"/>
    <n v="51020020001"/>
    <n v="51020020001"/>
    <s v="51020020001  Clústeres de ciudad fortalecidos"/>
    <e v="#N/A"/>
    <e v="#N/A"/>
    <s v="No"/>
    <x v="0"/>
    <n v="99"/>
    <s v="Continuidad"/>
    <s v="Cluster ciudad"/>
    <s v="1 iniciativas cluster ( 6 personas por iniciativa cluster fortalecida)"/>
    <x v="2"/>
    <x v="1"/>
    <n v="286411"/>
    <s v="35"/>
    <s v="Comercio, industria y turismo"/>
    <s v="12"/>
    <s v="Desarrollo Comercial"/>
    <s v="Argemiro Cortes Buitrago_x000a_16705636_x000a_argemiro.cortes@cali.gov.co_x000a_Formulador Oficial"/>
    <e v="#N/A"/>
  </r>
  <r>
    <s v="BP-26002968"/>
    <s v="2021760010411"/>
    <s v="Diseño de una marca de ciudad para el Distrito Especial de Cali"/>
    <n v="539695368"/>
    <e v="#N/A"/>
    <n v="51030010002"/>
    <n v="51030010002"/>
    <s v="51030010002  Marca de Ciudad, diseñada e implementada"/>
    <e v="#N/A"/>
    <e v="#N/A"/>
    <s v="No"/>
    <x v="0"/>
    <n v="99"/>
    <s v="Nuevo"/>
    <s v="Marca de ciudad"/>
    <m/>
    <x v="2"/>
    <x v="1"/>
    <n v="288469"/>
    <s v="35"/>
    <s v="Comercio, industria y turismo"/>
    <m/>
    <e v="#N/A"/>
    <s v="Maria Fernanda Santa Palacios_x000a_1130615273_x000a_maria.santa@cali.gov.co_x000a_Formulador Oficial"/>
    <e v="#N/A"/>
  </r>
  <r>
    <s v="BP-26003436"/>
    <s v="2020760010409"/>
    <s v="Fortalecimiento para Asociaciones de recicladores de oficio en economía solidaria, desarrollo empresarial y competitividad en Santiago de Cali"/>
    <n v="147700000"/>
    <n v="121634000"/>
    <n v="53020020004"/>
    <n v="53020020004"/>
    <s v="53020020004  Asociaciones de recicladores de oficio de economía solidaria fortalecidas en desarrollo empresarial y competitividad "/>
    <e v="#N/A"/>
    <e v="#N/A"/>
    <s v="No"/>
    <x v="0"/>
    <n v="99"/>
    <s v="Continuidad"/>
    <s v="Recicladores de Oficio"/>
    <s v="12 organizaciones de recicladores de oficio"/>
    <x v="3"/>
    <x v="1"/>
    <n v="292691"/>
    <s v="41"/>
    <s v="Inclusión social y reconciliación"/>
    <s v="07"/>
    <s v="Desarrollo Comunitario"/>
    <s v="Argemiro Cortes Buitrago_x000a_16705636_x000a_argemiro.cortes@cali.gov.co_x000a_Formulador Oficial"/>
    <n v="1607608891"/>
  </r>
  <r>
    <s v="BP-26002906"/>
    <s v="2020760010370"/>
    <s v="Fortalecimiento de experiencias empresariales para unidades productivas de Santiago de Cali"/>
    <n v="479391145"/>
    <e v="#N/A"/>
    <n v="51040020005"/>
    <n v="51040020005"/>
    <s v="51040020005  Experiencias de fortalecimiento empresarial para mercados competitivos, desarrolladas"/>
    <n v="4"/>
    <n v="260"/>
    <s v="No"/>
    <x v="0"/>
    <n v="99"/>
    <s v="Continuidad"/>
    <s v="Experiencias empresariales"/>
    <s v="Emprendimientos (1 persona por emprendimiento) total 50_x000a_Unidades Productivas (1 persona por unidad productiva) total 50"/>
    <x v="2"/>
    <x v="1"/>
    <n v="284906"/>
    <s v="39"/>
    <s v="Ciencia, tecnología e innovación"/>
    <s v="25"/>
    <s v="Ciencia y Tecnología"/>
    <s v="Argemiro Cortes Buitrago_x000a_16705636_x000a_argemiro.cortes@cali.gov.co_x000a_Formulador Oficial"/>
    <e v="#N/A"/>
  </r>
  <r>
    <s v="BP-26002967"/>
    <s v="2020760010374"/>
    <s v="Fortalecimiento al ecosistema empresarial y social con enfoque diferencial y de género en Santiago de Cali"/>
    <n v="1767950000"/>
    <n v="5304526000"/>
    <n v="51040020001"/>
    <n v="51040020001"/>
    <s v="51040020001  Personas fortalecidas en el ecosistema de emprendimiento empresarial y social con enfoque diferencial y de género"/>
    <n v="4190"/>
    <n v="200"/>
    <s v="No"/>
    <x v="0"/>
    <n v="99"/>
    <s v="Continuidad"/>
    <s v="Ecosistema Empresarial"/>
    <s v="Población general con emprendimientos"/>
    <x v="7"/>
    <x v="2"/>
    <n v="287840"/>
    <s v="35"/>
    <s v="Comercio, industria y turismo"/>
    <s v="12"/>
    <s v="Desarrollo Comercial"/>
    <s v="Argemiro Cortes Buitrago_x000a_16705636_x000a_argemiro.cortes@cali.gov.co_x000a_Formulador Oficial"/>
    <n v="2633714000"/>
  </r>
  <r>
    <s v="BP-26003430"/>
    <s v="2020760010407"/>
    <s v="Fortalecimiento de las capacidades empresariales y técnicas de la población victima de Santiago de Cali"/>
    <n v="2167600000"/>
    <n v="300000000"/>
    <n v="51040020006"/>
    <n v="51040020006"/>
    <s v="51040020006  Víctimas del conflicto armado vinculadas a programas de emprendimiento empresarial y social"/>
    <n v="985"/>
    <n v="100"/>
    <s v="No"/>
    <x v="0"/>
    <n v="99"/>
    <s v="Continuidad"/>
    <s v="Foralecimiento técnico Víctimas"/>
    <s v="Población victima del conflicto armado"/>
    <x v="7"/>
    <x v="2"/>
    <n v="291648"/>
    <s v="35"/>
    <s v="Comercio, industria y turismo"/>
    <s v="12"/>
    <s v="Desarrollo Comercial"/>
    <s v="Argemiro Cortes Buitrago_x000a_16705636_x000a_argemiro.cortes@cali.gov.co_x000a_Formulador Oficial"/>
    <n v="1601126502"/>
  </r>
  <r>
    <s v="BP-26003443"/>
    <s v="2020760010406"/>
    <s v="Fortalecimiento al emprendimiento en Centros para el Desarrollo Empresarial y Social de Santiago de Cali"/>
    <n v="3778701589"/>
    <e v="#N/A"/>
    <n v="51040020003"/>
    <n v="51040020003"/>
    <s v="51040020003  Centros para el Emprendimiento y Desarrollo Empresarial y Social CEDES, en funcionamiento"/>
    <e v="#N/A"/>
    <e v="#N/A"/>
    <s v="No"/>
    <x v="0"/>
    <n v="99"/>
    <s v="Continuidad"/>
    <s v="Centro de Desarrollo Empresarial"/>
    <s v="1855 Emprendedores y MiPymes fortalecidos con formación en temas de desarrollo empresarial_x000a_30 Emprendedores y MiPymes fortalecidos con acompañamiento técnico especializado en temas de desarrollo empresarial_x000a_139 Emprendedores y MiPymes fortalecidos en come"/>
    <x v="2"/>
    <x v="2"/>
    <n v="293567"/>
    <s v="35"/>
    <s v="Comercio, industria y turismo"/>
    <s v="12"/>
    <s v="Desarrollo Comercial"/>
    <s v="Argemiro Cortes Buitrago_x000a_16705636_x000a_argemiro.cortes@cali.gov.co_x000a_Formulador Oficial"/>
    <e v="#N/A"/>
  </r>
  <r>
    <s v="BP-26003716"/>
    <m/>
    <s v="Implementación de un programa de emprendimiento estudiantil en las instituciones educativas oficiales de Santiago de Cali"/>
    <n v="176310000"/>
    <e v="#N/A"/>
    <n v="51040020007"/>
    <n v="51040020007"/>
    <s v="51040020007  Programa estudiantil de emprendimientos orientados, formalizados y apoyados"/>
    <n v="1"/>
    <n v="180"/>
    <s v="No"/>
    <x v="0"/>
    <n v="99"/>
    <s v="Nuevo"/>
    <m/>
    <m/>
    <x v="2"/>
    <x v="2"/>
    <n v="402820"/>
    <s v="35"/>
    <s v="Comercio, industria y turismo"/>
    <m/>
    <e v="#N/A"/>
    <s v="Maria Fernanda Santa Palacios_x000a_1130615273_x000a_maria.santa@cali.gov.co_x000a_Formulador Oficial"/>
    <e v="#N/A"/>
  </r>
  <r>
    <s v="BP-26002998"/>
    <s v="2020760010377"/>
    <s v="Capacitación a docentes de entidades públicas para el emprendimiento consciente y la economía social y solidaria de Cali"/>
    <n v="0"/>
    <n v="47168000"/>
    <n v="51040020004"/>
    <n v="51040020004"/>
    <s v="51040020004  Docentes de entidades públicas capacitados para el emprendimiento y la economía social y solidaria"/>
    <n v="275"/>
    <n v="215"/>
    <s v="No"/>
    <x v="0"/>
    <n v="99"/>
    <s v="Continuidad"/>
    <s v="Capacitación docentes"/>
    <s v="Docentes de instituciones educativas"/>
    <x v="8"/>
    <x v="2"/>
    <n v="286408"/>
    <s v="35"/>
    <s v="Comercio, industria y turismo"/>
    <s v="12"/>
    <s v="Desarrollo Comercial"/>
    <s v="Argemiro Cortes Buitrago_x000a_16705636_x000a_argemiro.cortes@cali.gov.co_x000a_Formulador Oficial"/>
    <n v="893737003"/>
  </r>
  <r>
    <s v="BP-26003021"/>
    <s v="2020760010378"/>
    <s v="Fortalecimiento de estrategias para la generación de ingresos de las personas en proceso de reincorporación, reintegración, desvinculados del conflicto armado de Cali"/>
    <n v="82400000"/>
    <n v="137994000"/>
    <n v="51050010004"/>
    <n v="51050010004"/>
    <s v="51050010004  Personas en proceso de reincorporación, reintegración, desvinculados del conflicto armado con acompañamiento productivo para la generación de ingresos"/>
    <n v="150"/>
    <n v="50"/>
    <s v="No"/>
    <x v="0"/>
    <n v="99"/>
    <s v="Continuidad"/>
    <s v="Generación ingresos reincorporados"/>
    <s v="Personas en proceso de reincorporación, reintegración, desvinculados del conflicto armado"/>
    <x v="8"/>
    <x v="2"/>
    <n v="286409"/>
    <s v="35"/>
    <s v="Comercio, industria y turismo"/>
    <s v="12"/>
    <s v="Desarrollo Comercial"/>
    <s v="Argemiro Cortes Buitrago_x000a_16705636_x000a_argemiro.cortes@cali.gov.co_x000a_Formulador Oficial"/>
    <n v="175641000"/>
  </r>
  <r>
    <s v="BP-26003032"/>
    <s v="2020760010382"/>
    <s v="Fortalecimiento para la generación de capacidades de las organizaciones del sector de economía solidaria de Cali"/>
    <n v="410827000"/>
    <n v="87168000"/>
    <n v="51050010005"/>
    <n v="51050010005"/>
    <s v="51050010005  Organizaciones del sector solidario fomentadas y fortalecidas en capacidades técnicas, administrativas y productivas"/>
    <n v="332"/>
    <n v="248"/>
    <s v="No"/>
    <x v="0"/>
    <n v="99"/>
    <s v="Continuidad"/>
    <s v="Organizaciones solidarias"/>
    <s v="Organizaciones del sector solidario"/>
    <x v="8"/>
    <x v="2"/>
    <n v="285876"/>
    <s v="35"/>
    <s v="Comercio, industria y turismo"/>
    <s v="12"/>
    <s v="Desarrollo Comercial"/>
    <s v="Argemiro Cortes Buitrago_x000a_16705636_x000a_argemiro.cortes@cali.gov.co_x000a_Formulador Oficial"/>
    <n v="10262786550"/>
  </r>
  <r>
    <s v="BP-26003167"/>
    <s v="2020760010400"/>
    <s v="Capacitación a líderes de comedores comunitarios para la conformación de unidades productivas autosostenibles en Cali"/>
    <n v="111580000"/>
    <e v="#N/A"/>
    <n v="52030040004"/>
    <n v="52030040004"/>
    <s v="52030040004  Líderes de los comedores comunitarios capacitados para la conformación de unidades Productivas Autosostenibles"/>
    <e v="#N/A"/>
    <e v="#N/A"/>
    <s v="No"/>
    <x v="0"/>
    <n v="99"/>
    <s v="Continuidad"/>
    <s v="Lideres Comedores Comunitarios"/>
    <s v="Líderes de comedores comunitarios"/>
    <x v="2"/>
    <x v="2"/>
    <n v="289651"/>
    <s v="35"/>
    <s v="Comercio, industria y turismo"/>
    <s v="12"/>
    <s v="Desarrollo Comercial"/>
    <s v="Argemiro Cortes Buitrago_x000a_16705636_x000a_argemiro.cortes@cali.gov.co_x000a_Formulador Oficial"/>
    <e v="#N/A"/>
  </r>
  <r>
    <s v="BP-26003699"/>
    <n v="2022760010056"/>
    <s v="Diagnóstico de la economía solidaria y de la economía colaborativa para la definición de estrategias de sostenibilidad de sus sectores en el distrito de Santiago de Cali"/>
    <n v="166160000"/>
    <e v="#N/A"/>
    <n v="51050010001"/>
    <n v="51050010001"/>
    <s v="51050010001  Diagnósticos de la economía solidaria y de la economía colaborativa elaborados"/>
    <n v="2"/>
    <m/>
    <s v="No"/>
    <x v="0"/>
    <n v="99"/>
    <s v="Nuevo"/>
    <s v="Diagnostico economia solidaria y colaborativa"/>
    <s v="General"/>
    <x v="2"/>
    <x v="2"/>
    <n v="401092"/>
    <s v="35"/>
    <s v="Comercio, industria y turismo"/>
    <m/>
    <e v="#N/A"/>
    <m/>
    <e v="#N/A"/>
  </r>
  <r>
    <s v="BP-26003700"/>
    <m/>
    <s v="Desarrollo de plataformas colaborativas al servicio del sector socio-empresarial del distrito de Santiago de Cali"/>
    <n v="172440000"/>
    <e v="#N/A"/>
    <n v="51050010003"/>
    <n v="51050010003"/>
    <s v="51050010003  Plataformas colaborativas diseñadas y puestas en funcionamiento"/>
    <n v="1"/>
    <n v="150"/>
    <s v="No"/>
    <x v="0"/>
    <n v="99"/>
    <s v="Nuevo"/>
    <m/>
    <m/>
    <x v="2"/>
    <x v="2"/>
    <n v="401152"/>
    <s v="35"/>
    <s v="Comercio, industria y turismo"/>
    <m/>
    <e v="#N/A"/>
    <m/>
    <e v="#N/A"/>
  </r>
  <r>
    <s v="BP-26003701"/>
    <n v="2021760010210"/>
    <s v="Formulación de la política pública de la economía social y solidaria del distrito de Santiago de Cali"/>
    <n v="146220000"/>
    <e v="#N/A"/>
    <n v="51050010002"/>
    <n v="51050010002"/>
    <s v="51050010002  Política pública para la economía solidaria formulada y adoptada"/>
    <e v="#N/A"/>
    <m/>
    <s v="No"/>
    <x v="0"/>
    <n v="99"/>
    <s v="Nuevo"/>
    <m/>
    <m/>
    <x v="2"/>
    <x v="2"/>
    <n v="401148"/>
    <s v="35"/>
    <s v="Comercio, industria y turismo"/>
    <m/>
    <e v="#N/A"/>
    <m/>
    <e v="#N/A"/>
  </r>
  <r>
    <s v="BP-26003715"/>
    <n v="2022760010170"/>
    <s v="Desarrollo de una estrategia de economía solidaria para trabajadores en situación de informalidad en Santiago de Cali"/>
    <n v="299140000"/>
    <n v="116638000"/>
    <n v="51050010009"/>
    <n v="51050010009"/>
    <s v="51050010009  Estrategia de economía solidaria para trabajadores en situación de informalidad diseñada e implementada "/>
    <m/>
    <n v="5550"/>
    <s v="No"/>
    <x v="0"/>
    <n v="99"/>
    <s v="Nuevo"/>
    <m/>
    <m/>
    <x v="8"/>
    <x v="2"/>
    <n v="402384"/>
    <s v="35"/>
    <s v="Comercio, industria y turismo"/>
    <m/>
    <e v="#N/A"/>
    <m/>
    <n v="785269100"/>
  </r>
  <r>
    <s v="BP-26003129"/>
    <s v="2020760010390"/>
    <s v="Desarrollo de competencias como técnicos laborales a víctimas del conflicto armado para la empleabilidad en Santiago de Cali"/>
    <n v="1539673000"/>
    <n v="315000000"/>
    <n v="51040010005"/>
    <n v="51040010005"/>
    <s v="51040010005  Víctimas del conflicto armado formadas como técnicos laborales por competencias"/>
    <n v="385"/>
    <n v="100"/>
    <s v="No"/>
    <x v="0"/>
    <n v="99"/>
    <s v="Continuidad"/>
    <s v="Empleo Víctimas"/>
    <s v="Víctimas del comflicto armado"/>
    <x v="9"/>
    <x v="2"/>
    <n v="286054"/>
    <s v="36"/>
    <s v="Trabajo"/>
    <s v="10"/>
    <s v="Trabajo y Seguridad Social"/>
    <s v="Argemiro Cortes Buitrago_x000a_16705636_x000a_argemiro.cortes@cali.gov.co_x000a_Formulador Oficial"/>
    <n v="1655946900"/>
  </r>
  <r>
    <s v="BP-26003130"/>
    <s v="2020760010392"/>
    <s v="Desarrollo de competencias laborales a personas afro e indígenas para la empleabilidad en Santiago de Cali"/>
    <n v="699236100"/>
    <e v="#N/A"/>
    <n v="51040010001"/>
    <n v="51040010001"/>
    <s v="51040010001  Personas formadas en competencias laborales para la inserción en los sectores de mayor demanda del mercado laboral, con enfoque diferencial, de género y generacional "/>
    <n v="180"/>
    <n v="180"/>
    <s v="No"/>
    <x v="0"/>
    <n v="99"/>
    <s v="Continuidad"/>
    <s v="Empleo Afro e Indígenas"/>
    <s v="Personas Afros e Indígenas"/>
    <x v="2"/>
    <x v="2"/>
    <n v="286352"/>
    <s v="36"/>
    <s v="Trabajo"/>
    <s v="10"/>
    <s v="Trabajo y Seguridad Social"/>
    <s v="Argemiro Cortes Buitrago_x000a_16705636_x000a_argemiro.cortes@cali.gov.co_x000a_Formulador Oficial"/>
    <e v="#N/A"/>
  </r>
  <r>
    <s v="BP-26003131"/>
    <s v="2020760010391"/>
    <s v="Desarrollo de competencias laborales a jóvenes para la empleabilidad en Santiago de Cali"/>
    <n v="699236100"/>
    <e v="#N/A"/>
    <n v="51040010001"/>
    <n v="51040010001"/>
    <s v="51040010001  Personas formadas en competencias laborales para la inserción en los sectores de mayor demanda del mercado laboral, con enfoque diferencial, de género y generacional "/>
    <n v="220"/>
    <n v="220"/>
    <s v="No"/>
    <x v="0"/>
    <n v="99"/>
    <s v="Continuidad"/>
    <s v="Empleo Jóvenes"/>
    <s v="Jóvenes"/>
    <x v="2"/>
    <x v="2"/>
    <n v="286450"/>
    <s v="36"/>
    <s v="Trabajo"/>
    <s v="10"/>
    <s v="Trabajo y Seguridad Social"/>
    <s v="Argemiro Cortes Buitrago_x000a_16705636_x000a_argemiro.cortes@cali.gov.co_x000a_Formulador Oficial"/>
    <e v="#N/A"/>
  </r>
  <r>
    <s v="BP-26003134"/>
    <s v="2020760010393"/>
    <s v="Desarrollo de competencias laborales a personas con vulnerabilidad laboral para la empleabilidad en Santiago de Cali"/>
    <n v="7247440000"/>
    <n v="1232980000"/>
    <n v="51040010001"/>
    <n v="51040010001"/>
    <s v="51040010001  Personas formadas en competencias laborales para la inserción en los sectores de mayor demanda del mercado laboral, con enfoque diferencial, de género y generacional "/>
    <n v="3661"/>
    <n v="600"/>
    <s v="No"/>
    <x v="0"/>
    <n v="99"/>
    <s v="Continuidad"/>
    <s v="Cierre de Brechas Empleo"/>
    <s v="Personas con vulnerabilidad laboral"/>
    <x v="9"/>
    <x v="2"/>
    <n v="288475"/>
    <s v="36"/>
    <s v="Trabajo"/>
    <s v="10"/>
    <s v="Trabajo y Seguridad Social"/>
    <s v="Argemiro Cortes Buitrago_x000a_16705636_x000a_argemiro.cortes@cali.gov.co_x000a_Formulador Oficial"/>
    <n v="896193924.5"/>
  </r>
  <r>
    <s v="BP-26003137"/>
    <s v="2020760010394"/>
    <s v="Desarrollo de competencias laborales a mujeres para la empleabilidad en Santiago de Cali"/>
    <n v="699236100"/>
    <e v="#N/A"/>
    <n v="51040010001"/>
    <n v="51040010001"/>
    <s v="51040010001  Personas formadas en competencias laborales para la inserción en los sectores de mayor demanda del mercado laboral, con enfoque diferencial, de género y generacional "/>
    <n v="220"/>
    <n v="220"/>
    <s v="No"/>
    <x v="0"/>
    <n v="99"/>
    <s v="Continuidad"/>
    <s v="Empleo Mujeres"/>
    <s v="Mujeres"/>
    <x v="2"/>
    <x v="2"/>
    <n v="287065"/>
    <s v="36"/>
    <s v="Trabajo"/>
    <s v="10"/>
    <s v="Trabajo y Seguridad Social"/>
    <s v="Argemiro Cortes Buitrago_x000a_16705636_x000a_argemiro.cortes@cali.gov.co_x000a_Formulador Oficial"/>
    <e v="#N/A"/>
  </r>
  <r>
    <s v="BP-26003140"/>
    <s v="2020760010395"/>
    <s v="Desarrollo de rutas de acercamiento entre la oferta y la demanda laboral a personas desempleadas en Santiago de Cali"/>
    <n v="213621000"/>
    <n v="61440000"/>
    <n v="51040010004"/>
    <n v="51040010004"/>
    <s v="51040010004  Personas vinculadas a rutas para la inserción laboral "/>
    <n v="8850"/>
    <n v="500"/>
    <s v="No"/>
    <x v="0"/>
    <n v="99"/>
    <s v="Continuidad"/>
    <s v="Rutas de Empleo"/>
    <s v="Personas desempleadas"/>
    <x v="9"/>
    <x v="2"/>
    <n v="288359"/>
    <s v="36"/>
    <s v="Trabajo"/>
    <s v="10"/>
    <s v="Trabajo y Seguridad Social"/>
    <s v="Argemiro Cortes Buitrago_x000a_16705636_x000a_argemiro.cortes@cali.gov.co_x000a_Formulador Oficial"/>
    <n v="173253070.5"/>
  </r>
  <r>
    <s v="BP-26003717"/>
    <m/>
    <s v="Desarrollo de estrategia de complemento de seguridad social para personas mayores de estratos 2 y 3 de Santiago de Cali"/>
    <n v="500000000"/>
    <e v="#N/A"/>
    <n v="52020040010"/>
    <n v="52020040010"/>
    <s v="52020040010  Estrategia de complemento de seguridad social para personas mayores de estrato 2 y 3 gestionada"/>
    <n v="1"/>
    <n v="2700"/>
    <s v="No"/>
    <x v="0"/>
    <n v="99"/>
    <s v="Nuevo"/>
    <s v="Estrategia adulto mayor"/>
    <s v="Adultos mayores de los estratos 2 y 3"/>
    <x v="2"/>
    <x v="2"/>
    <n v="402797"/>
    <s v="41"/>
    <s v="Inclusión social y reconciliación"/>
    <m/>
    <e v="#N/A"/>
    <s v="Maria Fernanda Santa Palacios_x000a_1130615273_x000a_maria.santa@cali.gov.co_x000a_Formulador Oficial"/>
    <e v="#N/A"/>
  </r>
  <r>
    <s v="BP-26003442"/>
    <s v="2020760010411"/>
    <s v="Capacitación en competencias financieras y economía solidaria a personas vulnerables con unidades de negocio en Cali"/>
    <n v="1500000000"/>
    <e v="#N/A"/>
    <n v="51050010006"/>
    <n v="51050010006"/>
    <s v="51050010006  Personas formadas en competencias financieras y de Economía Solidaria"/>
    <e v="#N/A"/>
    <e v="#N/A"/>
    <s v="No"/>
    <x v="0"/>
    <n v="99"/>
    <s v="Continuidad"/>
    <s v="Capacitación Economía Solidaria"/>
    <s v="Mipymes y /o emprendimientos"/>
    <x v="2"/>
    <x v="2"/>
    <n v="288341"/>
    <s v="36"/>
    <s v="Trabajo"/>
    <s v="10"/>
    <s v="Trabajo y Seguridad Social"/>
    <s v="Argemiro Cortes Buitrago_x000a_16705636_x000a_argemiro.cortes@cali.gov.co_x000a_Formulador Oficial"/>
    <e v="#N/A"/>
  </r>
  <r>
    <s v="BP-26003444"/>
    <s v="2020760010412"/>
    <s v="Fortalecimiento de Unidades productivas con créditos solidarios, en Santiago de Cali"/>
    <n v="5453999999.999999"/>
    <e v="#N/A"/>
    <n v="51050010008"/>
    <n v="51050010008"/>
    <s v="51050010008  Unidades productivas fortalecidas con créditos solidarios"/>
    <n v="1000"/>
    <n v="1000"/>
    <s v="No"/>
    <x v="0"/>
    <n v="99"/>
    <s v="Continuidad"/>
    <s v="Fondo de oportunidades"/>
    <s v="Emprendedores de  comunas y corregimientos de  Santiago de Cali, de la zona urbana y rural."/>
    <x v="2"/>
    <x v="2"/>
    <n v="288458"/>
    <s v="36"/>
    <s v="Trabajo"/>
    <s v="10"/>
    <s v="Trabajo y Seguridad Social"/>
    <s v="Argemiro Cortes Buitrago_x000a_16705636_x000a_argemiro.cortes@cali.gov.co_x000a_Formulador Oficial"/>
    <e v="#N/A"/>
  </r>
  <r>
    <s v="BP-2600XXX1"/>
    <m/>
    <m/>
    <n v="50000000000"/>
    <e v="#N/A"/>
    <n v="51050010008"/>
    <n v="51050010008"/>
    <s v="51050010008  Unidades productivas fortalecidas con créditos solidarios"/>
    <m/>
    <m/>
    <s v="No"/>
    <x v="0"/>
    <n v="99"/>
    <s v="Nuevo"/>
    <s v="Fondo de oportunidades"/>
    <m/>
    <x v="2"/>
    <x v="2"/>
    <m/>
    <m/>
    <m/>
    <m/>
    <m/>
    <m/>
    <e v="#N/A"/>
  </r>
  <r>
    <s v="BP-26002871"/>
    <s v="2020760010368"/>
    <s v="Fortalecimiento a la promoción a nivel nacional e internacional, como destino de negocios, de Santiago de Cali"/>
    <n v="1500000000"/>
    <e v="#N/A"/>
    <n v="51030010003"/>
    <n v="51030010003"/>
    <s v="51030010003  Alianzas estratégicas implementadas para la promoción de la ciudad a nivel nacional e internacional"/>
    <e v="#N/A"/>
    <e v="#N/A"/>
    <s v="No"/>
    <x v="0"/>
    <n v="99"/>
    <s v="Continuidad"/>
    <s v="Promoción de inversión"/>
    <s v="Habitantes de la ciudad"/>
    <x v="2"/>
    <x v="2"/>
    <n v="284254"/>
    <s v="35"/>
    <s v="Comercio, industria y turismo"/>
    <s v="12"/>
    <s v="Desarrollo Comercial"/>
    <s v="Argemiro Cortes Buitrago_x000a_16705636_x000a_argemiro.cortes@cali.gov.co_x000a_Formulador Oficial"/>
    <e v="#N/A"/>
  </r>
  <r>
    <s v="BP-26003437"/>
    <s v="2020760010413"/>
    <s v="Fortalecimiento del ecosistema  de Ciencia, Tecnología e Innovación - CTI - en Santiago de Cali"/>
    <n v="605691732"/>
    <e v="#N/A"/>
    <n v="51010010021"/>
    <n v="51010010021"/>
    <s v="51010010021  Laboratorios que incentiven las Iniciativas de Ciencia, Tecnología e Innovación (CTI) de sectores productivos y de servicios de la ciudad, instalados"/>
    <e v="#N/A"/>
    <e v="#N/A"/>
    <s v="No"/>
    <x v="0"/>
    <n v="99"/>
    <s v="Continuidad"/>
    <s v="Laboratorios CTI"/>
    <s v="Empresarios , emprendedores"/>
    <x v="2"/>
    <x v="2"/>
    <n v="285926"/>
    <s v="39"/>
    <s v="Ciencia, tecnología e innovación"/>
    <s v="25"/>
    <s v="Ciencia y Tecnología"/>
    <s v="Argemiro Cortes Buitrago_x000a_16705636_x000a_argemiro.cortes@cali.gov.co_x000a_Formulador Oficial"/>
    <e v="#N/A"/>
  </r>
  <r>
    <s v="BP-26003143"/>
    <s v="2020760010396"/>
    <s v="Construcción y adecuación en el centro de la ciudad de un espacio para el acopio y comercialización de los productos agrícolas en Santiago de Cali"/>
    <n v="5500000000"/>
    <e v="#N/A"/>
    <n v="51050020006"/>
    <n v="51050020006"/>
    <s v="51050020006  Centro de acopio para la recepción y distribución de producción alimentaria rural, en funcionamiento "/>
    <n v="0.33"/>
    <n v="180"/>
    <s v="No"/>
    <x v="0"/>
    <n v="99"/>
    <s v="Continuidad"/>
    <s v="Centro de Acopio"/>
    <s v="Productores rurales"/>
    <x v="2"/>
    <x v="2"/>
    <n v="287248"/>
    <s v="17"/>
    <s v="Agricultura y desarrollo rural"/>
    <s v="14"/>
    <s v="Agropecuario"/>
    <s v="Argemiro Cortes Buitrago_x000a_16705636_x000a_argemiro.cortes@cali.gov.co_x000a_Formulador Oficial"/>
    <e v="#N/A"/>
  </r>
  <r>
    <s v="BP-26003147"/>
    <s v="2020760010397"/>
    <s v="Mejoramiento comercial de los mercados campesinos con prácticas agrícolas de producción limpia de Santiago de Cali"/>
    <n v="362200000"/>
    <n v="169610000"/>
    <n v="51050020002"/>
    <n v="51050020002"/>
    <s v="51050020002  Mercados agroecológicos y campesinos realizados"/>
    <n v="5"/>
    <n v="5"/>
    <s v="No"/>
    <x v="0"/>
    <n v="99"/>
    <s v="Continuidad"/>
    <s v="Mercados Campesinos"/>
    <s v="Productores rurales con prácticas de producción limpia."/>
    <x v="10"/>
    <x v="2"/>
    <n v="286320"/>
    <s v="17"/>
    <s v="Agricultura y desarrollo rural"/>
    <s v="14"/>
    <s v="Agropecuario"/>
    <s v="Argemiro Cortes Buitrago_x000a_16705636_x000a_argemiro.cortes@cali.gov.co_x000a_Formulador Oficial"/>
    <n v="872740000"/>
  </r>
  <r>
    <s v="BP-26003149"/>
    <s v="2020760010398"/>
    <s v="Fortalecimiento del sistema de operación de las plazas de mercado de Santiago de Cali"/>
    <n v="644022000"/>
    <n v="402040000"/>
    <n v="51050020003"/>
    <n v="51050020003"/>
    <s v="51050020003  Sistema de operación de las plazas de mercado diseñado e implementado"/>
    <n v="30"/>
    <n v="30"/>
    <s v="Si"/>
    <x v="0"/>
    <n v="99"/>
    <s v="Continuidad"/>
    <s v="Plazas de Mercado"/>
    <s v="comerciantes de plazas de mercado"/>
    <x v="10"/>
    <x v="2"/>
    <n v="287891"/>
    <s v="35"/>
    <s v="Comercio, industria y turismo"/>
    <s v="12"/>
    <s v="Desarrollo Comercial"/>
    <s v="Argemiro Cortes Buitrago_x000a_16705636_x000a_argemiro.cortes@cali.gov.co_x000a_Formulador Oficial"/>
    <n v="1391382500"/>
  </r>
  <r>
    <s v="BP-26003158"/>
    <s v="2020760010399"/>
    <s v="Fortalecimiento de estrategias organizativas para los procesos comerciales de los productos agrícolas en Santiago de Cali"/>
    <n v="220890000"/>
    <n v="155594000"/>
    <n v="51050020001"/>
    <n v="51050020001"/>
    <s v="51050020001  Unidades productivas rurales atendidas para la comercialización de los productos agrícolas "/>
    <n v="6"/>
    <n v="6"/>
    <s v="No"/>
    <x v="0"/>
    <n v="99"/>
    <s v="Continuidad"/>
    <s v="Unidades Productivas Rurales"/>
    <s v="6 Unidades productivas rurales (por cada unidad productiva se atendera en promedio a 15 productores rurales)"/>
    <x v="10"/>
    <x v="2"/>
    <n v="287023"/>
    <s v="17"/>
    <s v="Agricultura y desarrollo rural"/>
    <s v="14"/>
    <s v="Agropecuario"/>
    <s v="Argemiro Cortes Buitrago_x000a_16705636_x000a_argemiro.cortes@cali.gov.co_x000a_Formulador Oficial"/>
    <n v="661456000"/>
  </r>
  <r>
    <s v="BP-26003703"/>
    <s v="2021760010326"/>
    <s v="Elaboración de estudios de factibilidad para un equipamiento de abastecimiento y comercialización de alimentos en el oriente de Cali"/>
    <n v="491650000"/>
    <e v="#N/A"/>
    <n v="51050020009"/>
    <n v="51050020009"/>
    <s v="51050020009  Equipamiento de Abastecimiento Alimentario en el oriente, implementado "/>
    <e v="#N/A"/>
    <e v="#N/A"/>
    <s v="No"/>
    <x v="0"/>
    <n v="99"/>
    <s v="Nuevo"/>
    <m/>
    <m/>
    <x v="2"/>
    <x v="2"/>
    <n v="401427"/>
    <s v="35"/>
    <s v="Comercio, industria y turismo"/>
    <m/>
    <e v="#N/A"/>
    <s v="Maria Fernanda Santa Palacios_x000a_1130615273_x000a_maria.santa@cali.gov.co_x000a_Formulador Oficial"/>
    <e v="#N/A"/>
  </r>
  <r>
    <s v="BP-26003706"/>
    <s v="2021760010327"/>
    <s v="Diseño de un plan estratégico que promueva la autonomía económica de la mujer rural en Santiago de Cali"/>
    <n v="311000000"/>
    <e v="#N/A"/>
    <n v="51050020007"/>
    <n v="51050020007"/>
    <s v="51050020007  Plan estratégico para el fortalecimiento de la autonomía económica de las mujeres de la ruralidad, elaborado"/>
    <e v="#N/A"/>
    <e v="#N/A"/>
    <s v="No"/>
    <x v="0"/>
    <n v="99"/>
    <s v="Nuevo"/>
    <m/>
    <m/>
    <x v="2"/>
    <x v="2"/>
    <n v="401467"/>
    <s v="35"/>
    <s v="Comercio, industria y turismo"/>
    <m/>
    <m/>
    <s v="Maria Fernanda Santa Palacios_x000a_1130615273_x000a_maria.santa@cali.gov.co_x000a_Formulador Oficial"/>
    <e v="#N/A"/>
  </r>
  <r>
    <s v="BP-26003896"/>
    <s v="2021760010215"/>
    <s v="Fortalecimiento financiero a unidades productivas con créditos solidarios y capital semilla en Santiago de Cali"/>
    <n v="8856618000"/>
    <n v="16819806000"/>
    <n v="51050010008"/>
    <n v="51050010008"/>
    <s v="51050010008-Unidades productivas fortalecidas con créditos solidarios "/>
    <e v="#N/A"/>
    <e v="#N/A"/>
    <s v="Si"/>
    <x v="0"/>
    <n v="99"/>
    <s v="Nuevo"/>
    <m/>
    <m/>
    <x v="11"/>
    <x v="0"/>
    <m/>
    <m/>
    <m/>
    <m/>
    <m/>
    <s v="Maria Fernanda Santa Palacios_x000a_1130615273_x000a_maria.santa@cali.gov.co_x000a_Formulador Oficial"/>
    <m/>
  </r>
  <r>
    <s v="BP-26004119"/>
    <s v="2021760010380"/>
    <s v="Construcción y Dotación del Parque Tecnológico de Innovación San Fernando en Santiago de Cali"/>
    <n v="60598812000"/>
    <n v="60699782000"/>
    <n v="51020010007"/>
    <n v="51020010007"/>
    <s v="51020010007-Laboratorios de innovación y emprendimientos en artes digitales desarrollados "/>
    <n v="2"/>
    <n v="2"/>
    <s v="Si"/>
    <x v="0"/>
    <n v="99"/>
    <s v="Nuevo"/>
    <s v="Laboratorio ICC"/>
    <s v="Habitantes de las comunas y corregimientos de Santiago de Cali"/>
    <x v="5"/>
    <x v="1"/>
    <m/>
    <s v="39"/>
    <s v="Ciencia, tecnología e innovación"/>
    <s v="25"/>
    <s v="Ciencia y Tecnología"/>
    <m/>
    <m/>
  </r>
  <r>
    <s v="BP-26003671"/>
    <s v="2021760010043"/>
    <s v="Estudios y diseños para la construcción del Parque Tecnológico de Innovación San Fernando en Santiago de Cali"/>
    <n v="3334167820"/>
    <n v="1257291604"/>
    <n v="51020010002"/>
    <n v="51020010002"/>
    <s v="51020010002-Áreas de Desarrollo Naranja en artes escénicas, patrimonio, gastronomía, artes visuales y digitales, audiovisual, diseño e innovación implementadas"/>
    <e v="#N/A"/>
    <e v="#N/A"/>
    <s v="No"/>
    <x v="0"/>
    <n v="99"/>
    <s v="Continuidad"/>
    <m/>
    <m/>
    <x v="2"/>
    <x v="2"/>
    <m/>
    <m/>
    <m/>
    <m/>
    <m/>
    <s v="Maria Fernanda Santa Palacios_x000a_1130615273_x000a_maria.santa@cali.gov.co_x000a_Formulador Oficial"/>
    <m/>
  </r>
  <r>
    <s v="BP-26004212"/>
    <s v="2022760010007"/>
    <s v="Implementación de estrategia de reconversión socio-laboral para población de carretilleros y herreros en Santiago de Cali"/>
    <n v="10294589100"/>
    <e v="#N/A"/>
    <n v="51040020001"/>
    <n v="51040020001"/>
    <s v="51040020001-Personas fortalecidas en el ecosistema de emprendimiento empresarial y social con enfoque diferencial y de género "/>
    <n v="2856"/>
    <n v="234"/>
    <s v="No"/>
    <x v="0"/>
    <n v="99"/>
    <s v="Nuevo"/>
    <s v="Ecosistema Empresarial"/>
    <s v="Población de Carretilleros y Herreros"/>
    <x v="2"/>
    <x v="2"/>
    <n v="487405"/>
    <s v="35"/>
    <s v="Comercio, industria y turismo"/>
    <s v="12"/>
    <s v="Desarrollo Comercial"/>
    <s v="Liliana Maria Sierra Chávez_x000a__x000a_Formulador Oficial"/>
    <m/>
  </r>
  <r>
    <s v="BP-26004329"/>
    <s v="2022760010049"/>
    <s v="Elaboración de programa académico de emprendimiento en instituciones educativas de Santiago de Cali"/>
    <n v="100000000"/>
    <e v="#N/A"/>
    <n v="51040020007"/>
    <n v="51040020007"/>
    <s v="51040020007-Programa estudiantil de emprendimientos orientados, formalizados y apoyados"/>
    <n v="1"/>
    <n v="1"/>
    <s v="No"/>
    <x v="0"/>
    <n v="99"/>
    <s v="Nuevo"/>
    <s v="Ecosistema Empresarial"/>
    <s v="Población estudiantes"/>
    <x v="2"/>
    <x v="2"/>
    <n v="509791"/>
    <s v="35"/>
    <s v="Comercio, industria y turismo"/>
    <s v="12"/>
    <s v="Desarrollo Comercial"/>
    <s v="Liliana Maria Sierra Chávez_x000a__x000a_Formulador Oficial"/>
    <m/>
  </r>
  <r>
    <s v="BP-26003896"/>
    <s v="2021760010215"/>
    <s v="Fortalecimiento financiero a unidades productivas con créditos solidarios y capital semilla en Santiago de Cali"/>
    <n v="8856618000"/>
    <n v="16819806000"/>
    <n v="51050010008"/>
    <n v="51050010008"/>
    <s v="51050010008-Unidades productivas fortalecidas con créditos solidarios "/>
    <n v="1382"/>
    <n v="500"/>
    <s v="Si"/>
    <x v="0"/>
    <n v="99"/>
    <s v="Nuevo"/>
    <s v="Fondo solidario"/>
    <s v=" 1 Persona por cada Emprendimientos y MiPymes beneficiados"/>
    <x v="11"/>
    <x v="0"/>
    <m/>
    <m/>
    <m/>
    <m/>
    <m/>
    <m/>
    <m/>
  </r>
  <r>
    <s v="BP-26004327"/>
    <s v="2022760010166"/>
    <s v="Desarrollo de una estrategia de complemento de seguridad social para personas mayores en Santiago de Cali"/>
    <n v="75360000"/>
    <n v="65702000"/>
    <n v="52020040010"/>
    <n v="52020040010"/>
    <s v="52020040010 - Estrategia de complemento de seguridad social para personas mayores de estrato 2 y 3 gestionada "/>
    <n v="1"/>
    <n v="1"/>
    <s v="No"/>
    <x v="0"/>
    <n v="99"/>
    <s v="Nuevo"/>
    <s v="Adulto mayor"/>
    <s v="Personas mayores de 60 años de estratos 2 y 3"/>
    <x v="9"/>
    <x v="2"/>
    <m/>
    <m/>
    <m/>
    <m/>
    <m/>
    <m/>
    <m/>
  </r>
  <r>
    <s v="BP-26004334"/>
    <s v="2022760010182"/>
    <s v="Adecuación de Centros de Desarrollo Empresarial para el fortalecimiento de emprendimientos y/o mipymes en Cali "/>
    <n v="2753530800"/>
    <n v="331418500"/>
    <n v="51040020003"/>
    <n v="51040020003"/>
    <s v="51040020003 - Centros para el Emprendimiento y Desarrollo Empresarial y Social CEDES, en funcionamiento "/>
    <n v="3"/>
    <n v="1"/>
    <s v="Si"/>
    <x v="0"/>
    <n v="99"/>
    <s v="Nuevo"/>
    <s v="Cedes"/>
    <s v="Personas mayores de 20 años "/>
    <x v="7"/>
    <x v="2"/>
    <m/>
    <m/>
    <m/>
    <m/>
    <m/>
    <m/>
    <m/>
  </r>
  <r>
    <s v="BP-26004335"/>
    <n v="2022760010174"/>
    <s v="Fortalecimiento a la promoción y atracción de inversión a nivel nacional e internacional de Santiago de Cali"/>
    <n v="1130039000"/>
    <n v="737152000"/>
    <n v="51030010003"/>
    <n v="51030010003"/>
    <s v="51030010003 - Alianzas estratégicas implementadas para la promoción de la ciudad a nivel nacional e internacional "/>
    <n v="1"/>
    <n v="1"/>
    <s v="No"/>
    <x v="0"/>
    <n v="99"/>
    <s v="Nuevo"/>
    <s v="Promoción e inversión"/>
    <s v="Toda la población de Cali"/>
    <x v="7"/>
    <x v="2"/>
    <m/>
    <m/>
    <m/>
    <m/>
    <m/>
    <m/>
    <m/>
  </r>
  <r>
    <s v="BP-26004336"/>
    <n v="2022760010172"/>
    <s v="Fortalecimiento de las capacidades empresariales y productivas a unidades de negocio con capital semilla en Santiago de Cali"/>
    <n v="4510000000"/>
    <n v="7052287660"/>
    <n v="51040020001"/>
    <n v="51040020001"/>
    <s v="51050010008 - Unidades productivas fortalecidas con créditos solidarios "/>
    <n v="4190"/>
    <n v="500"/>
    <s v="Si"/>
    <x v="0"/>
    <n v="99"/>
    <s v="Nuevo"/>
    <s v="Capital semilla"/>
    <s v=" 1 Persona por cada Emprendimientos y MiPymes beneficiados"/>
    <x v="11"/>
    <x v="0"/>
    <m/>
    <m/>
    <m/>
    <m/>
    <m/>
    <m/>
    <m/>
  </r>
  <r>
    <s v="BP-26004340"/>
    <n v="2022760010064"/>
    <s v="ELABORACIÓN DE ESTUDIOS DE DIAGNÓSTICO DE LAS CADENAS PRODUCTIVAS EXISTENTES EN SANTIAGO DE CALI"/>
    <n v="552904000"/>
    <n v="25270000"/>
    <n v="54020020023"/>
    <n v="54020020023"/>
    <s v="54020020023 - Inteligencia de mercados -estudio de mercado por clústeres, existentes en el municipio de Santiago de Cali, elaborado "/>
    <n v="5"/>
    <n v="5"/>
    <s v="No"/>
    <x v="0"/>
    <n v="99"/>
    <s v="Nuevo"/>
    <s v="Inteligencia mercados clusteres"/>
    <s v="Toda la población de Cali"/>
    <x v="1"/>
    <x v="0"/>
    <m/>
    <m/>
    <m/>
    <m/>
    <m/>
    <m/>
    <m/>
  </r>
  <r>
    <s v="BP-26004341"/>
    <n v="2022760010065"/>
    <s v="Estudio económico para la inclusión en el mercado de bonos de carbono de la zona rural de Santiago de Cali"/>
    <n v="263648000"/>
    <n v="47168000"/>
    <n v="53010040003"/>
    <n v="53010040003"/>
    <s v="53010040003 - Estudio económico para la inclusión de la zona rural de Cali en los Bonos de Carbono elaborado "/>
    <n v="1"/>
    <n v="1"/>
    <s v="No"/>
    <x v="0"/>
    <n v="99"/>
    <s v="Nuevo"/>
    <s v="Bonos carbono"/>
    <s v="Toda la población de Cali"/>
    <x v="1"/>
    <x v="0"/>
    <m/>
    <m/>
    <m/>
    <m/>
    <m/>
    <m/>
    <m/>
  </r>
  <r>
    <s v="BP-26004376"/>
    <n v="2022760010071"/>
    <s v="Desarrollo de competencias laborales a personas Indígenas para la empleabilidad en Santiago de Cali"/>
    <n v="100000000"/>
    <n v="70000000"/>
    <n v="51040010001"/>
    <n v="51040010001"/>
    <s v="51040010001-Personas formadas en competencias laborales para la inserción en los sectores de mayor demanda del mercado laboral, con enfoque diferencial, de género y generacional "/>
    <n v="3661"/>
    <n v="72"/>
    <s v="No"/>
    <x v="0"/>
    <n v="99"/>
    <s v="Nuevo"/>
    <s v="Formación Indigenas"/>
    <s v="Personas indígenas"/>
    <x v="9"/>
    <x v="2"/>
    <m/>
    <m/>
    <m/>
    <m/>
    <m/>
    <m/>
    <m/>
  </r>
  <r>
    <s v="BP-26004342"/>
    <n v="2022760010066"/>
    <s v="Implementación de programas de eficiencia energética en entidades de Santiago de Cali"/>
    <n v="543700000"/>
    <n v="439414000"/>
    <n v="53020030004"/>
    <n v="53020030004"/>
    <s v="53020030004 - Entidades con programas de eficiencia energética implementados "/>
    <n v="30"/>
    <n v="30"/>
    <s v="No"/>
    <x v="0"/>
    <n v="99"/>
    <s v="Nuevo"/>
    <s v="Eficiencia energetica"/>
    <s v="Personas de las entidades o empresas del Municipio de Santiago de Cali."/>
    <x v="3"/>
    <x v="1"/>
    <m/>
    <m/>
    <m/>
    <m/>
    <m/>
    <m/>
    <m/>
  </r>
  <r>
    <s v="BP-26004453"/>
    <n v="2022760010161"/>
    <s v="Fortalecimiento tecnico y productivo a empresas y emprendimientos para el fomento de la Economía Circular en la Comuna 7 de Santiago de Cali"/>
    <n v="118000000"/>
    <n v="118000000"/>
    <n v="53020020001"/>
    <n v="53020020001"/>
    <s v="53020020001-Empresas y emprendimientos fortalecidos en capacidades para el fomento de la economía Circular  "/>
    <n v="15"/>
    <n v="15"/>
    <s v="No"/>
    <x v="1"/>
    <s v="Comuna 7"/>
    <s v="Nuevo"/>
    <s v="Ecocircular comuna 7"/>
    <s v="Empresas y emprendimientos (informales y comerciales)"/>
    <x v="3"/>
    <x v="1"/>
    <m/>
    <m/>
    <m/>
    <m/>
    <m/>
    <m/>
    <m/>
  </r>
  <r>
    <s v="BP-26004454"/>
    <n v="2022760010173"/>
    <s v="Fortalecimiento tecnico y productivo a empresas y emprendimientos para el fomento de la Economía Circular en la Comuna 9 de Santiago de Cali"/>
    <n v="234760000"/>
    <n v="234760000"/>
    <n v="53020020001"/>
    <n v="53020020001"/>
    <s v="53020020001-Empresas y emprendimientos fortalecidos en capacidades para el fomento de la economía Circular  "/>
    <n v="40"/>
    <n v="40"/>
    <s v="No"/>
    <x v="1"/>
    <s v="Comuna 9"/>
    <s v="Nuevo"/>
    <s v="Ecocircular comuna 9"/>
    <s v="Empresas y emprendimientos (informales y comerciales)"/>
    <x v="3"/>
    <x v="1"/>
    <m/>
    <m/>
    <m/>
    <m/>
    <m/>
    <m/>
    <m/>
  </r>
  <r>
    <s v="BP-26004455"/>
    <n v="2022760010175"/>
    <s v="Fortalecimiento tecnico y productivo a empresas y emprendimientos para el fomento de la Economía Circular en la Comuna 13 de Santiago de Cali"/>
    <n v="140000000"/>
    <n v="140000000"/>
    <n v="53020020001"/>
    <n v="53020020001"/>
    <s v="53020020001-Empresas y emprendimientos fortalecidos en capacidades para el fomento de la economía Circular  "/>
    <n v="20"/>
    <n v="20"/>
    <s v="No"/>
    <x v="1"/>
    <s v="Comuna 13"/>
    <s v="Nuevo"/>
    <s v="Ecocircular comuna 13"/>
    <s v="Empresas y emprendimientos (informales y comerciales)"/>
    <x v="3"/>
    <x v="1"/>
    <m/>
    <m/>
    <m/>
    <m/>
    <m/>
    <m/>
    <m/>
  </r>
  <r>
    <s v="BP-26004457"/>
    <n v="2022760010176"/>
    <s v="Fortalecimiento de las capacidades laborales a población vulnerables de la Comuna 15 de Santiago de Cali"/>
    <n v="216320000"/>
    <n v="216320000"/>
    <n v="51040010001"/>
    <n v="51040010001"/>
    <s v="51040010001 - Personas formadas en competencias laborales para la inserción en los sectores de mayor demanda del mercado laboral, con enfoque diferencial, de género y generacional "/>
    <n v="100"/>
    <n v="100"/>
    <s v="No"/>
    <x v="1"/>
    <s v="Comuna 15"/>
    <s v="Nuevo"/>
    <s v="Empleo comuna 15"/>
    <s v="Personas desempleadas de la Comuna 15"/>
    <x v="9"/>
    <x v="2"/>
    <m/>
    <m/>
    <m/>
    <m/>
    <m/>
    <m/>
    <m/>
  </r>
  <r>
    <s v="BP-26004458"/>
    <n v="2022760010177"/>
    <s v="Fortalecimiento de las capacidades laborales a población vulnerable de la Comuna 4 de Santiago de Cali"/>
    <n v="122000000"/>
    <n v="122000000"/>
    <n v="51040010001"/>
    <n v="51040010001"/>
    <s v="51040010001-Personas formadas en competencias laborales para la inserción en los sectores de mayor demanda del mercado laboral, con enfoque diferencial, de género y generacional "/>
    <n v="50"/>
    <n v="50"/>
    <s v="No"/>
    <x v="1"/>
    <s v="Comuna 4"/>
    <s v="Nuevo"/>
    <s v="Empleo comuna 4"/>
    <s v="Fortalecimiento de las capacidades laborales a población vulnerable de la Comuna 4 de Santiago de Cali"/>
    <x v="9"/>
    <x v="2"/>
    <m/>
    <m/>
    <m/>
    <m/>
    <m/>
    <m/>
    <m/>
  </r>
  <r>
    <s v="BP-26004463"/>
    <n v="2022760010199"/>
    <s v="Fortalecimiento técnico y productivo a los emprendimientos del corregimiento de los Andes de Santiago de Cali"/>
    <n v="160000000"/>
    <n v="160000000"/>
    <n v="51040020001"/>
    <n v="51040020001"/>
    <s v="51040020001 - Personas fortalecidas en el ecosistema de emprendimiento empresarial y social con enfoque diferencial y de género "/>
    <n v="18"/>
    <n v="18"/>
    <s v="No"/>
    <x v="1"/>
    <s v="Comuna 4"/>
    <s v="Nuevo"/>
    <s v="Empredimiento Andes"/>
    <s v="Emprendedores y micro empresarios del corregimiento de los Andes"/>
    <x v="7"/>
    <x v="2"/>
    <m/>
    <m/>
    <m/>
    <m/>
    <m/>
    <m/>
    <m/>
  </r>
  <r>
    <s v="BP-26004465"/>
    <n v="2022760010178"/>
    <s v="Fortalecimiento técnico y productivo a los emprendimientos de la Comuna 7 de Santiago de Cali"/>
    <n v="100000000"/>
    <n v="100000000"/>
    <n v="51040020001"/>
    <n v="51040020001"/>
    <s v="51040020001 - Personas fortalecidas en el ecosistema de emprendimiento empresarial y social con enfoque diferencial y de género "/>
    <n v="40"/>
    <n v="40"/>
    <s v="No"/>
    <x v="1"/>
    <s v="Comuna 7"/>
    <s v="Nuevo"/>
    <s v="Empredimiento comuna 7"/>
    <s v="Emprendedores y micro empresarios de la comuna 7"/>
    <x v="7"/>
    <x v="2"/>
    <m/>
    <m/>
    <m/>
    <m/>
    <m/>
    <m/>
    <m/>
  </r>
  <r>
    <s v="BP-26004466"/>
    <n v="2022760010179"/>
    <s v="Fortalecimiento técnico y productivo a los emprendimientos de la Comuna 13 de Santiago de Cali"/>
    <n v="59405000"/>
    <n v="59405000"/>
    <n v="51040020001"/>
    <n v="51040020001"/>
    <s v="51040020001 - Personas fortalecidas en el ecosistema de emprendimiento empresarial y social con enfoque diferencial y de género "/>
    <n v="26"/>
    <n v="26"/>
    <s v="No"/>
    <x v="1"/>
    <s v="Comuna 13 "/>
    <s v="Nuevo"/>
    <s v="Empredimiento comuna 13"/>
    <s v="Emprendedores y micro empresarios de la comuna 13"/>
    <x v="7"/>
    <x v="2"/>
    <m/>
    <m/>
    <m/>
    <m/>
    <m/>
    <m/>
    <m/>
  </r>
  <r>
    <s v="BP-26004467"/>
    <n v="2022760010180"/>
    <s v="Fortalecimiento técnico y productivo a los emprendimientos de la Comuna 15 de Santiago de Cali"/>
    <n v="162240000"/>
    <n v="162240000"/>
    <n v="51040020001"/>
    <n v="51040020001"/>
    <s v="51040020001 - Personas fortalecidas en el ecosistema de emprendimiento empresarial y social con enfoque diferencial y de género "/>
    <n v="100"/>
    <n v="100"/>
    <s v="No"/>
    <x v="1"/>
    <s v="Comuna 15"/>
    <s v="Nuevo"/>
    <s v="Empredimiento comuna 15"/>
    <s v="Emprendedores y micro empresarios de la comuna 15"/>
    <x v="7"/>
    <x v="2"/>
    <m/>
    <m/>
    <m/>
    <m/>
    <m/>
    <m/>
    <m/>
  </r>
  <r>
    <s v="BP-26004468"/>
    <n v="2022760010181"/>
    <s v="Desarrollo de experiencias de fortalecimiento empresarial para mercados competitivos, desarrolladas en la Comuna 17 en Santiago de Cali"/>
    <n v="206000000"/>
    <n v="206000000"/>
    <n v="51040020005"/>
    <n v="51040020005"/>
    <s v="51040020005 - Experiencias de fortalecimiento empresarial para mercados competitivos, desarrolladas "/>
    <n v="150"/>
    <n v="150"/>
    <s v="No"/>
    <x v="1"/>
    <s v="Comuna 17"/>
    <s v="Nuevo"/>
    <s v="Experiencias comuna 17"/>
    <s v="Población general con emprendimientos"/>
    <x v="7"/>
    <x v="2"/>
    <m/>
    <m/>
    <m/>
    <m/>
    <m/>
    <m/>
    <m/>
  </r>
  <r>
    <s v="BP-26004469"/>
    <n v="2022760010183"/>
    <s v="Fortalecimiento técnico y productivo a los emprendimientos de la Comuna 21 de Santiago de Cali"/>
    <n v="170360000"/>
    <n v="170360000"/>
    <n v="51040020001"/>
    <n v="51040020001"/>
    <s v="51040020001 - Personas fortalecidas en el ecosistema de emprendimiento empresarial y social con enfoque diferencial y de género "/>
    <n v="82"/>
    <n v="82"/>
    <s v="No"/>
    <x v="1"/>
    <s v="Comuna 21"/>
    <s v="Nuevo"/>
    <s v="Emprendimiento comuna 21"/>
    <s v="Emprendedores y micro empresarios de la comuna 21"/>
    <x v="7"/>
    <x v="2"/>
    <m/>
    <m/>
    <m/>
    <m/>
    <m/>
    <m/>
    <m/>
  </r>
  <r>
    <s v="BP-26004470"/>
    <n v="2022760010210"/>
    <s v="Fortalecimiento técnico y productivo a los emprendimientos culturales y creativos del coregimiento de los Andes de Santiago de Cali"/>
    <n v="484427479"/>
    <n v="484427479"/>
    <n v="51020010008"/>
    <n v="51020010008"/>
    <s v="51020010008 - Emprendimientos y empresas de la industria cultural y creativa de Cali beneficiados con asistencia técnica "/>
    <n v="60"/>
    <n v="60"/>
    <s v="No"/>
    <x v="1"/>
    <s v="Corregimiento de los Andes"/>
    <s v="Nuevo"/>
    <s v="Empredimiento cultural - Andes"/>
    <s v="Emprendedores y micro empresarios culturales y creativos del corregimiento de los Andes"/>
    <x v="5"/>
    <x v="1"/>
    <m/>
    <m/>
    <m/>
    <m/>
    <m/>
    <m/>
    <m/>
  </r>
  <r>
    <s v="BP-26004471"/>
    <n v="2022760010184"/>
    <s v="Fortalecimiento técnico y productivo a los emprendimientos culturales de la Comuna 7 de Santiago de Cali"/>
    <n v="108000000"/>
    <n v="108000000"/>
    <n v="51020010008"/>
    <n v="51020010008"/>
    <s v="51020010008 - Emprendimientos y empresas de la industria cultural y creativa de Cali beneficiados con asistencia técnica "/>
    <n v="50"/>
    <n v="50"/>
    <s v="No"/>
    <x v="1"/>
    <s v="Comuna 7"/>
    <s v="Nuevo"/>
    <s v="Empredimiento comuna 7"/>
    <s v="Emprendedores de la industria cultural y creativa de la comuna 7"/>
    <x v="5"/>
    <x v="1"/>
    <m/>
    <m/>
    <m/>
    <m/>
    <m/>
    <m/>
    <m/>
  </r>
  <r>
    <s v="BP-26004472"/>
    <n v="2022760010185"/>
    <s v="Fortalecimiento técnico y productivo a los emprendimientos culturales de la Comuna 16 de Santiago de Cali"/>
    <n v="104000000"/>
    <n v="104000000"/>
    <n v="51020010008"/>
    <n v="51020010008"/>
    <s v="51020010008 - Emprendimientos y empresas de la industria cultural y creativa de Cali beneficiados con asistencia técnica "/>
    <n v="50"/>
    <n v="50"/>
    <s v="No"/>
    <x v="1"/>
    <s v="Comuna 16 "/>
    <s v="Nuevo"/>
    <s v="Empredimiento comuna 16"/>
    <s v="Emprendedores de la industria cultural y creativa de la comuna 16"/>
    <x v="5"/>
    <x v="1"/>
    <m/>
    <m/>
    <m/>
    <m/>
    <m/>
    <m/>
    <m/>
  </r>
  <r>
    <s v="BP-26004473"/>
    <n v="2022760010186"/>
    <s v="Fortalecimiento técnico y productivo a los emprendimientos de la Comuna 3 de Santiago de Cali"/>
    <n v="309502500"/>
    <n v="309502500"/>
    <n v="51040020001"/>
    <n v="51040020001"/>
    <s v="51040020001 - Personas fortalecidas en el ecosistema de emprendimiento empresarial y social con enfoque diferencial y de género "/>
    <n v="175"/>
    <n v="175"/>
    <s v="No"/>
    <x v="1"/>
    <s v="Comuna 3"/>
    <s v="Nuevo"/>
    <s v="Emprendimiento comuna 3"/>
    <s v="Emprendedores y micro empresarios de la comuna 3"/>
    <x v="7"/>
    <x v="2"/>
    <m/>
    <m/>
    <m/>
    <m/>
    <m/>
    <m/>
    <m/>
  </r>
  <r>
    <s v="BP-26004474"/>
    <n v="2022760010187"/>
    <s v="Fortalecimiento técnico y productivo a los emprendimientos de la Comuna 4 de Santiago de Cali"/>
    <n v="390947500"/>
    <n v="390947500"/>
    <n v="51040020001"/>
    <n v="51040020001"/>
    <s v="51040020001 - Personas fortalecidas en el ecosistema de emprendimiento empresarial y social con enfoque diferencial y de género "/>
    <n v="125"/>
    <n v="125"/>
    <s v="No"/>
    <x v="1"/>
    <s v="Comuna 4 "/>
    <s v="Nuevo"/>
    <s v="Empredimiento comuna 4"/>
    <s v="Emprendedores y micro empresarios de la comuna 4"/>
    <x v="7"/>
    <x v="2"/>
    <m/>
    <m/>
    <m/>
    <m/>
    <m/>
    <m/>
    <m/>
  </r>
  <r>
    <s v="BP-26004475"/>
    <n v="2022760010188"/>
    <s v="Fortalecimiento técnico y productivo a los emprendimientos de la comuna 5 de Santiago de Cali"/>
    <n v="350000000"/>
    <n v="350000000"/>
    <n v="51040020001"/>
    <n v="51040020001"/>
    <s v="51040020001 - Personas fortalecidas en el ecosistema de emprendimiento empresarial y social con enfoque diferencial y de género "/>
    <n v="50"/>
    <n v="50"/>
    <s v="No"/>
    <x v="1"/>
    <s v="Comuna 5"/>
    <s v="Nuevo"/>
    <s v="Empredimiento comuna 5"/>
    <s v="Personas discapacitadas, mujeres, jóvenes y población en general "/>
    <x v="7"/>
    <x v="2"/>
    <m/>
    <m/>
    <m/>
    <m/>
    <m/>
    <m/>
    <m/>
  </r>
  <r>
    <s v="BP-26004477"/>
    <n v="2022760010189"/>
    <s v="Fortalecimiento técnico y productivo a los emprendimientos de la Comuna 9 de Santiago de Cali"/>
    <n v="425502500"/>
    <n v="425502500"/>
    <n v="51040020001"/>
    <n v="51040020001"/>
    <s v="51040020001 - Personas fortalecidas en el ecosistema de emprendimiento empresarial y social con enfoque diferencial y de género "/>
    <n v="130"/>
    <n v="130"/>
    <s v="No"/>
    <x v="1"/>
    <s v="Comuna 9"/>
    <s v="Nuevo"/>
    <s v="Emprendimiento comuna 9"/>
    <s v="Emprendedores y micro empresarios de la comuna 9"/>
    <x v="7"/>
    <x v="2"/>
    <m/>
    <m/>
    <m/>
    <m/>
    <m/>
    <m/>
    <m/>
  </r>
  <r>
    <s v="BP-26004478"/>
    <n v="2022760010207"/>
    <s v="Fortalecimiento técnico y productivo a los emprendimientos de la Comuna 10 de Santiago Cali"/>
    <n v="378547398"/>
    <n v="378547398"/>
    <n v="51040020001"/>
    <n v="51040020001"/>
    <s v="51040020001 - Personas fortalecidas en el ecosistema de emprendimiento empresarial y social con enfoque diferencial y de género "/>
    <n v="100"/>
    <n v="100"/>
    <s v="No"/>
    <x v="1"/>
    <s v="Comuna 10"/>
    <s v="Nuevo"/>
    <s v="Emprendimiento comuna 10"/>
    <s v="Personas discapacitadas, mujeres, jóvenes y población en general "/>
    <x v="7"/>
    <x v="2"/>
    <m/>
    <m/>
    <m/>
    <m/>
    <m/>
    <m/>
    <m/>
  </r>
  <r>
    <s v="BP-26004479"/>
    <n v="2022760010190"/>
    <s v="Fortalecimiento técnico y productivo a los emprendimientos de la Comuna 11 de Santiago de Cali"/>
    <n v="243360000"/>
    <n v="243360000"/>
    <n v="51040020001"/>
    <n v="51040020001"/>
    <s v="51040020001 - Personas fortalecidas en el ecosistema de emprendimiento empresarial y social con enfoque diferencial y de género "/>
    <n v="150"/>
    <n v="150"/>
    <s v="No"/>
    <x v="1"/>
    <s v="Comuna 11"/>
    <s v="Nuevo"/>
    <s v="Emprendimiento comuna 11"/>
    <s v="Emprendedores y micro empresarios de la comuna 11"/>
    <x v="7"/>
    <x v="2"/>
    <m/>
    <m/>
    <m/>
    <m/>
    <m/>
    <m/>
    <m/>
  </r>
  <r>
    <s v="BP-26004481"/>
    <n v="2022760010191"/>
    <s v="Fortalecimiento técnico y productivo a los emprendimientos de la Comuna 16 de Santiago de Cali"/>
    <n v="156000000"/>
    <n v="156000000"/>
    <n v="51040020001"/>
    <n v="51040020001"/>
    <s v="51040020001 - Personas fortalecidas en el ecosistema de emprendimiento empresarial y social con enfoque diferencial y de género "/>
    <n v="100"/>
    <n v="100"/>
    <s v="No"/>
    <x v="1"/>
    <s v="Comuna 16 "/>
    <s v="Nuevo"/>
    <s v="Emprendimiento comuna 16"/>
    <s v="Emprendedores y micro empresarios de la comuna 16"/>
    <x v="7"/>
    <x v="2"/>
    <m/>
    <m/>
    <m/>
    <m/>
    <m/>
    <m/>
    <m/>
  </r>
  <r>
    <s v="BP-26004482"/>
    <n v="2022760010192"/>
    <s v="Fortalecimiento técnico y productivo a los emprendimientos de la Comuna 18 de Santiago de Cali"/>
    <n v="86298000"/>
    <n v="86298000"/>
    <n v="51040020001"/>
    <n v="51040020001"/>
    <s v="51040020001 - Personas fortalecidas en el ecosistema de emprendimiento empresarial y social con enfoque diferencial y de género "/>
    <n v="33"/>
    <n v="33"/>
    <s v="No"/>
    <x v="1"/>
    <s v="Comuna 18"/>
    <s v="Nuevo"/>
    <s v="Emprendimiento comuna 18"/>
    <s v="Emprendedores y micro empresarios de la comuna 18"/>
    <x v="7"/>
    <x v="2"/>
    <m/>
    <m/>
    <m/>
    <m/>
    <m/>
    <m/>
    <m/>
  </r>
  <r>
    <s v="BP-26004483"/>
    <n v="2022760010193"/>
    <s v="Fortalecimiento técnico y productivo a los emprendimientos del Corregimiento de La Elvira en Santiago de Cali"/>
    <n v="67940000"/>
    <n v="67940000"/>
    <n v="51040020001"/>
    <n v="51040020001"/>
    <s v="51040020001 - Personas fortalecidas en el ecosistema de emprendimiento empresarial y social con enfoque diferencial y de género "/>
    <n v="20"/>
    <n v="20"/>
    <s v="No"/>
    <x v="1"/>
    <s v="Corregimiento de la Elvira"/>
    <s v="Nuevo"/>
    <s v="Emprendimiento La Elvira"/>
    <s v="Fortalecimiento técnico y productivo a los emprendimientos del Corregimiento de La Elvira en Santiago de Cali"/>
    <x v="7"/>
    <x v="2"/>
    <m/>
    <m/>
    <m/>
    <m/>
    <m/>
    <m/>
    <m/>
  </r>
  <r>
    <s v="BP-26004484"/>
    <n v="2022760010194"/>
    <s v="Fortalecimiento técnico y productivo a los emprendimientos del corregimiento de Felidia de Santiago de Cali"/>
    <n v="22500000"/>
    <n v="22500000"/>
    <n v="51040020001"/>
    <n v="51040020001"/>
    <s v="51040020001 - Personas fortalecidas en el ecosistema de emprendimiento empresarial y social con enfoque diferencial y de género "/>
    <n v="15"/>
    <n v="15"/>
    <s v="No"/>
    <x v="1"/>
    <s v="Corregimiento de Felidia"/>
    <s v="Nuevo"/>
    <s v="Empredimiento  Felidia"/>
    <s v="Emprendedores y micro empresarios del corregimiento de Felidia"/>
    <x v="7"/>
    <x v="2"/>
    <m/>
    <m/>
    <m/>
    <m/>
    <m/>
    <m/>
    <m/>
  </r>
  <r>
    <s v="BP-26004485"/>
    <n v="2022760010206"/>
    <s v="Fortalecimiento técnico y productivo a los emprendimientos del corregimiento de Golondrinas de Santiago de Cali"/>
    <n v="221242817"/>
    <n v="221242817"/>
    <n v="51040020001"/>
    <n v="51040020001"/>
    <s v="51040020001 - Personas fortalecidas en el ecosistema de emprendimiento empresarial y social con enfoque diferencial y de género "/>
    <n v="67"/>
    <n v="67"/>
    <s v="No"/>
    <x v="1"/>
    <s v="Corregimiento de Golondrinas"/>
    <s v="Nuevo"/>
    <s v="Empredimiento Golondrinas"/>
    <s v="Personas discapacitadas, mujeres, jóvenes y población en general "/>
    <x v="7"/>
    <x v="2"/>
    <m/>
    <m/>
    <m/>
    <m/>
    <m/>
    <m/>
    <m/>
  </r>
  <r>
    <s v="BP-26004486"/>
    <n v="2022760010195"/>
    <s v="Fortalecimiento técnico y productivo a los emprendimientos del Corregimiento de Hormiguero en Santiago de Cali"/>
    <n v="109290000"/>
    <n v="109290000"/>
    <n v="51040020001"/>
    <n v="51040020001"/>
    <s v="51040020001 - Personas fortalecidas en el ecosistema de emprendimiento empresarial y social con enfoque diferencial y de género "/>
    <n v="60"/>
    <n v="60"/>
    <s v="No"/>
    <x v="1"/>
    <s v="Corregimiento del Hormiguero"/>
    <s v="Nuevo"/>
    <s v="Empredimiento Hormiguero "/>
    <s v="Emprendedores y micro empresarios del Corregimiento de Hormiguero"/>
    <x v="7"/>
    <x v="2"/>
    <m/>
    <m/>
    <m/>
    <m/>
    <m/>
    <m/>
    <m/>
  </r>
  <r>
    <s v="BP-26004487"/>
    <n v="2022760010196"/>
    <s v="Fortalecimiento técnico y productivo a los emprendimientos de huertas caseras de la Comuna 3 de Santiago de Cali"/>
    <n v="251790465"/>
    <n v="251790465"/>
    <n v="51040020001"/>
    <n v="51040020001"/>
    <s v="51040020001 - Personas fortalecidas en el ecosistema de emprendimiento empresarial y social con enfoque diferencial y de género "/>
    <n v="175"/>
    <n v="175"/>
    <s v="No"/>
    <x v="1"/>
    <s v="Comuna 3"/>
    <s v="Nuevo"/>
    <s v="Empredimientos Huertas comuna 3"/>
    <s v="Emprendedores y micro empresarios de la comuna 3"/>
    <x v="7"/>
    <x v="2"/>
    <m/>
    <m/>
    <m/>
    <m/>
    <m/>
    <m/>
    <m/>
  </r>
  <r>
    <s v="BP-26004488"/>
    <n v="2022760010197"/>
    <s v="Fortalecimiento técnico y productivo a los emprendimientos del Corregimiento de Navarro en Santiago de Cali"/>
    <n v="212055000"/>
    <n v="212055000"/>
    <n v="51040020001"/>
    <n v="51040020001"/>
    <s v="51040020001 - Personas fortalecidas en el ecosistema de emprendimiento empresarial y social con enfoque diferencial y de género "/>
    <n v="85"/>
    <n v="85"/>
    <s v="No"/>
    <x v="1"/>
    <s v="Corregimiento de Navarro"/>
    <s v="Nuevo"/>
    <s v="Empredimiento Navarro"/>
    <s v="Emprendedores y micro empresarios del Corregimiento de Navarro"/>
    <x v="7"/>
    <x v="2"/>
    <m/>
    <m/>
    <m/>
    <m/>
    <m/>
    <m/>
    <m/>
  </r>
  <r>
    <s v="BP-26004489"/>
    <n v="2022760010205"/>
    <s v="Fortalecimiento técnico y productivo a los emprendimientos del Corregimiento de Pance en Santiago de Cali"/>
    <n v="266873497"/>
    <n v="266873497"/>
    <n v="51040020001"/>
    <n v="51040020001"/>
    <s v="51040020001 - Personas fortalecidas en el ecosistema de emprendimiento empresarial y social con enfoque diferencial y de género "/>
    <n v="95"/>
    <n v="95"/>
    <s v="No"/>
    <x v="1"/>
    <s v="Corregimiento de Pance"/>
    <s v="Nuevo"/>
    <s v="Emprendimiento Pance"/>
    <s v="Emprendedores y micro empresarios de la corregimiento de Pance"/>
    <x v="7"/>
    <x v="2"/>
    <m/>
    <m/>
    <m/>
    <m/>
    <m/>
    <m/>
    <m/>
  </r>
  <r>
    <s v="BP-26004490"/>
    <n v="2022760010198"/>
    <s v="Desarrollo de experiencias de fortalecimiento empresarial para mercados competitivos, desarrolladas en la Comuna 18 en Santiago de Cali"/>
    <n v="271480000"/>
    <n v="271480000"/>
    <n v="51040020005"/>
    <n v="51040020005"/>
    <s v="51040020005 -Experiencias de fortalecimiento empresarial para mercados competitivos, desarrolladas "/>
    <n v="3"/>
    <n v="3"/>
    <s v="No"/>
    <x v="1"/>
    <s v="Comuna 18"/>
    <s v="Nuevo"/>
    <s v="Experiencias comuna 18"/>
    <s v="Población general con emprendimientos"/>
    <x v="7"/>
    <x v="2"/>
    <m/>
    <m/>
    <m/>
    <m/>
    <m/>
    <m/>
    <m/>
  </r>
  <r>
    <s v="BP-26004492"/>
    <n v="2022760010200"/>
    <s v="Generación de rutas de acercamiento entre la oferta y la demanda laboral a habitantes de la comuna 18 para la empleabilidad en Santiago de Cali."/>
    <n v="41440000"/>
    <n v="41440000"/>
    <n v="51040010004"/>
    <n v="51040010004"/>
    <s v="51040010004 - Personas vinculadas a rutas para la inserción laboral "/>
    <n v="50"/>
    <n v="50"/>
    <s v="No"/>
    <x v="1"/>
    <s v="Comuna 18"/>
    <s v="Nuevo"/>
    <s v="Rutas comuna 18"/>
    <s v="Desempleados"/>
    <x v="9"/>
    <x v="2"/>
    <m/>
    <m/>
    <m/>
    <m/>
    <m/>
    <m/>
    <m/>
  </r>
  <r>
    <s v="BP-26004494"/>
    <n v="2022760010208"/>
    <s v="Fortalecimiento técnico y productivo a los emprendimientos de la Comuna 6 de Santiago de Cali"/>
    <n v="255379560"/>
    <n v="255379560"/>
    <n v="51040020001"/>
    <n v="51040020001"/>
    <s v="51040020001 - Personas fortalecidas en el ecosistema de emprendimiento empresarial y social con enfoque diferencial y de género "/>
    <n v="125"/>
    <n v="125"/>
    <s v="No"/>
    <x v="1"/>
    <s v="Comuna 6"/>
    <s v="Nuevo"/>
    <s v="Empredimiento comuna 6"/>
    <s v="Emprendedores y micro empresarios de la comuna 6"/>
    <x v="7"/>
    <x v="2"/>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r>
    <m/>
    <m/>
    <m/>
    <m/>
    <m/>
    <m/>
    <m/>
    <m/>
    <m/>
    <m/>
    <m/>
    <x v="2"/>
    <m/>
    <m/>
    <m/>
    <m/>
    <x v="12"/>
    <x v="3"/>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s v="BP-26002737"/>
    <s v="2020760010364 "/>
    <s v="Implementación de una estrategia de encadenamientos productivos en la ciudad de Cali"/>
    <n v="165576000"/>
    <n v="51020020002"/>
    <s v="51020020002  Pequeñas empresas conectadas y vinculadas comercialmente con empresas líderes de sectores productivos  "/>
    <s v="Mipymes y /o emprendimiento_x000a_1 persona por mipyme y/o emprendimiento"/>
    <s v="Si"/>
    <x v="0"/>
    <n v="99"/>
    <s v="Continuidad"/>
    <x v="0"/>
    <x v="0"/>
  </r>
  <r>
    <s v="BP-26002769"/>
    <n v="2021760010410"/>
    <s v="Implementación de una estrategia de fortalecimiento de capacidades de innovación en mipymes de la ciudad de Cali"/>
    <n v="117168000"/>
    <n v="51020020004"/>
    <s v="51020020004  Pequeñas empresas con acceso a servicios de innovación"/>
    <s v="Mipymes y /o emprendimientos - 1 persona por mipyme y/o emprendimiento"/>
    <s v="No"/>
    <x v="0"/>
    <n v="99"/>
    <s v="Continuidad"/>
    <x v="0"/>
    <x v="0"/>
  </r>
  <r>
    <s v="BP-26002915"/>
    <s v="2020760010371"/>
    <s v="Fortalecimiento de los sistemas de gestión de la Secretaría de Desarrollo Económico de Santiago de Cali"/>
    <n v="1885060500"/>
    <n v="54020010026"/>
    <s v="54020010026  Líneas de servicios del Proceso Desarrollo Económico certificadas bajo la ISO 9001:2015"/>
    <s v="Pesonal de la Administración Distrital"/>
    <s v="No"/>
    <x v="0"/>
    <n v="99"/>
    <s v="Continuidad"/>
    <x v="1"/>
    <x v="1"/>
  </r>
  <r>
    <s v="BP-26002965"/>
    <s v="2020760010373"/>
    <s v="Investigación sobre los sectores económicos priorizados y temas conexos en la política pública de desarrollo económico en Santiago de Cali"/>
    <n v="219284686"/>
    <n v="54020020014"/>
    <s v="54020020014  Investigaciones sobre economía creativa, circular, digital y demás temas conexos al desarrollo del territorio, generadas y publicadas"/>
    <s v="Toda la población de Cali"/>
    <s v="No"/>
    <x v="0"/>
    <n v="99"/>
    <s v="Continuidad"/>
    <x v="2"/>
    <x v="1"/>
  </r>
  <r>
    <s v="BP-26002966"/>
    <n v="2021760010388"/>
    <s v="Fortalecimiento de iniciativas de producción limpia y consumo responsable en Santiago de Cali"/>
    <n v="108184000"/>
    <n v="53020030001"/>
    <s v="53020030001  Estrategias para el fomento de la producción limpia y el consumo responsable implementadas"/>
    <s v="Universidades y Empresas afines a la Estrategia de Economía Circular. "/>
    <s v="Universidades y Empresas afines a la Estrategia de Economía Circular. "/>
    <x v="1"/>
    <s v="Universidades y Empresas afines a la Estrategia de Economía Circular. "/>
    <s v="Universidades y Empresas afines a la Estrategia de Economía Circular. "/>
    <x v="3"/>
    <x v="0"/>
  </r>
  <r>
    <s v="BP-26002967"/>
    <s v="2020760010374"/>
    <s v="Fortalecimiento al ecosistema empresarial y social con enfoque diferencial y de género en Santiago de Cali"/>
    <n v="5304526000"/>
    <n v="51040020001"/>
    <s v="51040020001  Personas fortalecidas en el ecosistema de emprendimiento empresarial y social con enfoque diferencial y de género"/>
    <s v="Población general con emprendimientos"/>
    <s v="Población general con emprendimientos"/>
    <x v="2"/>
    <s v="Población general con emprendimientos"/>
    <s v="Población general con emprendimientos"/>
    <x v="4"/>
    <x v="2"/>
  </r>
  <r>
    <s v="BP-26002980"/>
    <s v="2020760010375"/>
    <s v="Fortalecimiento de las técnicas de producción sostenible, competitividad y asociatividad de los productores agrícolas locales de Santiago de Cali"/>
    <n v="94873000"/>
    <n v="53020030003"/>
    <s v="53020030003  Productores agrícolas locales fortalecidos en técnicas de producción sostenible, competitividad y asociatividad "/>
    <s v="Productores agricolas de los corregimientos de Santiago de Cali "/>
    <s v="No"/>
    <x v="0"/>
    <n v="99"/>
    <s v="Continuidad"/>
    <x v="0"/>
    <x v="0"/>
  </r>
  <r>
    <s v="BP-26002998"/>
    <s v="2020760010377"/>
    <s v="Capacitación a docentes de entidades públicas para el emprendimiento consciente y la economía social y solidaria de Cali"/>
    <n v="47168000"/>
    <n v="51040020004"/>
    <s v="51040020004  Docentes de entidades públicas capacitados para el emprendimiento y la economía social y solidaria"/>
    <s v="Docentes de instituciones educativas"/>
    <s v="No"/>
    <x v="0"/>
    <n v="99"/>
    <s v="Continuidad"/>
    <x v="5"/>
    <x v="2"/>
  </r>
  <r>
    <s v="BP-26003001"/>
    <s v="2021760010382"/>
    <s v="Desarrollo de un plan para el fortalecimiento de negocios verdes en Santiago de Cali"/>
    <n v="87168000"/>
    <n v="53020030002"/>
    <s v="53020030002  Plan para el fortalecimiento de Negocios Verdes formulado e implementado"/>
    <s v="Ciudadanos de cali promotores, socios y/o colaboradores de iniciativas de negocio verdes"/>
    <s v="No"/>
    <x v="0"/>
    <n v="99"/>
    <s v="Nuevo"/>
    <x v="0"/>
    <x v="0"/>
  </r>
  <r>
    <s v="BP-26003021"/>
    <s v="2020760010378"/>
    <s v="Fortalecimiento de estrategias para la generación de ingresos de las personas en proceso de reincorporación, reintegración, desvinculados del conflicto armado de Cali"/>
    <n v="137994000"/>
    <n v="51050010004"/>
    <s v="51050010004  Personas en proceso de reincorporación, reintegración, desvinculados del conflicto armado con acompañamiento productivo para la generación de ingresos"/>
    <s v="Personas en proceso de reincorporación, reintegración, desvinculados del conflicto armado"/>
    <s v="No"/>
    <x v="0"/>
    <n v="99"/>
    <s v="Continuidad"/>
    <x v="5"/>
    <x v="2"/>
  </r>
  <r>
    <s v="BP-26003029"/>
    <s v="2020760010381"/>
    <s v="Construcción del Ecosistema de Innovación de Economía Circular en Cali"/>
    <n v="127168000"/>
    <n v="53020020002"/>
    <s v="53020020002  Sistema de Gestión de economía circular diseñado, implementado y certificado "/>
    <s v="Personas de 30 empresas intervenidas en temas de economia circular y sostenimiento "/>
    <s v="No"/>
    <x v="0"/>
    <n v="99"/>
    <s v="Continuidad"/>
    <x v="3"/>
    <x v="0"/>
  </r>
  <r>
    <s v="BP-26003032"/>
    <s v="2020760010382"/>
    <s v="Fortalecimiento para la generación de capacidades de las organizaciones del sector de economía solidaria de Cali"/>
    <n v="87168000"/>
    <n v="51050010005"/>
    <s v="51050010005  Organizaciones del sector solidario fomentadas y fortalecidas en capacidades técnicas, administrativas y productivas"/>
    <s v="Organizaciones del sector solidario"/>
    <s v="No"/>
    <x v="0"/>
    <n v="99"/>
    <s v="Continuidad"/>
    <x v="5"/>
    <x v="2"/>
  </r>
  <r>
    <s v="BP-26003066"/>
    <s v="2020760010384"/>
    <s v="Consolidación de las Áreas de Desarrollo Naranja de Santiago de Cali"/>
    <n v="195924000"/>
    <n v="51020010002"/>
    <s v="51020010002  Áreas de Desarrollo Naranja en artes escénicas, patrimonio, gastronomía, artes visuales y digitales, audiovisual, diseño e innovación implementadas"/>
    <s v="Toda la población de Cali"/>
    <s v="Si"/>
    <x v="0"/>
    <n v="99"/>
    <s v="Continuidad"/>
    <x v="6"/>
    <x v="0"/>
  </r>
  <r>
    <s v="BP-26003071"/>
    <n v="2021760010408"/>
    <s v="Asistencia técnica a empresas y emprendimientos de la industria cultural y creativa en Santiago de Cali"/>
    <n v="179041000"/>
    <n v="51020010008"/>
    <s v="51020010008  Emprendimientos y empresas de la industria cultural y creativa de Cali beneficiados con asistencia técnica"/>
    <s v="30 personas representantes de emprendimientos creativos y/o agente des del ecosistema"/>
    <s v="No"/>
    <x v="0"/>
    <n v="99"/>
    <s v="Nuevo"/>
    <x v="6"/>
    <x v="0"/>
  </r>
  <r>
    <s v="BP-26003079"/>
    <s v="2020760010386"/>
    <s v="Fortalecimiento a los emprendimientos y empresas de industrias culturales y creativas en etapa de incubación y aceleración de Santiago de Cali"/>
    <n v="142762000"/>
    <n v="51020010003"/>
    <s v="51020010003  Emprendimientos y empresas de industrias creativas para la incubación, aceleración y sofisticación fortalecidos"/>
    <s v="35 personas representantes de 35 emprendimientos, y 15 personas representantes de  empresas de industria cultural y creativa.  "/>
    <s v="No"/>
    <x v="0"/>
    <n v="99"/>
    <s v="Continuidad"/>
    <x v="6"/>
    <x v="0"/>
  </r>
  <r>
    <s v="BP-26003084"/>
    <s v="2020760010387"/>
    <s v="Producción cinematográfica y audiovisual competitiva en Santiago de Cali"/>
    <n v="135594000"/>
    <n v="51020010009"/>
    <s v="51020010009  Proyectos de inversión nacional y extranjera para el sector fílmico apoyados"/>
    <s v="Personas (profesionales del sector audiovisual)"/>
    <s v="No"/>
    <x v="0"/>
    <n v="99"/>
    <s v="Continuidad"/>
    <x v="6"/>
    <x v="0"/>
  </r>
  <r>
    <s v="BP-26003086"/>
    <s v="2020760010388"/>
    <s v="Fortalecimiento al consumo cultural y creativo en Santiago de Cali"/>
    <n v="140648000"/>
    <n v="51020010006"/>
    <s v="51020010006  Organizaciones de consumo cultural y creativo apoyadas"/>
    <s v="organizaciones culturales y creativas de la ciudad"/>
    <s v="No"/>
    <x v="0"/>
    <n v="99"/>
    <s v="Continuidad"/>
    <x v="6"/>
    <x v="0"/>
  </r>
  <r>
    <s v="BP-26003121"/>
    <s v="2020760010389"/>
    <s v="Mejoramiento a la competitividad sostenible de los mercados de industrias culturales y creativas de Santiago de Cali"/>
    <n v="200000000"/>
    <n v="51020010004"/>
    <s v="51020010004  Mercados de industrias culturales y creativas fortalecidos en competitividad sostenible"/>
    <s v="bandas musicales, compradores, invitados y asistentes, empresas del sector creativo, asistentes a conferencias, invitados y compradores en el MEC_x000a_"/>
    <s v="No"/>
    <x v="0"/>
    <n v="99"/>
    <s v="Continuidad"/>
    <x v="6"/>
    <x v="0"/>
  </r>
  <r>
    <s v="BP-26003129"/>
    <s v="2020760010390"/>
    <s v="Desarrollo de competencias como técnicos laborales a víctimas del conflicto armado para la empleabilidad en Santiago de Cali"/>
    <n v="315000000"/>
    <n v="51040010005"/>
    <s v="51040010005  Víctimas del conflicto armado formadas como técnicos laborales por competencias"/>
    <s v="Víctimas del comflicto armado"/>
    <s v="No"/>
    <x v="0"/>
    <n v="99"/>
    <s v="Continuidad"/>
    <x v="7"/>
    <x v="2"/>
  </r>
  <r>
    <s v="BP-26003134"/>
    <s v="2020760010393"/>
    <s v="Desarrollo de competencias laborales a personas con vulnerabilidad laboral para la empleabilidad en Santiago de Cali"/>
    <n v="1232980000"/>
    <n v="51040010001"/>
    <s v="51040010001  Personas formadas en competencias laborales para la inserción en los sectores de mayor demanda del mercado laboral, con enfoque diferencial, de género y generacional "/>
    <s v="Personas con vulnerabilidad laboral"/>
    <s v="No"/>
    <x v="0"/>
    <n v="99"/>
    <s v="Continuidad"/>
    <x v="7"/>
    <x v="2"/>
  </r>
  <r>
    <s v="BP-26003140"/>
    <s v="2020760010395"/>
    <s v="Desarrollo de rutas de acercamiento entre la oferta y la demanda laboral a personas desempleadas en Santiago de Cali"/>
    <n v="61440000"/>
    <n v="51040010004"/>
    <s v="51040010004  Personas vinculadas a rutas para la inserción laboral "/>
    <s v="Personas desempleadas"/>
    <s v="No"/>
    <x v="0"/>
    <n v="99"/>
    <s v="Continuidad"/>
    <x v="7"/>
    <x v="2"/>
  </r>
  <r>
    <s v="BP-26003147"/>
    <s v="2020760010397"/>
    <s v="Mejoramiento comercial de los mercados campesinos con prácticas agrícolas de producción limpia de Santiago de Cali"/>
    <n v="169610000"/>
    <n v="51050020002"/>
    <s v="51050020002  Mercados agroecológicos y campesinos realizados"/>
    <s v="Productores rurales con prácticas de producción limpia."/>
    <s v="No"/>
    <x v="0"/>
    <n v="99"/>
    <s v="Continuidad"/>
    <x v="8"/>
    <x v="2"/>
  </r>
  <r>
    <s v="BP-26003149"/>
    <s v="2020760010398"/>
    <s v="Fortalecimiento del sistema de operación de las plazas de mercado de Santiago de Cali"/>
    <n v="402040000"/>
    <n v="51050020003"/>
    <s v="51050020003  Sistema de operación de las plazas de mercado diseñado e implementado"/>
    <s v="comerciantes de plazas de mercado"/>
    <s v="Si"/>
    <x v="0"/>
    <n v="99"/>
    <s v="Continuidad"/>
    <x v="8"/>
    <x v="2"/>
  </r>
  <r>
    <s v="BP-26003158"/>
    <s v="2020760010399"/>
    <s v="Fortalecimiento de estrategias organizativas para los procesos comerciales de los productos agrícolas en Santiago de Cali"/>
    <n v="155594000"/>
    <n v="51050020001"/>
    <s v="51050020001  Unidades productivas rurales atendidas para la comercialización de los productos agrícolas "/>
    <s v="6 Unidades productivas rurales (por cada unidad productiva se atendera en promedio a 15 productores rurales)"/>
    <s v="No"/>
    <x v="0"/>
    <n v="99"/>
    <s v="Continuidad"/>
    <x v="8"/>
    <x v="2"/>
  </r>
  <r>
    <s v="BP-26003393"/>
    <s v="2020760010408"/>
    <s v="Fortalecimiento a las empresas y emprendimientos en capacidades para el fomento de la economía circular en Cali"/>
    <n v="199401000"/>
    <n v="53020020001"/>
    <s v="53020020001  Empresas y emprendimientos fortalecidos en capacidades para el fomento de la economía Circular "/>
    <s v="Ciudadanos de cali promotores, socios y/o colaboradores de iniciativas de negocio verdes"/>
    <s v="No"/>
    <x v="0"/>
    <n v="99"/>
    <s v="Continuidad"/>
    <x v="3"/>
    <x v="0"/>
  </r>
  <r>
    <s v="BP-26003402"/>
    <s v="2020760010404"/>
    <s v="Optimización del capital humano capacitado en Tecnologías de la Cuarta Revolución Industrial en la ciudad de Santiago de Cali"/>
    <n v="525487000"/>
    <n v="51010010038"/>
    <s v="51010010038  Actores oferentes de capacidades TIC formados y activos en la plataforma"/>
    <s v="Ciudadanos con interesas en desarolllo de capcidades de ciencia tencnologia e innovacion en el campo digital "/>
    <s v="No"/>
    <x v="0"/>
    <n v="99"/>
    <s v="Continuidad"/>
    <x v="9"/>
    <x v="0"/>
  </r>
  <r>
    <s v="BP-26003403"/>
    <s v="2020760010405"/>
    <s v="Fortalecimiento de los niveles de sofisticación de las micro, pequeñas y medianas empresas de la ciudad Santiago de Cali"/>
    <n v="185016000"/>
    <n v="51010010039"/>
    <s v="51010010039  Empresas demandantes de capacidades TIC capacitadas y activas dentro del proceso"/>
    <s v="MiPiymes"/>
    <s v="No"/>
    <x v="0"/>
    <n v="99"/>
    <s v="Continuidad"/>
    <x v="9"/>
    <x v="0"/>
  </r>
  <r>
    <s v="BP-26003430"/>
    <s v="2020760010407"/>
    <s v="Fortalecimiento de las capacidades empresariales y técnicas de la población victima de Santiago de Cali"/>
    <n v="300000000"/>
    <n v="51040020006"/>
    <s v="51040020006  Víctimas del conflicto armado vinculadas a programas de emprendimiento empresarial y social"/>
    <s v="Población victima del conflicto armado"/>
    <s v="No"/>
    <x v="0"/>
    <n v="99"/>
    <s v="Continuidad"/>
    <x v="4"/>
    <x v="2"/>
  </r>
  <r>
    <s v="BP-26003436"/>
    <s v="2020760010409"/>
    <s v="Fortalecimiento para Asociaciones de recicladores de oficio en economía solidaria, desarrollo empresarial y competitividad en Santiago de Cali"/>
    <n v="121634000"/>
    <n v="53020020004"/>
    <s v="53020020004  Asociaciones de recicladores de oficio de economía solidaria fortalecidas en desarrollo empresarial y competitividad "/>
    <s v="12 organizaciones de recicladores de oficio"/>
    <s v="No"/>
    <x v="0"/>
    <n v="99"/>
    <s v="Continuidad"/>
    <x v="3"/>
    <x v="0"/>
  </r>
  <r>
    <s v="BP-26003698"/>
    <s v="2022760010068"/>
    <s v="Elaboracion de estudios de analisis economico e impacto para el aprovechamiento de residuos RCD en Santiago de Cali"/>
    <n v="102762000"/>
    <n v="53020020003"/>
    <s v="53020020003  Estudios de Análisis Económico e Impacto para el aprovechamiento de residuos orgánicos, inorgánicos y RCD elaborado "/>
    <s v="Recicladores de oficio de la ciudad de santiago de Cali"/>
    <n v="0"/>
    <x v="0"/>
    <n v="99"/>
    <s v="Nuevo"/>
    <x v="2"/>
    <x v="1"/>
  </r>
  <r>
    <s v="BP-26003715"/>
    <n v="2022760010170"/>
    <s v="Desarrollo de una estrategia de economía solidaria para trabajadores en situación de informalidad en Santiago de Cali"/>
    <n v="116638000"/>
    <n v="51050010009"/>
    <s v="51050010009  Estrategia de economía solidaria para trabajadores en situación de informalidad diseñada e implementada "/>
    <s v="Trabajadores informales y/o emprendedores de la ciudad de cali"/>
    <s v="No"/>
    <x v="0"/>
    <n v="99"/>
    <s v="Nuevo"/>
    <x v="5"/>
    <x v="2"/>
  </r>
  <r>
    <s v="BP-26003896"/>
    <s v="2021760010215"/>
    <s v="Fortalecimiento financiero a unidades productivas con créditos solidarios y capital semilla en Santiago de Cali"/>
    <n v="10557798000"/>
    <n v="51050010008"/>
    <s v="51050010008-Unidades productivas fortalecidas con créditos solidarios "/>
    <s v="Emprendedores y MYpimes"/>
    <s v="Si"/>
    <x v="0"/>
    <n v="99"/>
    <s v="Nuevo"/>
    <x v="10"/>
    <x v="1"/>
  </r>
  <r>
    <s v="BP-26004119"/>
    <s v="2021760010380"/>
    <s v="Construcción y Dotación del Parque Tecnológico de Innovación San Fernando en Santiago de Cali"/>
    <n v="60699782000"/>
    <n v="51020010007"/>
    <s v="51020010007-Laboratorios de innovación y emprendimientos en artes digitales desarrollados "/>
    <s v="Habitantes de las comunas y corregimientos de Santiago de Cali"/>
    <s v="Si"/>
    <x v="0"/>
    <n v="99"/>
    <s v="Nuevo"/>
    <x v="6"/>
    <x v="0"/>
  </r>
  <r>
    <s v="BP-26004327"/>
    <s v="2022760010166"/>
    <s v="Desarrollo de una estrategia de complemento de seguridad social para personas mayores en Santiago de Cali"/>
    <n v="65702000"/>
    <n v="52020040010"/>
    <s v="52020040010 - Estrategia de complemento de seguridad social para personas mayores de estrato 2 y 3 gestionada "/>
    <s v="Personas mayores de 60 años de estratos 2 y 3"/>
    <s v="No"/>
    <x v="0"/>
    <n v="99"/>
    <s v="Nuevo"/>
    <x v="7"/>
    <x v="2"/>
  </r>
  <r>
    <s v="BP-26004334"/>
    <s v="2022760010182"/>
    <s v="Adecuación de Centros de Desarrollo Empresarial para el fortalecimiento de emprendimientos y/o mipymes en Cali "/>
    <n v="331418500"/>
    <n v="51040020003"/>
    <s v="51040020003 - Centros para el Emprendimiento y Desarrollo Empresarial y Social CEDES, en funcionamiento "/>
    <s v="Personas mayores de 20 años "/>
    <s v="Si"/>
    <x v="0"/>
    <n v="99"/>
    <s v="Nuevo"/>
    <x v="4"/>
    <x v="2"/>
  </r>
  <r>
    <s v="BP-26004335"/>
    <n v="2022760010174"/>
    <s v="Fortalecimiento a la promoción y atracción de inversión a nivel nacional e internacional de Santiago de Cali"/>
    <n v="737152000"/>
    <n v="51030010003"/>
    <s v="51030010003 - Alianzas estratégicas implementadas para la promoción de la ciudad a nivel nacional e internacional "/>
    <s v="Toda la población de Cali"/>
    <s v="No"/>
    <x v="0"/>
    <n v="99"/>
    <s v="Nuevo"/>
    <x v="4"/>
    <x v="2"/>
  </r>
  <r>
    <s v="BP-26004336"/>
    <n v="2022760010172"/>
    <s v="Fortalecimiento de las capacidades empresariales y productivas a unidades de negocio con capital semilla en Santiago de Cali"/>
    <n v="7052287660"/>
    <n v="51040020001"/>
    <s v="51050010008 - Unidades productivas fortalecidas con créditos solidarios "/>
    <s v=" 1 Persona por cada Emprendimientos y MiPymes beneficiados"/>
    <s v="Si"/>
    <x v="0"/>
    <n v="99"/>
    <s v="Nuevo"/>
    <x v="10"/>
    <x v="1"/>
  </r>
  <r>
    <s v="BP-26004340"/>
    <n v="2022760010064"/>
    <s v="ELABORACIÓN DE ESTUDIOS DE DIAGNÓSTICO DE LAS CADENAS PRODUCTIVAS EXISTENTES EN SANTIAGO DE CALI"/>
    <n v="25270000"/>
    <n v="54020020023"/>
    <s v="54020020023 - Inteligencia de mercados -estudio de mercado por clústeres, existentes en el municipio de Santiago de Cali, elaborado "/>
    <s v="Toda la población de Cali"/>
    <s v="No"/>
    <x v="0"/>
    <n v="99"/>
    <s v="Nuevo"/>
    <x v="2"/>
    <x v="1"/>
  </r>
  <r>
    <s v="BP-26004341"/>
    <n v="2022760010065"/>
    <s v="Estudio económico para la inclusión en el mercado de bonos de carbono de la zona rural de Santiago de Cali"/>
    <n v="47168000"/>
    <n v="53010040003"/>
    <s v="53010040003 - Estudio económico para la inclusión de la zona rural de Cali en los Bonos de Carbono elaborado "/>
    <s v="Toda la población de Cali"/>
    <s v="No"/>
    <x v="0"/>
    <n v="99"/>
    <s v="Nuevo"/>
    <x v="2"/>
    <x v="1"/>
  </r>
  <r>
    <s v="BP-26004342"/>
    <n v="2022760010066"/>
    <s v="Implementación de programas de eficiencia energética en entidades de Santiago de Cali"/>
    <n v="439414000"/>
    <n v="53020030004"/>
    <s v="53020030004 - Entidades con programas de eficiencia energética implementados "/>
    <s v="Personas de las entidades o empresas del Municipio de Santiago de Cali."/>
    <s v="No"/>
    <x v="0"/>
    <n v="99"/>
    <s v="Nuevo"/>
    <x v="3"/>
    <x v="0"/>
  </r>
  <r>
    <s v="BP-26004376"/>
    <n v="2022760010071"/>
    <s v="Desarrollo de competencias laborales a personas Indígenas para la empleabilidad en Santiago de Cali"/>
    <n v="70000000"/>
    <n v="51040010001"/>
    <s v="51040010001-Personas formadas en competencias laborales para la inserción en los sectores de mayor demanda del mercado laboral, con enfoque diferencial, de género y generacional "/>
    <s v="Personas indígenas"/>
    <s v="No"/>
    <x v="0"/>
    <n v="99"/>
    <s v="Nuevo"/>
    <x v="7"/>
    <x v="2"/>
  </r>
  <r>
    <s v="BP-26004453"/>
    <n v="2022760010161"/>
    <s v="Fortalecimiento tecnico y productivo a empresas y emprendimientos para el fomento de la Economía Circular en la Comuna 7 de Santiago de Cali"/>
    <n v="118000000"/>
    <n v="53020020001"/>
    <s v="53020020001-Empresas y emprendimientos fortalecidos en capacidades para el fomento de la economía Circular  "/>
    <s v="Empresas y emprendimientos (informales y comerciales)"/>
    <s v="No"/>
    <x v="3"/>
    <s v="Comuna 7"/>
    <s v="Nuevo"/>
    <x v="3"/>
    <x v="0"/>
  </r>
  <r>
    <s v="BP-26004454"/>
    <n v="2022760010173"/>
    <s v="Fortalecimiento tecnico y productivo a empresas y emprendimientos para el fomento de la Economía Circular en la Comuna 9 de Santiago de Cali"/>
    <n v="234760000"/>
    <n v="53020020001"/>
    <s v="53020020001-Empresas y emprendimientos fortalecidos en capacidades para el fomento de la economía Circular  "/>
    <s v="Empresas y emprendimientos (informales y comerciales)"/>
    <s v="No"/>
    <x v="3"/>
    <s v="Comuna 9"/>
    <s v="Nuevo"/>
    <x v="3"/>
    <x v="0"/>
  </r>
  <r>
    <s v="BP-26004455"/>
    <n v="2022760010175"/>
    <s v="Fortalecimiento tecnico y productivo a empresas y emprendimientos para el fomento de la Economía Circular en la Comuna 13 de Santiago de Cali"/>
    <n v="140000000"/>
    <n v="53020020001"/>
    <s v="53020020001-Empresas y emprendimientos fortalecidos en capacidades para el fomento de la economía Circular  "/>
    <s v="Empresas y emprendimientos (informales y comerciales)"/>
    <s v="No"/>
    <x v="3"/>
    <s v="Comuna 13"/>
    <s v="Nuevo"/>
    <x v="3"/>
    <x v="0"/>
  </r>
  <r>
    <s v="BP-26004457"/>
    <n v="2022760010176"/>
    <s v="Fortalecimiento de las capacidades laborales a población vulnerables de la Comuna 15 de Santiago de Cali"/>
    <n v="216320000"/>
    <n v="51040010001"/>
    <s v="51040010001 - Personas formadas en competencias laborales para la inserción en los sectores de mayor demanda del mercado laboral, con enfoque diferencial, de género y generacional "/>
    <s v="Personas desempleadas de la Comuna 15"/>
    <s v="No"/>
    <x v="3"/>
    <s v="Comuna 15"/>
    <s v="Nuevo"/>
    <x v="7"/>
    <x v="2"/>
  </r>
  <r>
    <s v="BP-26004458"/>
    <n v="2022760010177"/>
    <s v="Fortalecimiento de las capacidades laborales a población vulnerable de la Comuna 4 de Santiago de Cali"/>
    <n v="122000000"/>
    <n v="51040010001"/>
    <s v="51040010001-Personas formadas en competencias laborales para la inserción en los sectores de mayor demanda del mercado laboral, con enfoque diferencial, de género y generacional "/>
    <s v="Fortalecimiento de las capacidades laborales a población vulnerable de la Comuna 4 de Santiago de Cali"/>
    <s v="No"/>
    <x v="3"/>
    <s v="Comuna 4"/>
    <s v="Nuevo"/>
    <x v="7"/>
    <x v="2"/>
  </r>
  <r>
    <s v="BP-26004463"/>
    <n v="2022760010199"/>
    <s v="Fortalecimiento técnico y productivo a los emprendimientos del corregimiento de los Andes de Santiago de Cali"/>
    <n v="160000000"/>
    <n v="51040020001"/>
    <s v="51040020001 - Personas fortalecidas en el ecosistema de emprendimiento empresarial y social con enfoque diferencial y de género "/>
    <s v="Emprendedores y micro empresarios del corregimiento de los Andes"/>
    <s v="No"/>
    <x v="3"/>
    <s v="Comuna 4"/>
    <s v="Nuevo"/>
    <x v="4"/>
    <x v="2"/>
  </r>
  <r>
    <s v="BP-26004465"/>
    <n v="2022760010178"/>
    <s v="Fortalecimiento técnico y productivo a los emprendimientos de la Comuna 7 de Santiago de Cali"/>
    <n v="100000000"/>
    <n v="51040020001"/>
    <s v="51040020001 - Personas fortalecidas en el ecosistema de emprendimiento empresarial y social con enfoque diferencial y de género "/>
    <s v="Emprendedores y micro empresarios de la comuna 7"/>
    <s v="No"/>
    <x v="3"/>
    <s v="Comuna 7"/>
    <s v="Nuevo"/>
    <x v="4"/>
    <x v="2"/>
  </r>
  <r>
    <s v="BP-26004466"/>
    <n v="2022760010179"/>
    <s v="Fortalecimiento técnico y productivo a los emprendimientos de la Comuna 13 de Santiago de Cali"/>
    <n v="59405000"/>
    <n v="51040020001"/>
    <s v="51040020001 - Personas fortalecidas en el ecosistema de emprendimiento empresarial y social con enfoque diferencial y de género "/>
    <s v="Emprendedores y micro empresarios de la comuna 13"/>
    <s v="No"/>
    <x v="3"/>
    <s v="Comuna 13 "/>
    <s v="Nuevo"/>
    <x v="4"/>
    <x v="2"/>
  </r>
  <r>
    <s v="BP-26004467"/>
    <n v="2022760010180"/>
    <s v="Fortalecimiento técnico y productivo a los emprendimientos de la Comuna 15 de Santiago de Cali"/>
    <n v="162240000"/>
    <n v="51040020001"/>
    <s v="51040020001 - Personas fortalecidas en el ecosistema de emprendimiento empresarial y social con enfoque diferencial y de género "/>
    <s v="Emprendedores y micro empresarios de la comuna 15"/>
    <s v="No"/>
    <x v="3"/>
    <s v="Comuna 15"/>
    <s v="Nuevo"/>
    <x v="4"/>
    <x v="2"/>
  </r>
  <r>
    <s v="BP-26004468"/>
    <n v="2022760010181"/>
    <s v="Desarrollo de experiencias de fortalecimiento empresarial para mercados competitivos, desarrolladas en la Comuna 17 en Santiago de Cali"/>
    <n v="206000000"/>
    <n v="51040020005"/>
    <s v="51040020005 - Experiencias de fortalecimiento empresarial para mercados competitivos, desarrolladas "/>
    <s v="Población general con emprendimientos"/>
    <s v="No"/>
    <x v="3"/>
    <s v="Comuna 17"/>
    <s v="Nuevo"/>
    <x v="4"/>
    <x v="2"/>
  </r>
  <r>
    <s v="BP-26004469"/>
    <n v="2022760010183"/>
    <s v="Fortalecimiento técnico y productivo a los emprendimientos de la Comuna 21 de Santiago de Cali"/>
    <n v="170360000"/>
    <n v="51040020001"/>
    <s v="51040020001 - Personas fortalecidas en el ecosistema de emprendimiento empresarial y social con enfoque diferencial y de género "/>
    <s v="Emprendedores y micro empresarios de la comuna 21"/>
    <s v="No"/>
    <x v="3"/>
    <s v="Comuna 21"/>
    <s v="Nuevo"/>
    <x v="4"/>
    <x v="2"/>
  </r>
  <r>
    <s v="BP-26004470"/>
    <n v="2022760010210"/>
    <s v="Fortalecimiento técnico y productivo a los emprendimientos culturales y creativos del coregimiento de los Andes de Santiago de Cali"/>
    <n v="484427479"/>
    <n v="51020010008"/>
    <s v="51020010008 - Emprendimientos y empresas de la industria cultural y creativa de Cali beneficiados con asistencia técnica "/>
    <s v="Emprendedores y micro empresarios culturales y creativos del corregimiento de los Andes"/>
    <s v="No"/>
    <x v="3"/>
    <s v="Corregimiento de los Andes"/>
    <s v="Nuevo"/>
    <x v="6"/>
    <x v="0"/>
  </r>
  <r>
    <s v="BP-26004471"/>
    <n v="2022760010184"/>
    <s v="Fortalecimiento técnico y productivo a los emprendimientos culturales de la Comuna 7 de Santiago de Cali"/>
    <n v="108000000"/>
    <n v="51020010008"/>
    <s v="51020010008 - Emprendimientos y empresas de la industria cultural y creativa de Cali beneficiados con asistencia técnica "/>
    <s v="Emprendedores de la industria cultural y creativa de la comuna 7"/>
    <s v="No"/>
    <x v="3"/>
    <s v="Comuna 7"/>
    <s v="Nuevo"/>
    <x v="6"/>
    <x v="0"/>
  </r>
  <r>
    <s v="BP-26004472"/>
    <n v="2022760010185"/>
    <s v="Fortalecimiento técnico y productivo a los emprendimientos culturales de la Comuna 16 de Santiago de Cali"/>
    <n v="104000000"/>
    <n v="51020010008"/>
    <s v="51020010008 - Emprendimientos y empresas de la industria cultural y creativa de Cali beneficiados con asistencia técnica "/>
    <s v="Emprendedores de la industria cultural y creativa de la comuna 16"/>
    <s v="No"/>
    <x v="3"/>
    <s v="Comuna 16 "/>
    <s v="Nuevo"/>
    <x v="6"/>
    <x v="0"/>
  </r>
  <r>
    <s v="BP-26004473"/>
    <n v="2022760010186"/>
    <s v="Fortalecimiento técnico y productivo a los emprendimientos de la Comuna 3 de Santiago de Cali"/>
    <n v="309502500"/>
    <n v="51040020001"/>
    <s v="51040020001 - Personas fortalecidas en el ecosistema de emprendimiento empresarial y social con enfoque diferencial y de género "/>
    <s v="Emprendedores y micro empresarios de la comuna 3"/>
    <s v="No"/>
    <x v="3"/>
    <s v="Comuna 3"/>
    <s v="Nuevo"/>
    <x v="4"/>
    <x v="2"/>
  </r>
  <r>
    <s v="BP-26004474"/>
    <n v="2022760010187"/>
    <s v="Fortalecimiento técnico y productivo a los emprendimientos de la Comuna 4 de Santiago de Cali"/>
    <n v="390947500"/>
    <n v="51040020001"/>
    <s v="51040020001 - Personas fortalecidas en el ecosistema de emprendimiento empresarial y social con enfoque diferencial y de género "/>
    <s v="Emprendedores y micro empresarios de la comuna 4"/>
    <s v="No"/>
    <x v="3"/>
    <s v="Comuna 4 "/>
    <s v="Nuevo"/>
    <x v="4"/>
    <x v="2"/>
  </r>
  <r>
    <s v="BP-26004475"/>
    <n v="2022760010188"/>
    <s v="Fortalecimiento técnico y productivo a los emprendimientos de la comuna 5 de Santiago de Cali"/>
    <n v="350000000"/>
    <n v="51040020001"/>
    <s v="51040020001 - Personas fortalecidas en el ecosistema de emprendimiento empresarial y social con enfoque diferencial y de género "/>
    <s v="Personas discapacitadas, mujeres, jóvenes y población en general "/>
    <s v="No"/>
    <x v="3"/>
    <s v="Comuna 5"/>
    <s v="Nuevo"/>
    <x v="4"/>
    <x v="2"/>
  </r>
  <r>
    <s v="BP-26004477"/>
    <n v="2022760010189"/>
    <s v="Fortalecimiento técnico y productivo a los emprendimientos de la Comuna 9 de Santiago de Cali"/>
    <n v="425502500"/>
    <n v="51040020001"/>
    <s v="51040020001 - Personas fortalecidas en el ecosistema de emprendimiento empresarial y social con enfoque diferencial y de género "/>
    <s v="Emprendedores y micro empresarios de la comuna 9"/>
    <s v="No"/>
    <x v="3"/>
    <s v="Comuna 9"/>
    <s v="Nuevo"/>
    <x v="4"/>
    <x v="2"/>
  </r>
  <r>
    <s v="BP-26004478"/>
    <n v="2022760010207"/>
    <s v="Fortalecimiento técnico y productivo a los emprendimientos de la Comuna 10 de Santiago Cali"/>
    <n v="378547398"/>
    <n v="51040020001"/>
    <s v="51040020001 - Personas fortalecidas en el ecosistema de emprendimiento empresarial y social con enfoque diferencial y de género "/>
    <s v="Personas discapacitadas, mujeres, jóvenes y población en general "/>
    <s v="No"/>
    <x v="3"/>
    <s v="Comuna 10"/>
    <s v="Nuevo"/>
    <x v="4"/>
    <x v="2"/>
  </r>
  <r>
    <s v="BP-26004479"/>
    <n v="2022760010190"/>
    <s v="Fortalecimiento técnico y productivo a los emprendimientos de la Comuna 11 de Santiago de Cali"/>
    <n v="243360000"/>
    <n v="51040020001"/>
    <s v="51040020001 - Personas fortalecidas en el ecosistema de emprendimiento empresarial y social con enfoque diferencial y de género "/>
    <s v="Emprendedores y micro empresarios de la comuna 11"/>
    <s v="No"/>
    <x v="3"/>
    <s v="Comuna 11"/>
    <s v="Nuevo"/>
    <x v="4"/>
    <x v="2"/>
  </r>
  <r>
    <s v="BP-26004481"/>
    <n v="2022760010191"/>
    <s v="Fortalecimiento técnico y productivo a los emprendimientos de la Comuna 16 de Santiago de Cali"/>
    <n v="156000000"/>
    <n v="51040020001"/>
    <s v="51040020001 - Personas fortalecidas en el ecosistema de emprendimiento empresarial y social con enfoque diferencial y de género "/>
    <s v="Emprendedores y micro empresarios de la comuna 16"/>
    <s v="No"/>
    <x v="3"/>
    <s v="Comuna 16 "/>
    <s v="Nuevo"/>
    <x v="4"/>
    <x v="2"/>
  </r>
  <r>
    <s v="BP-26004482"/>
    <n v="2022760010192"/>
    <s v="Fortalecimiento técnico y productivo a los emprendimientos de la Comuna 18 de Santiago de Cali"/>
    <n v="86298000"/>
    <n v="51040020001"/>
    <s v="51040020001 - Personas fortalecidas en el ecosistema de emprendimiento empresarial y social con enfoque diferencial y de género "/>
    <s v="Emprendedores y micro empresarios de la comuna 18"/>
    <s v="No"/>
    <x v="3"/>
    <s v="Comuna 18"/>
    <s v="Nuevo"/>
    <x v="4"/>
    <x v="2"/>
  </r>
  <r>
    <s v="BP-26004483"/>
    <n v="2022760010193"/>
    <s v="Fortalecimiento técnico y productivo a los emprendimientos del Corregimiento de La Elvira en Santiago de Cali"/>
    <n v="67940000"/>
    <n v="51040020001"/>
    <s v="51040020001 - Personas fortalecidas en el ecosistema de emprendimiento empresarial y social con enfoque diferencial y de género "/>
    <s v="Fortalecimiento técnico y productivo a los emprendimientos del Corregimiento de La Elvira en Santiago de Cali"/>
    <s v="No"/>
    <x v="3"/>
    <s v="Corregimiento de la Elvira"/>
    <s v="Nuevo"/>
    <x v="4"/>
    <x v="2"/>
  </r>
  <r>
    <s v="BP-26004484"/>
    <n v="2022760010194"/>
    <s v="Fortalecimiento técnico y productivo a los emprendimientos del corregimiento de Felidia de Santiago de Cali"/>
    <n v="22500000"/>
    <n v="51040020001"/>
    <s v="51040020001 - Personas fortalecidas en el ecosistema de emprendimiento empresarial y social con enfoque diferencial y de género "/>
    <s v="Emprendedores y micro empresarios del corregimiento de Felidia"/>
    <s v="No"/>
    <x v="3"/>
    <s v="Corregimiento de Felidia"/>
    <s v="Nuevo"/>
    <x v="4"/>
    <x v="2"/>
  </r>
  <r>
    <s v="BP-26004485"/>
    <n v="2022760010206"/>
    <s v="Fortalecimiento técnico y productivo a los emprendimientos del corregimiento de Golondrinas de Santiago de Cali"/>
    <n v="221242817"/>
    <n v="51040020001"/>
    <s v="51040020001 - Personas fortalecidas en el ecosistema de emprendimiento empresarial y social con enfoque diferencial y de género "/>
    <s v="Personas discapacitadas, mujeres, jóvenes y población en general "/>
    <s v="No"/>
    <x v="3"/>
    <s v="Corregimiento de Golondrinas"/>
    <s v="Nuevo"/>
    <x v="4"/>
    <x v="2"/>
  </r>
  <r>
    <s v="BP-26004486"/>
    <n v="2022760010195"/>
    <s v="Fortalecimiento técnico y productivo a los emprendimientos del Corregimiento de Hormiguero en Santiago de Cali"/>
    <n v="109290000"/>
    <n v="51040020001"/>
    <s v="51040020001 - Personas fortalecidas en el ecosistema de emprendimiento empresarial y social con enfoque diferencial y de género "/>
    <s v="Emprendedores y micro empresarios del Corregimiento de Hormiguero"/>
    <s v="No"/>
    <x v="3"/>
    <s v="Corregimiento del Hormiguero"/>
    <s v="Nuevo"/>
    <x v="4"/>
    <x v="2"/>
  </r>
  <r>
    <s v="BP-26004487"/>
    <n v="2022760010196"/>
    <s v="Fortalecimiento técnico y productivo a los emprendimientos de huertas caseras de la Comuna 3 de Santiago de Cali"/>
    <n v="251790465"/>
    <n v="51040020001"/>
    <s v="51040020001 - Personas fortalecidas en el ecosistema de emprendimiento empresarial y social con enfoque diferencial y de género "/>
    <s v="Emprendedores y micro empresarios de la comuna 3"/>
    <s v="No"/>
    <x v="3"/>
    <s v="Comuna 3"/>
    <s v="Nuevo"/>
    <x v="4"/>
    <x v="2"/>
  </r>
  <r>
    <s v="BP-26004488"/>
    <n v="2022760010197"/>
    <s v="Fortalecimiento técnico y productivo a los emprendimientos del Corregimiento de Navarro en Santiago de Cali"/>
    <n v="212055000"/>
    <n v="51040020001"/>
    <s v="51040020001 - Personas fortalecidas en el ecosistema de emprendimiento empresarial y social con enfoque diferencial y de género "/>
    <s v="Emprendedores y micro empresarios del Corregimiento de Navarro"/>
    <s v="No"/>
    <x v="3"/>
    <s v="Corregimiento de Navarro"/>
    <s v="Nuevo"/>
    <x v="4"/>
    <x v="2"/>
  </r>
  <r>
    <s v="BP-26004489"/>
    <n v="2022760010205"/>
    <s v="Fortalecimiento técnico y productivo a los emprendimientos del Corregimiento de Pance en Santiago de Cali"/>
    <n v="266873497"/>
    <n v="51040020001"/>
    <s v="51040020001 - Personas fortalecidas en el ecosistema de emprendimiento empresarial y social con enfoque diferencial y de género "/>
    <s v="Emprendedores y micro empresarios de la corregimiento de Pance"/>
    <s v="No"/>
    <x v="3"/>
    <s v="Corregimiento de Pance"/>
    <s v="Nuevo"/>
    <x v="4"/>
    <x v="2"/>
  </r>
  <r>
    <s v="BP-26004490"/>
    <n v="2022760010198"/>
    <s v="Desarrollo de experiencias de fortalecimiento empresarial para mercados competitivos, desarrolladas en la Comuna 18 en Santiago de Cali"/>
    <n v="271480000"/>
    <n v="51040020005"/>
    <s v="51040020005 -Experiencias de fortalecimiento empresarial para mercados competitivos, desarrolladas "/>
    <s v="Población general con emprendimientos"/>
    <s v="No"/>
    <x v="3"/>
    <s v="Comuna 18"/>
    <s v="Nuevo"/>
    <x v="4"/>
    <x v="2"/>
  </r>
  <r>
    <s v="BP-26004492"/>
    <n v="2022760010200"/>
    <s v="Generación de rutas de acercamiento entre la oferta y la demanda laboral a habitantes de la comuna 18 para la empleabilidad en Santiago de Cali."/>
    <n v="41440000"/>
    <n v="51040010004"/>
    <s v="51040010004 - Personas vinculadas a rutas para la inserción laboral "/>
    <s v="Desempleados"/>
    <s v="No"/>
    <x v="3"/>
    <s v="Comuna 18"/>
    <s v="Nuevo"/>
    <x v="7"/>
    <x v="2"/>
  </r>
  <r>
    <s v="BP-26004494"/>
    <n v="2022760010208"/>
    <s v="Fortalecimiento técnico y productivo a los emprendimientos de la Comuna 6 de Santiago de Cali"/>
    <n v="255379560"/>
    <n v="51040020001"/>
    <s v="51040020001 - Personas fortalecidas en el ecosistema de emprendimiento empresarial y social con enfoque diferencial y de género "/>
    <s v="Emprendedores y micro empresarios de la comuna 6"/>
    <s v="No"/>
    <x v="3"/>
    <s v="Comuna 6"/>
    <s v="Nuevo"/>
    <x v="4"/>
    <x v="2"/>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n v="1"/>
    <x v="0"/>
    <s v="2020760010364 "/>
    <s v="Implementación de una estrategia de encadenamientos productivos en la ciudad de Cali"/>
    <n v="165576000"/>
    <n v="51020020002"/>
    <s v="51020020002  Pequeñas empresas conectadas y vinculadas comercialmente con empresas líderes de sectores productivos  "/>
    <s v="Mipymes y /o emprendimiento_x000a_1 persona por mipyme y/o emprendimiento"/>
    <s v="Si"/>
    <x v="0"/>
    <n v="99"/>
    <s v="Continuidad"/>
    <x v="0"/>
    <x v="0"/>
  </r>
  <r>
    <n v="2"/>
    <x v="1"/>
    <n v="2021760010410"/>
    <s v="Implementación de una estrategia de fortalecimiento de capacidades de innovación en mipymes de la ciudad de Cali"/>
    <n v="117168000"/>
    <n v="51020020004"/>
    <s v="51020020004  Pequeñas empresas con acceso a servicios de innovación"/>
    <s v="Mipymes y /o emprendimientos - 1 persona por mipyme y/o emprendimiento"/>
    <s v="No"/>
    <x v="0"/>
    <n v="99"/>
    <s v="Continuidad"/>
    <x v="0"/>
    <x v="0"/>
  </r>
  <r>
    <n v="3"/>
    <x v="2"/>
    <s v="2020760010371"/>
    <s v="Fortalecimiento de los sistemas de gestión de la Secretaría de Desarrollo Económico de Santiago de Cali"/>
    <n v="1885060500"/>
    <n v="54020010026"/>
    <s v="54020010026  Líneas de servicios del Proceso Desarrollo Económico certificadas bajo la ISO 9001:2015"/>
    <s v="Pesonal de la Administración Distrital"/>
    <s v="No"/>
    <x v="0"/>
    <n v="99"/>
    <s v="Continuidad"/>
    <x v="1"/>
    <x v="1"/>
  </r>
  <r>
    <n v="4"/>
    <x v="3"/>
    <s v="2020760010373"/>
    <s v="Investigación sobre los sectores económicos priorizados y temas conexos en la política pública de desarrollo económico en Santiago de Cali"/>
    <n v="219284686"/>
    <n v="54020020014"/>
    <s v="54020020014  Investigaciones sobre economía creativa, circular, digital y demás temas conexos al desarrollo del territorio, generadas y publicadas"/>
    <s v="Toda la población de Cali"/>
    <s v="No"/>
    <x v="0"/>
    <n v="99"/>
    <s v="Continuidad"/>
    <x v="2"/>
    <x v="1"/>
  </r>
  <r>
    <n v="5"/>
    <x v="4"/>
    <n v="2021760010388"/>
    <s v="Fortalecimiento de iniciativas de producción limpia y consumo responsable en Santiago de Cali"/>
    <n v="108184000"/>
    <n v="53020030001"/>
    <s v="53020030001  Estrategias para el fomento de la producción limpia y el consumo responsable implementadas"/>
    <s v="Universidades y Empresas afines a la Estrategia de Economía Circular. "/>
    <s v="Universidades y Empresas afines a la Estrategia de Economía Circular. "/>
    <x v="1"/>
    <s v="Universidades y Empresas afines a la Estrategia de Economía Circular. "/>
    <s v="Universidades y Empresas afines a la Estrategia de Economía Circular. "/>
    <x v="3"/>
    <x v="0"/>
  </r>
  <r>
    <n v="6"/>
    <x v="5"/>
    <s v="2020760010374"/>
    <s v="Fortalecimiento al ecosistema empresarial y social con enfoque diferencial y de género en Santiago de Cali"/>
    <n v="5304526000"/>
    <n v="51040020001"/>
    <s v="51040020001  Personas fortalecidas en el ecosistema de emprendimiento empresarial y social con enfoque diferencial y de género"/>
    <s v="Población general con emprendimientos"/>
    <s v="Población general con emprendimientos"/>
    <x v="2"/>
    <s v="Población general con emprendimientos"/>
    <s v="Población general con emprendimientos"/>
    <x v="4"/>
    <x v="2"/>
  </r>
  <r>
    <n v="7"/>
    <x v="6"/>
    <s v="2020760010375"/>
    <s v="Fortalecimiento de las técnicas de producción sostenible, competitividad y asociatividad de los productores agrícolas locales de Santiago de Cali"/>
    <n v="94873000"/>
    <n v="53020030003"/>
    <s v="53020030003  Productores agrícolas locales fortalecidos en técnicas de producción sostenible, competitividad y asociatividad "/>
    <s v="Productores agricolas de los corregimientos de Santiago de Cali "/>
    <s v="No"/>
    <x v="0"/>
    <n v="99"/>
    <s v="Continuidad"/>
    <x v="0"/>
    <x v="0"/>
  </r>
  <r>
    <n v="8"/>
    <x v="7"/>
    <s v="2020760010377"/>
    <s v="Capacitación a docentes de entidades públicas para el emprendimiento consciente y la economía social y solidaria de Cali"/>
    <n v="47168000"/>
    <n v="51040020004"/>
    <s v="51040020004  Docentes de entidades públicas capacitados para el emprendimiento y la economía social y solidaria"/>
    <s v="Docentes de instituciones educativas"/>
    <s v="No"/>
    <x v="0"/>
    <n v="99"/>
    <s v="Continuidad"/>
    <x v="5"/>
    <x v="2"/>
  </r>
  <r>
    <n v="9"/>
    <x v="8"/>
    <s v="2021760010382"/>
    <s v="Desarrollo de un plan para el fortalecimiento de negocios verdes en Santiago de Cali"/>
    <n v="87168000"/>
    <n v="53020030002"/>
    <s v="53020030002  Plan para el fortalecimiento de Negocios Verdes formulado e implementado"/>
    <s v="Ciudadanos de cali promotores, socios y/o colaboradores de iniciativas de negocio verdes"/>
    <s v="No"/>
    <x v="0"/>
    <n v="99"/>
    <s v="Nuevo"/>
    <x v="0"/>
    <x v="0"/>
  </r>
  <r>
    <n v="10"/>
    <x v="9"/>
    <s v="2020760010378"/>
    <s v="Fortalecimiento de estrategias para la generación de ingresos de las personas en proceso de reincorporación, reintegración, desvinculados del conflicto armado de Cali"/>
    <n v="137994000"/>
    <n v="51050010004"/>
    <s v="51050010004  Personas en proceso de reincorporación, reintegración, desvinculados del conflicto armado con acompañamiento productivo para la generación de ingresos"/>
    <s v="Personas en proceso de reincorporación, reintegración, desvinculados del conflicto armado"/>
    <s v="No"/>
    <x v="0"/>
    <n v="99"/>
    <s v="Continuidad"/>
    <x v="5"/>
    <x v="2"/>
  </r>
  <r>
    <n v="11"/>
    <x v="10"/>
    <s v="2020760010381"/>
    <s v="Construcción del Ecosistema de Innovación de Economía Circular en Cali"/>
    <n v="127168000"/>
    <n v="53020020002"/>
    <s v="53020020002  Sistema de Gestión de economía circular diseñado, implementado y certificado "/>
    <s v="Personas de 30 empresas intervenidas en temas de economia circular y sostenimiento "/>
    <s v="No"/>
    <x v="0"/>
    <n v="99"/>
    <s v="Continuidad"/>
    <x v="3"/>
    <x v="0"/>
  </r>
  <r>
    <n v="12"/>
    <x v="11"/>
    <s v="2020760010382"/>
    <s v="Fortalecimiento para la generación de capacidades de las organizaciones del sector de economía solidaria de Cali"/>
    <n v="87168000"/>
    <n v="51050010005"/>
    <s v="51050010005  Organizaciones del sector solidario fomentadas y fortalecidas en capacidades técnicas, administrativas y productivas"/>
    <s v="Organizaciones del sector solidario"/>
    <s v="No"/>
    <x v="0"/>
    <n v="99"/>
    <s v="Continuidad"/>
    <x v="5"/>
    <x v="2"/>
  </r>
  <r>
    <n v="13"/>
    <x v="12"/>
    <s v="2020760010384"/>
    <s v="Consolidación de las Áreas de Desarrollo Naranja de Santiago de Cali"/>
    <n v="195924000"/>
    <n v="51020010002"/>
    <s v="51020010002  Áreas de Desarrollo Naranja en artes escénicas, patrimonio, gastronomía, artes visuales y digitales, audiovisual, diseño e innovación implementadas"/>
    <s v="Toda la población de Cali"/>
    <s v="Si"/>
    <x v="0"/>
    <n v="99"/>
    <s v="Continuidad"/>
    <x v="6"/>
    <x v="0"/>
  </r>
  <r>
    <n v="14"/>
    <x v="13"/>
    <n v="2021760010408"/>
    <s v="Asistencia técnica a empresas y emprendimientos de la industria cultural y creativa en Santiago de Cali"/>
    <n v="179041000"/>
    <n v="51020010008"/>
    <s v="51020010008  Emprendimientos y empresas de la industria cultural y creativa de Cali beneficiados con asistencia técnica"/>
    <s v="30 personas representantes de emprendimientos creativos y/o agente des del ecosistema"/>
    <s v="No"/>
    <x v="0"/>
    <n v="99"/>
    <s v="Nuevo"/>
    <x v="6"/>
    <x v="0"/>
  </r>
  <r>
    <n v="15"/>
    <x v="14"/>
    <s v="2020760010386"/>
    <s v="Fortalecimiento a los emprendimientos y empresas de industrias culturales y creativas en etapa de incubación y aceleración de Santiago de Cali"/>
    <n v="142762000"/>
    <n v="51020010003"/>
    <s v="51020010003  Emprendimientos y empresas de industrias creativas para la incubación, aceleración y sofisticación fortalecidos"/>
    <s v="35 personas representantes de 35 emprendimientos, y 15 personas representantes de  empresas de industria cultural y creativa.  "/>
    <s v="No"/>
    <x v="0"/>
    <n v="99"/>
    <s v="Continuidad"/>
    <x v="6"/>
    <x v="0"/>
  </r>
  <r>
    <n v="16"/>
    <x v="15"/>
    <s v="2020760010387"/>
    <s v="Producción cinematográfica y audiovisual competitiva en Santiago de Cali"/>
    <n v="135594000"/>
    <n v="51020010009"/>
    <s v="51020010009  Proyectos de inversión nacional y extranjera para el sector fílmico apoyados"/>
    <s v="Personas (profesionales del sector audiovisual)"/>
    <s v="No"/>
    <x v="0"/>
    <n v="99"/>
    <s v="Continuidad"/>
    <x v="6"/>
    <x v="0"/>
  </r>
  <r>
    <n v="17"/>
    <x v="16"/>
    <s v="2020760010388"/>
    <s v="Fortalecimiento al consumo cultural y creativo en Santiago de Cali"/>
    <n v="140648000"/>
    <n v="51020010006"/>
    <s v="51020010006  Organizaciones de consumo cultural y creativo apoyadas"/>
    <s v="organizaciones culturales y creativas de la ciudad"/>
    <s v="No"/>
    <x v="0"/>
    <n v="99"/>
    <s v="Continuidad"/>
    <x v="6"/>
    <x v="0"/>
  </r>
  <r>
    <n v="18"/>
    <x v="17"/>
    <s v="2020760010389"/>
    <s v="Mejoramiento a la competitividad sostenible de los mercados de industrias culturales y creativas de Santiago de Cali"/>
    <n v="200000000"/>
    <n v="51020010004"/>
    <s v="51020010004  Mercados de industrias culturales y creativas fortalecidos en competitividad sostenible"/>
    <s v="bandas musicales, compradores, invitados y asistentes, empresas del sector creativo, asistentes a conferencias, invitados y compradores en el MEC_x000a_"/>
    <s v="No"/>
    <x v="0"/>
    <n v="99"/>
    <s v="Continuidad"/>
    <x v="6"/>
    <x v="0"/>
  </r>
  <r>
    <n v="19"/>
    <x v="18"/>
    <s v="2020760010390"/>
    <s v="Desarrollo de competencias como técnicos laborales a víctimas del conflicto armado para la empleabilidad en Santiago de Cali"/>
    <n v="315000000"/>
    <n v="51040010005"/>
    <s v="51040010005  Víctimas del conflicto armado formadas como técnicos laborales por competencias"/>
    <s v="Víctimas del comflicto armado"/>
    <s v="No"/>
    <x v="0"/>
    <n v="99"/>
    <s v="Continuidad"/>
    <x v="7"/>
    <x v="2"/>
  </r>
  <r>
    <n v="20"/>
    <x v="19"/>
    <s v="2020760010393"/>
    <s v="Desarrollo de competencias laborales a personas con vulnerabilidad laboral para la empleabilidad en Santiago de Cali"/>
    <n v="1232980000"/>
    <n v="51040010001"/>
    <s v="51040010001  Personas formadas en competencias laborales para la inserción en los sectores de mayor demanda del mercado laboral, con enfoque diferencial, de género y generacional "/>
    <s v="Personas con vulnerabilidad laboral"/>
    <s v="No"/>
    <x v="0"/>
    <n v="99"/>
    <s v="Continuidad"/>
    <x v="7"/>
    <x v="2"/>
  </r>
  <r>
    <n v="21"/>
    <x v="20"/>
    <s v="2020760010395"/>
    <s v="Desarrollo de rutas de acercamiento entre la oferta y la demanda laboral a personas desempleadas en Santiago de Cali"/>
    <n v="61440000"/>
    <n v="51040010004"/>
    <s v="51040010004  Personas vinculadas a rutas para la inserción laboral "/>
    <s v="Personas desempleadas"/>
    <s v="No"/>
    <x v="0"/>
    <n v="99"/>
    <s v="Continuidad"/>
    <x v="7"/>
    <x v="2"/>
  </r>
  <r>
    <n v="22"/>
    <x v="21"/>
    <s v="2020760010397"/>
    <s v="Mejoramiento comercial de los mercados campesinos con prácticas agrícolas de producción limpia de Santiago de Cali"/>
    <n v="169610000"/>
    <n v="51050020002"/>
    <s v="51050020002  Mercados agroecológicos y campesinos realizados"/>
    <s v="Productores rurales con prácticas de producción limpia."/>
    <s v="No"/>
    <x v="0"/>
    <n v="99"/>
    <s v="Continuidad"/>
    <x v="8"/>
    <x v="2"/>
  </r>
  <r>
    <n v="23"/>
    <x v="22"/>
    <s v="2020760010398"/>
    <s v="Fortalecimiento del sistema de operación de las plazas de mercado de Santiago de Cali"/>
    <n v="402040000"/>
    <n v="51050020003"/>
    <s v="51050020003  Sistema de operación de las plazas de mercado diseñado e implementado"/>
    <s v="comerciantes de plazas de mercado"/>
    <s v="Si"/>
    <x v="0"/>
    <n v="99"/>
    <s v="Continuidad"/>
    <x v="8"/>
    <x v="2"/>
  </r>
  <r>
    <n v="24"/>
    <x v="23"/>
    <s v="2020760010399"/>
    <s v="Fortalecimiento de estrategias organizativas para los procesos comerciales de los productos agrícolas en Santiago de Cali"/>
    <n v="155594000"/>
    <n v="51050020001"/>
    <s v="51050020001  Unidades productivas rurales atendidas para la comercialización de los productos agrícolas "/>
    <s v="6 Unidades productivas rurales (por cada unidad productiva se atendera en promedio a 15 productores rurales)"/>
    <s v="No"/>
    <x v="0"/>
    <n v="99"/>
    <s v="Continuidad"/>
    <x v="8"/>
    <x v="2"/>
  </r>
  <r>
    <n v="25"/>
    <x v="24"/>
    <s v="2020760010408"/>
    <s v="Fortalecimiento a las empresas y emprendimientos en capacidades para el fomento de la economía circular en Cali"/>
    <n v="199401000"/>
    <n v="53020020001"/>
    <s v="53020020001  Empresas y emprendimientos fortalecidos en capacidades para el fomento de la economía Circular "/>
    <s v="Ciudadanos de cali promotores, socios y/o colaboradores de iniciativas de negocio verdes"/>
    <s v="No"/>
    <x v="0"/>
    <n v="99"/>
    <s v="Continuidad"/>
    <x v="3"/>
    <x v="0"/>
  </r>
  <r>
    <n v="26"/>
    <x v="25"/>
    <s v="2020760010404"/>
    <s v="Optimización del capital humano capacitado en Tecnologías de la Cuarta Revolución Industrial en la ciudad de Santiago de Cali"/>
    <n v="525487000"/>
    <n v="51010010038"/>
    <s v="51010010038  Actores oferentes de capacidades TIC formados y activos en la plataforma"/>
    <s v="Ciudadanos con interesas en desarolllo de capcidades de ciencia tencnologia e innovacion en el campo digital "/>
    <s v="No"/>
    <x v="0"/>
    <n v="99"/>
    <s v="Continuidad"/>
    <x v="9"/>
    <x v="0"/>
  </r>
  <r>
    <n v="27"/>
    <x v="26"/>
    <s v="2020760010405"/>
    <s v="Fortalecimiento de los niveles de sofisticación de las micro, pequeñas y medianas empresas de la ciudad Santiago de Cali"/>
    <n v="185016000"/>
    <n v="51010010039"/>
    <s v="51010010039  Empresas demandantes de capacidades TIC capacitadas y activas dentro del proceso"/>
    <s v="MiPiymes"/>
    <s v="No"/>
    <x v="0"/>
    <n v="99"/>
    <s v="Continuidad"/>
    <x v="9"/>
    <x v="0"/>
  </r>
  <r>
    <n v="28"/>
    <x v="27"/>
    <s v="2020760010407"/>
    <s v="Fortalecimiento de las capacidades empresariales y técnicas de la población victima de Santiago de Cali"/>
    <n v="300000000"/>
    <n v="51040020006"/>
    <s v="51040020006  Víctimas del conflicto armado vinculadas a programas de emprendimiento empresarial y social"/>
    <s v="Población victima del conflicto armado"/>
    <s v="No"/>
    <x v="0"/>
    <n v="99"/>
    <s v="Continuidad"/>
    <x v="4"/>
    <x v="2"/>
  </r>
  <r>
    <n v="29"/>
    <x v="28"/>
    <s v="2020760010409"/>
    <s v="Fortalecimiento para Asociaciones de recicladores de oficio en economía solidaria, desarrollo empresarial y competitividad en Santiago de Cali"/>
    <n v="121634000"/>
    <n v="53020020004"/>
    <s v="53020020004  Asociaciones de recicladores de oficio de economía solidaria fortalecidas en desarrollo empresarial y competitividad "/>
    <s v="12 organizaciones de recicladores de oficio"/>
    <s v="No"/>
    <x v="0"/>
    <n v="99"/>
    <s v="Continuidad"/>
    <x v="3"/>
    <x v="0"/>
  </r>
  <r>
    <n v="30"/>
    <x v="29"/>
    <s v="2022760010068"/>
    <s v="Elaboracion de estudios de analisis economico e impacto para el aprovechamiento de residuos RCD en Santiago de Cali"/>
    <n v="102762000"/>
    <n v="53020020003"/>
    <s v="53020020003  Estudios de Análisis Económico e Impacto para el aprovechamiento de residuos orgánicos, inorgánicos y RCD elaborado "/>
    <s v="Recicladores de oficio de la ciudad de santiago de Cali"/>
    <n v="0"/>
    <x v="0"/>
    <n v="99"/>
    <s v="Nuevo"/>
    <x v="2"/>
    <x v="1"/>
  </r>
  <r>
    <n v="31"/>
    <x v="30"/>
    <n v="2022760010170"/>
    <s v="Desarrollo de una estrategia de economía solidaria para trabajadores en situación de informalidad en Santiago de Cali"/>
    <n v="116638000"/>
    <n v="51050010009"/>
    <s v="51050010009  Estrategia de economía solidaria para trabajadores en situación de informalidad diseñada e implementada "/>
    <s v="Trabajadores informales y/o emprendedores de la ciudad de cali"/>
    <s v="No"/>
    <x v="0"/>
    <n v="99"/>
    <s v="Nuevo"/>
    <x v="5"/>
    <x v="2"/>
  </r>
  <r>
    <n v="32"/>
    <x v="31"/>
    <s v="2021760010215"/>
    <s v="Fortalecimiento financiero a unidades productivas con créditos solidarios y capital semilla en Santiago de Cali"/>
    <n v="10557798000"/>
    <n v="51050010008"/>
    <s v="51050010008-Unidades productivas fortalecidas con créditos solidarios "/>
    <s v="Emprendedores y MYpimes"/>
    <s v="Si"/>
    <x v="0"/>
    <n v="99"/>
    <s v="Nuevo"/>
    <x v="10"/>
    <x v="1"/>
  </r>
  <r>
    <n v="33"/>
    <x v="32"/>
    <s v="2021760010380"/>
    <s v="Construcción y Dotación del Parque Tecnológico de Innovación San Fernando en Santiago de Cali"/>
    <n v="60699782000"/>
    <n v="51020010007"/>
    <s v="51020010007-Laboratorios de innovación y emprendimientos en artes digitales desarrollados "/>
    <s v="Habitantes de las comunas y corregimientos de Santiago de Cali"/>
    <s v="Si"/>
    <x v="0"/>
    <n v="99"/>
    <s v="Nuevo"/>
    <x v="6"/>
    <x v="0"/>
  </r>
  <r>
    <n v="34"/>
    <x v="33"/>
    <s v="2022760010166"/>
    <s v="Desarrollo de una estrategia de complemento de seguridad social para personas mayores en Santiago de Cali"/>
    <n v="65702000"/>
    <n v="52020040010"/>
    <s v="52020040010 - Estrategia de complemento de seguridad social para personas mayores de estrato 2 y 3 gestionada "/>
    <s v="Personas mayores de 60 años de estratos 2 y 3"/>
    <s v="No"/>
    <x v="0"/>
    <n v="99"/>
    <s v="Nuevo"/>
    <x v="7"/>
    <x v="2"/>
  </r>
  <r>
    <n v="35"/>
    <x v="34"/>
    <s v="2022760010182"/>
    <s v="Adecuación de Centros de Desarrollo Empresarial para el fortalecimiento de emprendimientos y/o mipymes en Cali "/>
    <n v="331418500"/>
    <n v="51040020003"/>
    <s v="51040020003 - Centros para el Emprendimiento y Desarrollo Empresarial y Social CEDES, en funcionamiento "/>
    <s v="Personas mayores de 20 años "/>
    <s v="Si"/>
    <x v="0"/>
    <n v="99"/>
    <s v="Nuevo"/>
    <x v="4"/>
    <x v="2"/>
  </r>
  <r>
    <n v="36"/>
    <x v="35"/>
    <n v="2022760010174"/>
    <s v="Fortalecimiento a la promoción y atracción de inversión a nivel nacional e internacional de Santiago de Cali"/>
    <n v="737152000"/>
    <n v="51030010003"/>
    <s v="51030010003 - Alianzas estratégicas implementadas para la promoción de la ciudad a nivel nacional e internacional "/>
    <s v="Toda la población de Cali"/>
    <s v="No"/>
    <x v="0"/>
    <n v="99"/>
    <s v="Nuevo"/>
    <x v="4"/>
    <x v="2"/>
  </r>
  <r>
    <n v="37"/>
    <x v="36"/>
    <n v="2022760010172"/>
    <s v="Fortalecimiento de las capacidades empresariales y productivas a unidades de negocio con capital semilla en Santiago de Cali"/>
    <n v="7052287660"/>
    <n v="51040020001"/>
    <s v="51050010008 - Unidades productivas fortalecidas con créditos solidarios "/>
    <s v=" 1 Persona por cada Emprendimientos y MiPymes beneficiados"/>
    <s v="Si"/>
    <x v="0"/>
    <n v="99"/>
    <s v="Nuevo"/>
    <x v="10"/>
    <x v="1"/>
  </r>
  <r>
    <n v="38"/>
    <x v="37"/>
    <n v="2022760010064"/>
    <s v="ELABORACIÓN DE ESTUDIOS DE DIAGNÓSTICO DE LAS CADENAS PRODUCTIVAS EXISTENTES EN SANTIAGO DE CALI"/>
    <n v="25270000"/>
    <n v="54020020023"/>
    <s v="54020020023 - Inteligencia de mercados -estudio de mercado por clústeres, existentes en el municipio de Santiago de Cali, elaborado "/>
    <s v="Toda la población de Cali"/>
    <s v="No"/>
    <x v="0"/>
    <n v="99"/>
    <s v="Nuevo"/>
    <x v="2"/>
    <x v="1"/>
  </r>
  <r>
    <n v="39"/>
    <x v="38"/>
    <n v="2022760010065"/>
    <s v="Estudio económico para la inclusión en el mercado de bonos de carbono de la zona rural de Santiago de Cali"/>
    <n v="47168000"/>
    <n v="53010040003"/>
    <s v="53010040003 - Estudio económico para la inclusión de la zona rural de Cali en los Bonos de Carbono elaborado "/>
    <s v="Toda la población de Cali"/>
    <s v="No"/>
    <x v="0"/>
    <n v="99"/>
    <s v="Nuevo"/>
    <x v="2"/>
    <x v="1"/>
  </r>
  <r>
    <n v="40"/>
    <x v="39"/>
    <n v="2022760010066"/>
    <s v="Implementación de programas de eficiencia energética en entidades de Santiago de Cali"/>
    <n v="439414000"/>
    <n v="53020030004"/>
    <s v="53020030004 - Entidades con programas de eficiencia energética implementados "/>
    <s v="Personas de las entidades o empresas del Municipio de Santiago de Cali."/>
    <s v="No"/>
    <x v="0"/>
    <n v="99"/>
    <s v="Nuevo"/>
    <x v="3"/>
    <x v="0"/>
  </r>
  <r>
    <n v="41"/>
    <x v="40"/>
    <n v="2022760010071"/>
    <s v="Desarrollo de competencias laborales a personas Indígenas para la empleabilidad en Santiago de Cali"/>
    <n v="70000000"/>
    <n v="51040010001"/>
    <s v="51040010001-Personas formadas en competencias laborales para la inserción en los sectores de mayor demanda del mercado laboral, con enfoque diferencial, de género y generacional "/>
    <s v="Personas indígenas"/>
    <s v="No"/>
    <x v="0"/>
    <n v="99"/>
    <s v="Nuevo"/>
    <x v="7"/>
    <x v="2"/>
  </r>
  <r>
    <n v="42"/>
    <x v="41"/>
    <n v="2022760010161"/>
    <s v="Fortalecimiento tecnico y productivo a empresas y emprendimientos para el fomento de la Economía Circular en la Comuna 7 de Santiago de Cali"/>
    <n v="118000000"/>
    <n v="53020020001"/>
    <s v="53020020001-Empresas y emprendimientos fortalecidos en capacidades para el fomento de la economía Circular  "/>
    <s v="Empresas y emprendimientos (informales y comerciales)"/>
    <s v="No"/>
    <x v="3"/>
    <s v="Comuna 7"/>
    <s v="Nuevo"/>
    <x v="3"/>
    <x v="0"/>
  </r>
  <r>
    <n v="43"/>
    <x v="42"/>
    <n v="2022760010173"/>
    <s v="Fortalecimiento tecnico y productivo a empresas y emprendimientos para el fomento de la Economía Circular en la Comuna 9 de Santiago de Cali"/>
    <n v="234760000"/>
    <n v="53020020001"/>
    <s v="53020020001-Empresas y emprendimientos fortalecidos en capacidades para el fomento de la economía Circular  "/>
    <s v="Empresas y emprendimientos (informales y comerciales)"/>
    <s v="No"/>
    <x v="3"/>
    <s v="Comuna 9"/>
    <s v="Nuevo"/>
    <x v="3"/>
    <x v="0"/>
  </r>
  <r>
    <n v="44"/>
    <x v="43"/>
    <n v="2022760010175"/>
    <s v="Fortalecimiento tecnico y productivo a empresas y emprendimientos para el fomento de la Economía Circular en la Comuna 13 de Santiago de Cali"/>
    <n v="140000000"/>
    <n v="53020020001"/>
    <s v="53020020001-Empresas y emprendimientos fortalecidos en capacidades para el fomento de la economía Circular  "/>
    <s v="Empresas y emprendimientos (informales y comerciales)"/>
    <s v="No"/>
    <x v="3"/>
    <s v="Comuna 13"/>
    <s v="Nuevo"/>
    <x v="3"/>
    <x v="0"/>
  </r>
  <r>
    <n v="45"/>
    <x v="44"/>
    <n v="2022760010176"/>
    <s v="Fortalecimiento de las capacidades laborales a población vulnerables de la Comuna 15 de Santiago de Cali"/>
    <n v="216320000"/>
    <n v="51040010001"/>
    <s v="51040010001 - Personas formadas en competencias laborales para la inserción en los sectores de mayor demanda del mercado laboral, con enfoque diferencial, de género y generacional "/>
    <s v="Personas desempleadas de la Comuna 15"/>
    <s v="No"/>
    <x v="3"/>
    <s v="Comuna 15"/>
    <s v="Nuevo"/>
    <x v="7"/>
    <x v="2"/>
  </r>
  <r>
    <n v="46"/>
    <x v="45"/>
    <n v="2022760010177"/>
    <s v="Fortalecimiento de las capacidades laborales a población vulnerable de la Comuna 4 de Santiago de Cali"/>
    <n v="122000000"/>
    <n v="51040010001"/>
    <s v="51040010001-Personas formadas en competencias laborales para la inserción en los sectores de mayor demanda del mercado laboral, con enfoque diferencial, de género y generacional "/>
    <s v="Fortalecimiento de las capacidades laborales a población vulnerable de la Comuna 4 de Santiago de Cali"/>
    <s v="No"/>
    <x v="3"/>
    <s v="Comuna 4"/>
    <s v="Nuevo"/>
    <x v="7"/>
    <x v="2"/>
  </r>
  <r>
    <n v="47"/>
    <x v="46"/>
    <n v="2022760010199"/>
    <s v="Fortalecimiento técnico y productivo a los emprendimientos del corregimiento de los Andes de Santiago de Cali"/>
    <n v="160000000"/>
    <n v="51040020001"/>
    <s v="51040020001 - Personas fortalecidas en el ecosistema de emprendimiento empresarial y social con enfoque diferencial y de género "/>
    <s v="Emprendedores y micro empresarios del corregimiento de los Andes"/>
    <s v="No"/>
    <x v="3"/>
    <s v="Comuna 4"/>
    <s v="Nuevo"/>
    <x v="4"/>
    <x v="2"/>
  </r>
  <r>
    <n v="48"/>
    <x v="47"/>
    <n v="2022760010178"/>
    <s v="Fortalecimiento técnico y productivo a los emprendimientos de la Comuna 7 de Santiago de Cali"/>
    <n v="100000000"/>
    <n v="51040020001"/>
    <s v="51040020001 - Personas fortalecidas en el ecosistema de emprendimiento empresarial y social con enfoque diferencial y de género "/>
    <s v="Emprendedores y micro empresarios de la comuna 7"/>
    <s v="No"/>
    <x v="3"/>
    <s v="Comuna 7"/>
    <s v="Nuevo"/>
    <x v="4"/>
    <x v="2"/>
  </r>
  <r>
    <n v="49"/>
    <x v="48"/>
    <n v="2022760010179"/>
    <s v="Fortalecimiento técnico y productivo a los emprendimientos de la Comuna 13 de Santiago de Cali"/>
    <n v="59405000"/>
    <n v="51040020001"/>
    <s v="51040020001 - Personas fortalecidas en el ecosistema de emprendimiento empresarial y social con enfoque diferencial y de género "/>
    <s v="Emprendedores y micro empresarios de la comuna 13"/>
    <s v="No"/>
    <x v="3"/>
    <s v="Comuna 13 "/>
    <s v="Nuevo"/>
    <x v="4"/>
    <x v="2"/>
  </r>
  <r>
    <n v="50"/>
    <x v="49"/>
    <n v="2022760010180"/>
    <s v="Fortalecimiento técnico y productivo a los emprendimientos de la Comuna 15 de Santiago de Cali"/>
    <n v="162240000"/>
    <n v="51040020001"/>
    <s v="51040020001 - Personas fortalecidas en el ecosistema de emprendimiento empresarial y social con enfoque diferencial y de género "/>
    <s v="Emprendedores y micro empresarios de la comuna 15"/>
    <s v="No"/>
    <x v="3"/>
    <s v="Comuna 15"/>
    <s v="Nuevo"/>
    <x v="4"/>
    <x v="2"/>
  </r>
  <r>
    <n v="51"/>
    <x v="50"/>
    <n v="2022760010181"/>
    <s v="Desarrollo de experiencias de fortalecimiento empresarial para mercados competitivos, desarrolladas en la Comuna 17 en Santiago de Cali"/>
    <n v="206000000"/>
    <n v="51040020005"/>
    <s v="51040020005 - Experiencias de fortalecimiento empresarial para mercados competitivos, desarrolladas "/>
    <s v="Población general con emprendimientos"/>
    <s v="No"/>
    <x v="3"/>
    <s v="Comuna 17"/>
    <s v="Nuevo"/>
    <x v="4"/>
    <x v="2"/>
  </r>
  <r>
    <n v="52"/>
    <x v="51"/>
    <n v="2022760010183"/>
    <s v="Fortalecimiento técnico y productivo a los emprendimientos de la Comuna 21 de Santiago de Cali"/>
    <n v="170360000"/>
    <n v="51040020001"/>
    <s v="51040020001 - Personas fortalecidas en el ecosistema de emprendimiento empresarial y social con enfoque diferencial y de género "/>
    <s v="Emprendedores y micro empresarios de la comuna 21"/>
    <s v="No"/>
    <x v="3"/>
    <s v="Comuna 21"/>
    <s v="Nuevo"/>
    <x v="4"/>
    <x v="2"/>
  </r>
  <r>
    <n v="53"/>
    <x v="52"/>
    <n v="2022760010210"/>
    <s v="Fortalecimiento técnico y productivo a los emprendimientos culturales y creativos del coregimiento de los Andes de Santiago de Cali"/>
    <n v="484427479"/>
    <n v="51020010008"/>
    <s v="51020010008 - Emprendimientos y empresas de la industria cultural y creativa de Cali beneficiados con asistencia técnica "/>
    <s v="Emprendedores y micro empresarios culturales y creativos del corregimiento de los Andes"/>
    <s v="No"/>
    <x v="3"/>
    <s v="Corregimiento de los Andes"/>
    <s v="Nuevo"/>
    <x v="6"/>
    <x v="0"/>
  </r>
  <r>
    <n v="54"/>
    <x v="53"/>
    <n v="2022760010184"/>
    <s v="Fortalecimiento técnico y productivo a los emprendimientos culturales de la Comuna 7 de Santiago de Cali"/>
    <n v="108000000"/>
    <n v="51020010008"/>
    <s v="51020010008 - Emprendimientos y empresas de la industria cultural y creativa de Cali beneficiados con asistencia técnica "/>
    <s v="Emprendedores de la industria cultural y creativa de la comuna 7"/>
    <s v="No"/>
    <x v="3"/>
    <s v="Comuna 7"/>
    <s v="Nuevo"/>
    <x v="6"/>
    <x v="0"/>
  </r>
  <r>
    <n v="55"/>
    <x v="54"/>
    <n v="2022760010185"/>
    <s v="Fortalecimiento técnico y productivo a los emprendimientos culturales de la Comuna 16 de Santiago de Cali"/>
    <n v="104000000"/>
    <n v="51020010008"/>
    <s v="51020010008 - Emprendimientos y empresas de la industria cultural y creativa de Cali beneficiados con asistencia técnica "/>
    <s v="Emprendedores de la industria cultural y creativa de la comuna 16"/>
    <s v="No"/>
    <x v="3"/>
    <s v="Comuna 16 "/>
    <s v="Nuevo"/>
    <x v="6"/>
    <x v="0"/>
  </r>
  <r>
    <n v="56"/>
    <x v="55"/>
    <n v="2022760010186"/>
    <s v="Fortalecimiento técnico y productivo a los emprendimientos de la Comuna 3 de Santiago de Cali"/>
    <n v="309502500"/>
    <n v="51040020001"/>
    <s v="51040020001 - Personas fortalecidas en el ecosistema de emprendimiento empresarial y social con enfoque diferencial y de género "/>
    <s v="Emprendedores y micro empresarios de la comuna 3"/>
    <s v="No"/>
    <x v="3"/>
    <s v="Comuna 3"/>
    <s v="Nuevo"/>
    <x v="4"/>
    <x v="2"/>
  </r>
  <r>
    <n v="57"/>
    <x v="56"/>
    <n v="2022760010187"/>
    <s v="Fortalecimiento técnico y productivo a los emprendimientos de la Comuna 4 de Santiago de Cali"/>
    <n v="390947500"/>
    <n v="51040020001"/>
    <s v="51040020001 - Personas fortalecidas en el ecosistema de emprendimiento empresarial y social con enfoque diferencial y de género "/>
    <s v="Emprendedores y micro empresarios de la comuna 4"/>
    <s v="No"/>
    <x v="3"/>
    <s v="Comuna 4 "/>
    <s v="Nuevo"/>
    <x v="4"/>
    <x v="2"/>
  </r>
  <r>
    <n v="58"/>
    <x v="57"/>
    <n v="2022760010188"/>
    <s v="Fortalecimiento técnico y productivo a los emprendimientos de la comuna 5 de Santiago de Cali"/>
    <n v="350000000"/>
    <n v="51040020001"/>
    <s v="51040020001 - Personas fortalecidas en el ecosistema de emprendimiento empresarial y social con enfoque diferencial y de género "/>
    <s v="Personas discapacitadas, mujeres, jóvenes y población en general "/>
    <s v="No"/>
    <x v="3"/>
    <s v="Comuna 5"/>
    <s v="Nuevo"/>
    <x v="4"/>
    <x v="2"/>
  </r>
  <r>
    <n v="59"/>
    <x v="58"/>
    <n v="2022760010189"/>
    <s v="Fortalecimiento técnico y productivo a los emprendimientos de la Comuna 9 de Santiago de Cali"/>
    <n v="425502500"/>
    <n v="51040020001"/>
    <s v="51040020001 - Personas fortalecidas en el ecosistema de emprendimiento empresarial y social con enfoque diferencial y de género "/>
    <s v="Emprendedores y micro empresarios de la comuna 9"/>
    <s v="No"/>
    <x v="3"/>
    <s v="Comuna 9"/>
    <s v="Nuevo"/>
    <x v="4"/>
    <x v="2"/>
  </r>
  <r>
    <n v="60"/>
    <x v="59"/>
    <n v="2022760010207"/>
    <s v="Fortalecimiento técnico y productivo a los emprendimientos de la Comuna 10 de Santiago Cali"/>
    <n v="378547398"/>
    <n v="51040020001"/>
    <s v="51040020001 - Personas fortalecidas en el ecosistema de emprendimiento empresarial y social con enfoque diferencial y de género "/>
    <s v="Personas discapacitadas, mujeres, jóvenes y población en general "/>
    <s v="No"/>
    <x v="3"/>
    <s v="Comuna 10"/>
    <s v="Nuevo"/>
    <x v="4"/>
    <x v="2"/>
  </r>
  <r>
    <n v="61"/>
    <x v="60"/>
    <n v="2022760010190"/>
    <s v="Fortalecimiento técnico y productivo a los emprendimientos de la Comuna 11 de Santiago de Cali"/>
    <n v="243360000"/>
    <n v="51040020001"/>
    <s v="51040020001 - Personas fortalecidas en el ecosistema de emprendimiento empresarial y social con enfoque diferencial y de género "/>
    <s v="Emprendedores y micro empresarios de la comuna 11"/>
    <s v="No"/>
    <x v="3"/>
    <s v="Comuna 11"/>
    <s v="Nuevo"/>
    <x v="4"/>
    <x v="2"/>
  </r>
  <r>
    <n v="62"/>
    <x v="61"/>
    <n v="2022760010191"/>
    <s v="Fortalecimiento técnico y productivo a los emprendimientos de la Comuna 16 de Santiago de Cali"/>
    <n v="156000000"/>
    <n v="51040020001"/>
    <s v="51040020001 - Personas fortalecidas en el ecosistema de emprendimiento empresarial y social con enfoque diferencial y de género "/>
    <s v="Emprendedores y micro empresarios de la comuna 16"/>
    <s v="No"/>
    <x v="3"/>
    <s v="Comuna 16 "/>
    <s v="Nuevo"/>
    <x v="4"/>
    <x v="2"/>
  </r>
  <r>
    <n v="63"/>
    <x v="62"/>
    <n v="2022760010192"/>
    <s v="Fortalecimiento técnico y productivo a los emprendimientos de la Comuna 18 de Santiago de Cali"/>
    <n v="86298000"/>
    <n v="51040020001"/>
    <s v="51040020001 - Personas fortalecidas en el ecosistema de emprendimiento empresarial y social con enfoque diferencial y de género "/>
    <s v="Emprendedores y micro empresarios de la comuna 18"/>
    <s v="No"/>
    <x v="3"/>
    <s v="Comuna 18"/>
    <s v="Nuevo"/>
    <x v="4"/>
    <x v="2"/>
  </r>
  <r>
    <n v="64"/>
    <x v="63"/>
    <n v="2022760010193"/>
    <s v="Fortalecimiento técnico y productivo a los emprendimientos del Corregimiento de La Elvira en Santiago de Cali"/>
    <n v="67940000"/>
    <n v="51040020001"/>
    <s v="51040020001 - Personas fortalecidas en el ecosistema de emprendimiento empresarial y social con enfoque diferencial y de género "/>
    <s v="Fortalecimiento técnico y productivo a los emprendimientos del Corregimiento de La Elvira en Santiago de Cali"/>
    <s v="No"/>
    <x v="3"/>
    <s v="Corregimiento de la Elvira"/>
    <s v="Nuevo"/>
    <x v="4"/>
    <x v="2"/>
  </r>
  <r>
    <n v="65"/>
    <x v="64"/>
    <n v="2022760010194"/>
    <s v="Fortalecimiento técnico y productivo a los emprendimientos del corregimiento de Felidia de Santiago de Cali"/>
    <n v="22500000"/>
    <n v="51040020001"/>
    <s v="51040020001 - Personas fortalecidas en el ecosistema de emprendimiento empresarial y social con enfoque diferencial y de género "/>
    <s v="Emprendedores y micro empresarios del corregimiento de Felidia"/>
    <s v="No"/>
    <x v="3"/>
    <s v="Corregimiento de Felidia"/>
    <s v="Nuevo"/>
    <x v="4"/>
    <x v="2"/>
  </r>
  <r>
    <n v="66"/>
    <x v="65"/>
    <n v="2022760010206"/>
    <s v="Fortalecimiento técnico y productivo a los emprendimientos del corregimiento de Golondrinas de Santiago de Cali"/>
    <n v="221242817"/>
    <n v="51040020001"/>
    <s v="51040020001 - Personas fortalecidas en el ecosistema de emprendimiento empresarial y social con enfoque diferencial y de género "/>
    <s v="Personas discapacitadas, mujeres, jóvenes y población en general "/>
    <s v="No"/>
    <x v="3"/>
    <s v="Corregimiento de Golondrinas"/>
    <s v="Nuevo"/>
    <x v="4"/>
    <x v="2"/>
  </r>
  <r>
    <n v="67"/>
    <x v="66"/>
    <n v="2022760010195"/>
    <s v="Fortalecimiento técnico y productivo a los emprendimientos del Corregimiento de Hormiguero en Santiago de Cali"/>
    <n v="109290000"/>
    <n v="51040020001"/>
    <s v="51040020001 - Personas fortalecidas en el ecosistema de emprendimiento empresarial y social con enfoque diferencial y de género "/>
    <s v="Emprendedores y micro empresarios del Corregimiento de Hormiguero"/>
    <s v="No"/>
    <x v="3"/>
    <s v="Corregimiento del Hormiguero"/>
    <s v="Nuevo"/>
    <x v="4"/>
    <x v="2"/>
  </r>
  <r>
    <n v="68"/>
    <x v="67"/>
    <n v="2022760010196"/>
    <s v="Fortalecimiento técnico y productivo a los emprendimientos de huertas caseras de la Comuna 3 de Santiago de Cali"/>
    <n v="251790465"/>
    <n v="51040020001"/>
    <s v="51040020001 - Personas fortalecidas en el ecosistema de emprendimiento empresarial y social con enfoque diferencial y de género "/>
    <s v="Emprendedores y micro empresarios de la comuna 3"/>
    <s v="No"/>
    <x v="3"/>
    <s v="Comuna 3"/>
    <s v="Nuevo"/>
    <x v="4"/>
    <x v="2"/>
  </r>
  <r>
    <n v="69"/>
    <x v="68"/>
    <n v="2022760010197"/>
    <s v="Fortalecimiento técnico y productivo a los emprendimientos del Corregimiento de Navarro en Santiago de Cali"/>
    <n v="212055000"/>
    <n v="51040020001"/>
    <s v="51040020001 - Personas fortalecidas en el ecosistema de emprendimiento empresarial y social con enfoque diferencial y de género "/>
    <s v="Emprendedores y micro empresarios del Corregimiento de Navarro"/>
    <s v="No"/>
    <x v="3"/>
    <s v="Corregimiento de Navarro"/>
    <s v="Nuevo"/>
    <x v="4"/>
    <x v="2"/>
  </r>
  <r>
    <n v="70"/>
    <x v="69"/>
    <n v="2022760010205"/>
    <s v="Fortalecimiento técnico y productivo a los emprendimientos del Corregimiento de Pance en Santiago de Cali"/>
    <n v="266873497"/>
    <n v="51040020001"/>
    <s v="51040020001 - Personas fortalecidas en el ecosistema de emprendimiento empresarial y social con enfoque diferencial y de género "/>
    <s v="Emprendedores y micro empresarios de la corregimiento de Pance"/>
    <s v="No"/>
    <x v="3"/>
    <s v="Corregimiento de Pance"/>
    <s v="Nuevo"/>
    <x v="4"/>
    <x v="2"/>
  </r>
  <r>
    <n v="71"/>
    <x v="70"/>
    <n v="2022760010198"/>
    <s v="Desarrollo de experiencias de fortalecimiento empresarial para mercados competitivos, desarrolladas en la Comuna 18 en Santiago de Cali"/>
    <n v="271480000"/>
    <n v="51040020005"/>
    <s v="51040020005 -Experiencias de fortalecimiento empresarial para mercados competitivos, desarrolladas "/>
    <s v="Población general con emprendimientos"/>
    <s v="No"/>
    <x v="3"/>
    <s v="Comuna 18"/>
    <s v="Nuevo"/>
    <x v="4"/>
    <x v="2"/>
  </r>
  <r>
    <n v="72"/>
    <x v="71"/>
    <n v="2022760010200"/>
    <s v="Generación de rutas de acercamiento entre la oferta y la demanda laboral a habitantes de la comuna 18 para la empleabilidad en Santiago de Cali."/>
    <n v="41440000"/>
    <n v="51040010004"/>
    <s v="51040010004 - Personas vinculadas a rutas para la inserción laboral "/>
    <s v="Desempleados"/>
    <s v="No"/>
    <x v="3"/>
    <s v="Comuna 18"/>
    <s v="Nuevo"/>
    <x v="7"/>
    <x v="2"/>
  </r>
  <r>
    <n v="73"/>
    <x v="72"/>
    <n v="2022760010208"/>
    <s v="Fortalecimiento técnico y productivo a los emprendimientos de la Comuna 6 de Santiago de Cali"/>
    <n v="255379560"/>
    <n v="51040020001"/>
    <s v="51040020001 - Personas fortalecidas en el ecosistema de emprendimiento empresarial y social con enfoque diferencial y de género "/>
    <s v="Emprendedores y micro empresarios de la comuna 6"/>
    <s v="No"/>
    <x v="3"/>
    <s v="Comuna 6"/>
    <s v="Nuevo"/>
    <x v="4"/>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1" cacheId="9" applyNumberFormats="0" applyBorderFormats="0" applyFontFormats="0" applyPatternFormats="0" applyAlignmentFormats="0" applyWidthHeightFormats="0" dataCaption="" updatedVersion="6" compact="0" compactData="0">
  <location ref="A4:B61" firstHeaderRow="1" firstDataRow="1" firstDataCol="1" rowPageCount="2" colPageCount="1"/>
  <pivotFields count="36">
    <pivotField name="Item" compact="0" outline="0" multipleItemSelectionAllowed="1" showAll="0"/>
    <pivotField name="Código BP" dataField="1" compact="0" outline="0" multipleItemSelectionAllowed="1" showAll="0"/>
    <pivotField name="BPIN" compact="0" outline="0" multipleItemSelectionAllowed="1" showAll="0"/>
    <pivotField name="Nombre del proyecto" compact="0" outline="0" multipleItemSelectionAllowed="1" showAll="0"/>
    <pivotField compact="0" outline="0" subtotalTop="0" showAll="0" includeNewItemsInFilter="1" defaultSubtotal="0"/>
    <pivotField compact="0" outline="0" subtotalTop="0" showAll="0" includeNewItemsInFilter="1" defaultSubtotal="0"/>
    <pivotField name="Área Funcional" axis="axisRow" compact="0" outline="0" multipleItemSelectionAllowed="1" showAll="0" sortType="ascending">
      <items count="58">
        <item x="10"/>
        <item x="47"/>
        <item x="19"/>
        <item x="20"/>
        <item x="21"/>
        <item x="11"/>
        <item x="14"/>
        <item x="17"/>
        <item x="16"/>
        <item x="12"/>
        <item x="13"/>
        <item x="15"/>
        <item x="25"/>
        <item x="22"/>
        <item x="18"/>
        <item x="23"/>
        <item x="26"/>
        <item x="46"/>
        <item x="41"/>
        <item x="42"/>
        <item x="40"/>
        <item x="24"/>
        <item x="30"/>
        <item x="32"/>
        <item x="28"/>
        <item x="29"/>
        <item x="31"/>
        <item x="36"/>
        <item x="38"/>
        <item x="37"/>
        <item x="33"/>
        <item x="34"/>
        <item x="44"/>
        <item x="45"/>
        <item x="39"/>
        <item x="51"/>
        <item x="49"/>
        <item x="50"/>
        <item x="48"/>
        <item x="53"/>
        <item x="52"/>
        <item x="43"/>
        <item x="35"/>
        <item x="54"/>
        <item x="8"/>
        <item x="7"/>
        <item x="9"/>
        <item x="27"/>
        <item x="4"/>
        <item x="6"/>
        <item x="5"/>
        <item x="55"/>
        <item x="0"/>
        <item x="3"/>
        <item x="1"/>
        <item x="2"/>
        <item x="56"/>
        <item t="default"/>
      </items>
    </pivotField>
    <pivotField name="Meta" compact="0" outline="0" multipleItemSelectionAllowed="1" showAll="0"/>
    <pivotField name="Meta Plan de Desarrollo" compact="0" outline="0" multipleItemSelectionAllowed="1" showAll="0"/>
    <pivotField name="META Plan Indicativo" compact="0" outline="0" multipleItemSelectionAllowed="1" showAll="0"/>
    <pivotField name="Aporte del Proyecto a la Meta Plan Indicativo " compact="0" outline="0" multipleItemSelectionAllowed="1" showAll="0"/>
    <pivotField name="Proyecto Movilizador" compact="0" outline="0" multipleItemSelectionAllowed="1" showAll="0"/>
    <pivotField name="Origen" axis="axisPage" compact="0" outline="0" multipleItemSelectionAllowed="1" showAll="0">
      <items count="4">
        <item x="0"/>
        <item h="1" x="1"/>
        <item h="1" x="2"/>
        <item t="default"/>
      </items>
    </pivotField>
    <pivotField name="Comuna" compact="0" outline="0" multipleItemSelectionAllowed="1" showAll="0"/>
    <pivotField name="Nuevo / Continuidad" axis="axisPage" compact="0" outline="0" multipleItemSelectionAllowed="1" showAll="0">
      <items count="4">
        <item x="0"/>
        <item x="1"/>
        <item h="1" x="2"/>
        <item t="default"/>
      </items>
    </pivotField>
    <pivotField name="Nombre estratégico" compact="0" outline="0" multipleItemSelectionAllowed="1" showAll="0"/>
    <pivotField name="Tipo de población" compact="0" outline="0" multipleItemSelectionAllowed="1" showAll="0"/>
    <pivotField name="Areas de trabajo" compact="0" outline="0" multipleItemSelectionAllowed="1" showAll="0"/>
    <pivotField name="Subsecretaría" compact="0" outline="0" multipleItemSelectionAllowed="1" showAll="0"/>
    <pivotField name="ID MGA WEB" compact="0" outline="0" multipleItemSelectionAllowed="1" showAll="0"/>
    <pivotField name="CODIGO SECTOR DNP" compact="0" numFmtId="1" outline="0" multipleItemSelectionAllowed="1" showAll="0"/>
    <pivotField name="SECTOR DNP" compact="0" outline="0" multipleItemSelectionAllowed="1" showAll="0"/>
    <pivotField name="Código Sector Contable SAP" compact="0" numFmtId="49" outline="0" multipleItemSelectionAllowed="1" showAll="0"/>
    <pivotField name="Nombre Sector Contable SAP" compact="0" outline="0" multipleItemSelectionAllowed="1" showAll="0"/>
    <pivotField name="Formulador" compact="0" numFmtId="49" outline="0" multipleItemSelectionAllowed="1" showAll="0"/>
    <pivotField name="Máxima adición posible sin Horizonte" compact="0" numFmtId="165" outline="0" multipleItemSelectionAllowed="1" showAll="0"/>
    <pivotField name="Máxima adición posible con Horizonte" compact="0" numFmtId="165" outline="0" multipleItemSelectionAllowed="1" showAll="0"/>
    <pivotField name="En proceso" compact="0" numFmtId="165" outline="0" multipleItemSelectionAllowed="1" showAll="0"/>
    <pivotField name="Horizonte 2023" compact="0" numFmtId="165" outline="0" multipleItemSelectionAllowed="1" showAll="0"/>
    <pivotField name="Horizonte 2024" compact="0" numFmtId="165" outline="0" multipleItemSelectionAllowed="1" showAll="0"/>
    <pivotField name="Horizonte 2025" compact="0" numFmtId="165" outline="0" multipleItemSelectionAllowed="1" showAll="0"/>
    <pivotField name="Horizonte 2026 y superiores" compact="0" numFmtId="165" outline="0" multipleItemSelectionAllowed="1" showAll="0"/>
    <pivotField name="Ejecución 2023" compact="0" numFmtId="165" outline="0" multipleItemSelectionAllowed="1" showAll="0"/>
    <pivotField name="Ejecución 2024" compact="0" numFmtId="165" outline="0" multipleItemSelectionAllowed="1" showAll="0"/>
    <pivotField name="Ejecución 2025" compact="0" numFmtId="165" outline="0" multipleItemSelectionAllowed="1" showAll="0"/>
    <pivotField name="Dimensión" compact="0" outline="0" multipleItemSelectionAllowed="1" showAll="0"/>
  </pivotFields>
  <rowFields count="1">
    <field x="6"/>
  </rowFields>
  <rowItems count="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t="grand">
      <x/>
    </i>
  </rowItems>
  <colItems count="1">
    <i/>
  </colItems>
  <pageFields count="2">
    <pageField fld="12" hier="0"/>
    <pageField fld="14" hier="0"/>
  </pageFields>
  <dataFields count="1">
    <dataField name="Cuenta de Código BP"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eg Entrega POAI 2022" cacheId="20" applyNumberFormats="0" applyBorderFormats="0" applyFontFormats="0" applyPatternFormats="0" applyAlignmentFormats="0" applyWidthHeightFormats="0" dataCaption="" updatedVersion="6" compact="0" compactData="0">
  <location ref="A4:F77" firstHeaderRow="1" firstDataRow="1" firstDataCol="5" rowPageCount="2" colPageCount="1"/>
  <pivotFields count="35">
    <pivotField name="Código BP" axis="axisRow" compact="0" outline="0" multipleItemSelectionAllowed="1" showAll="0" sortType="ascending" defaultSubtotal="0">
      <items count="105">
        <item x="22"/>
        <item x="23"/>
        <item x="24"/>
        <item x="25"/>
        <item x="51"/>
        <item x="28"/>
        <item x="0"/>
        <item x="1"/>
        <item x="4"/>
        <item x="29"/>
        <item x="26"/>
        <item x="5"/>
        <item x="33"/>
        <item x="6"/>
        <item x="34"/>
        <item x="7"/>
        <item x="35"/>
        <item x="11"/>
        <item x="12"/>
        <item x="13"/>
        <item x="14"/>
        <item x="15"/>
        <item x="16"/>
        <item x="17"/>
        <item x="18"/>
        <item x="41"/>
        <item x="42"/>
        <item x="43"/>
        <item x="44"/>
        <item x="45"/>
        <item x="46"/>
        <item x="53"/>
        <item x="54"/>
        <item x="55"/>
        <item x="56"/>
        <item x="36"/>
        <item x="8"/>
        <item x="19"/>
        <item x="20"/>
        <item x="21"/>
        <item x="30"/>
        <item x="27"/>
        <item x="52"/>
        <item x="48"/>
        <item x="31"/>
        <item x="49"/>
        <item x="61"/>
        <item x="2"/>
        <item x="3"/>
        <item x="9"/>
        <item x="37"/>
        <item x="38"/>
        <item x="39"/>
        <item x="57"/>
        <item x="58"/>
        <item x="10"/>
        <item x="40"/>
        <item x="32"/>
        <item x="47"/>
        <item x="59"/>
        <item x="60"/>
        <item x="62"/>
        <item x="64"/>
        <item x="63"/>
        <item x="65"/>
        <item x="66"/>
        <item x="67"/>
        <item x="68"/>
        <item x="69"/>
        <item x="71"/>
        <item x="70"/>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50"/>
        <item x="104"/>
      </items>
    </pivotField>
    <pivotField name="BPIN" compact="0" outline="0" multipleItemSelectionAllowed="1" showAll="0"/>
    <pivotField name="Nombre del proyecto" axis="axisRow" compact="0" outline="0" multipleItemSelectionAllowed="1" showAll="0" sortType="ascending" defaultSubtotal="0">
      <items count="104">
        <item x="65"/>
        <item x="3"/>
        <item x="13"/>
        <item x="33"/>
        <item x="36"/>
        <item x="48"/>
        <item x="11"/>
        <item x="18"/>
        <item x="7"/>
        <item x="53"/>
        <item x="60"/>
        <item x="41"/>
        <item x="43"/>
        <item x="45"/>
        <item x="42"/>
        <item x="44"/>
        <item x="70"/>
        <item x="47"/>
        <item x="81"/>
        <item x="101"/>
        <item x="12"/>
        <item x="38"/>
        <item x="46"/>
        <item x="6"/>
        <item x="64"/>
        <item x="40"/>
        <item x="37"/>
        <item x="58"/>
        <item x="26"/>
        <item x="9"/>
        <item x="68"/>
        <item x="57"/>
        <item x="63"/>
        <item x="2"/>
        <item x="69"/>
        <item x="61"/>
        <item x="39"/>
        <item x="51"/>
        <item x="66"/>
        <item x="8"/>
        <item x="14"/>
        <item x="16"/>
        <item x="29"/>
        <item x="31"/>
        <item x="56"/>
        <item x="34"/>
        <item x="28"/>
        <item x="4"/>
        <item x="67"/>
        <item x="30"/>
        <item x="76"/>
        <item x="75"/>
        <item x="5"/>
        <item x="21"/>
        <item x="0"/>
        <item x="49"/>
        <item x="52"/>
        <item x="55"/>
        <item x="19"/>
        <item x="59"/>
        <item x="27"/>
        <item x="35"/>
        <item x="74"/>
        <item x="72"/>
        <item x="73"/>
        <item x="85"/>
        <item x="84"/>
        <item x="83"/>
        <item x="98"/>
        <item x="90"/>
        <item x="91"/>
        <item x="79"/>
        <item x="80"/>
        <item x="92"/>
        <item x="93"/>
        <item x="82"/>
        <item x="86"/>
        <item x="87"/>
        <item x="88"/>
        <item x="103"/>
        <item x="78"/>
        <item x="89"/>
        <item x="95"/>
        <item x="96"/>
        <item x="97"/>
        <item x="94"/>
        <item x="77"/>
        <item x="99"/>
        <item x="100"/>
        <item x="102"/>
        <item x="62"/>
        <item x="71"/>
        <item x="32"/>
        <item x="22"/>
        <item x="25"/>
        <item x="23"/>
        <item x="24"/>
        <item x="1"/>
        <item x="10"/>
        <item x="17"/>
        <item x="54"/>
        <item x="20"/>
        <item x="15"/>
        <item x="50"/>
      </items>
    </pivotField>
    <pivotField compact="0" outline="0" subtotalTop="0" showAll="0" includeNewItemsInFilter="1" defaultSubtotal="0"/>
    <pivotField compact="0" outline="0" subtotalTop="0" showAll="0" includeNewItemsInFilter="1" defaultSubtotal="0"/>
    <pivotField name="Área Funcional" dataField="1" compact="0" outline="0" multipleItemSelectionAllowed="1" showAll="0"/>
    <pivotField name="Meta" compact="0" outline="0" multipleItemSelectionAllowed="1" showAll="0"/>
    <pivotField name="Meta Plan de Desarrollo" compact="0" outline="0" multipleItemSelectionAllowed="1" showAll="0"/>
    <pivotField name="META Plan Indicativo" compact="0" outline="0" multipleItemSelectionAllowed="1" showAll="0"/>
    <pivotField name="Aporte del Proyecto a la Meta Plan Indicativo " compact="0" outline="0" multipleItemSelectionAllowed="1" showAll="0"/>
    <pivotField name="Proyecto Movilizador" compact="0" outline="0" multipleItemSelectionAllowed="1" showAll="0"/>
    <pivotField name="Origen" axis="axisPage" compact="0" outline="0" multipleItemSelectionAllowed="1" showAll="0">
      <items count="4">
        <item x="0"/>
        <item h="1" x="1"/>
        <item h="1" x="2"/>
        <item t="default"/>
      </items>
    </pivotField>
    <pivotField name="Comuna" axis="axisRow" compact="0" outline="0" multipleItemSelectionAllowed="1" showAll="0" sortType="ascending" defaultSubtotal="0">
      <items count="25">
        <item x="0"/>
        <item x="14"/>
        <item x="15"/>
        <item x="3"/>
        <item x="6"/>
        <item x="4"/>
        <item x="10"/>
        <item x="7"/>
        <item x="16"/>
        <item x="8"/>
        <item x="11"/>
        <item x="5"/>
        <item x="12"/>
        <item x="13"/>
        <item x="23"/>
        <item x="1"/>
        <item x="2"/>
        <item x="18"/>
        <item x="19"/>
        <item x="17"/>
        <item x="9"/>
        <item x="21"/>
        <item x="22"/>
        <item x="20"/>
        <item x="24"/>
      </items>
    </pivotField>
    <pivotField name="Nuevo / Continuidad" axis="axisPage" compact="0" outline="0" multipleItemSelectionAllowed="1" showAll="0">
      <items count="4">
        <item x="0"/>
        <item x="1"/>
        <item x="2"/>
        <item t="default"/>
      </items>
    </pivotField>
    <pivotField name="Nombre estratégico" compact="0" outline="0" multipleItemSelectionAllowed="1" showAll="0"/>
    <pivotField name="Tipo de población" compact="0" outline="0" multipleItemSelectionAllowed="1" showAll="0"/>
    <pivotField name="Areas de trabajo" axis="axisRow" compact="0" outline="0" multipleItemSelectionAllowed="1" showAll="0" sortType="ascending">
      <items count="14">
        <item x="1"/>
        <item x="7"/>
        <item x="3"/>
        <item x="5"/>
        <item x="6"/>
        <item x="8"/>
        <item x="9"/>
        <item x="4"/>
        <item x="11"/>
        <item x="10"/>
        <item x="0"/>
        <item x="2"/>
        <item x="12"/>
        <item t="default"/>
      </items>
    </pivotField>
    <pivotField name="Subsecretaría" axis="axisRow" compact="0" outline="0" multipleItemSelectionAllowed="1" showAll="0" sortType="ascending" defaultSubtotal="0">
      <items count="4">
        <item x="0"/>
        <item x="1"/>
        <item x="2"/>
        <item x="3"/>
      </items>
    </pivotField>
    <pivotField name="ID MGA WEB" compact="0" outline="0" multipleItemSelectionAllowed="1" showAll="0"/>
    <pivotField name="CODIGO SECTOR DNP" compact="0" numFmtId="1" outline="0" multipleItemSelectionAllowed="1" showAll="0"/>
    <pivotField name="SECTOR DNP" compact="0" outline="0" multipleItemSelectionAllowed="1" showAll="0"/>
    <pivotField name="Código Sector Contable SAP" compact="0" numFmtId="49" outline="0" multipleItemSelectionAllowed="1" showAll="0"/>
    <pivotField name="Nombre Sector Contable SAP" compact="0" outline="0" multipleItemSelectionAllowed="1" showAll="0"/>
    <pivotField name="Formulador" compact="0" numFmtId="49" outline="0" multipleItemSelectionAllowed="1" showAll="0"/>
    <pivotField name="Máxima adición posible sin Horizonte" compact="0" numFmtId="165" outline="0" multipleItemSelectionAllowed="1" showAll="0"/>
    <pivotField name="Máxima adición posible con Horizonte" compact="0" numFmtId="165" outline="0" multipleItemSelectionAllowed="1" showAll="0"/>
    <pivotField name="En proceso" compact="0" numFmtId="165" outline="0" multipleItemSelectionAllowed="1" showAll="0"/>
    <pivotField name="Horizonte 2023" compact="0" numFmtId="165" outline="0" multipleItemSelectionAllowed="1" showAll="0"/>
    <pivotField name="Horizonte 2024" compact="0" numFmtId="165" outline="0" multipleItemSelectionAllowed="1" showAll="0"/>
    <pivotField name="Horizonte 2025" compact="0" numFmtId="165" outline="0" multipleItemSelectionAllowed="1" showAll="0"/>
    <pivotField name="Horizonte 2026 y superiores" compact="0" numFmtId="165" outline="0" multipleItemSelectionAllowed="1" showAll="0"/>
    <pivotField name="Ejecución 2023" compact="0" numFmtId="165" outline="0" multipleItemSelectionAllowed="1" showAll="0"/>
    <pivotField name="Ejecución 2024" compact="0" numFmtId="165" outline="0" multipleItemSelectionAllowed="1" showAll="0"/>
    <pivotField name="Ejecución 2025" compact="0" numFmtId="165" outline="0" multipleItemSelectionAllowed="1" showAll="0"/>
    <pivotField name="Dimensión" compact="0" outline="0" multipleItemSelectionAllowed="1" showAll="0"/>
  </pivotFields>
  <rowFields count="5">
    <field x="12"/>
    <field x="0"/>
    <field x="2"/>
    <field x="17"/>
    <field x="16"/>
  </rowFields>
  <rowItems count="73">
    <i>
      <x/>
      <x/>
      <x v="93"/>
      <x v="1"/>
      <x v="7"/>
    </i>
    <i r="1">
      <x v="1"/>
      <x v="95"/>
      <x v="1"/>
      <x v="7"/>
    </i>
    <i r="1">
      <x v="2"/>
      <x v="96"/>
      <x v="1"/>
      <x v="11"/>
    </i>
    <i r="1">
      <x v="3"/>
      <x v="94"/>
      <x v="1"/>
      <x v="11"/>
    </i>
    <i r="1">
      <x v="4"/>
      <x v="37"/>
      <x v="2"/>
      <x v="11"/>
    </i>
    <i r="1">
      <x v="5"/>
      <x v="46"/>
      <x v="1"/>
      <x v="11"/>
    </i>
    <i r="1">
      <x v="6"/>
      <x v="54"/>
      <x/>
      <x v="10"/>
    </i>
    <i r="1">
      <x v="7"/>
      <x v="97"/>
      <x/>
      <x/>
    </i>
    <i r="1">
      <x v="8"/>
      <x v="47"/>
      <x v="1"/>
      <x v="2"/>
    </i>
    <i r="1">
      <x v="9"/>
      <x v="42"/>
      <x v="2"/>
      <x v="1"/>
    </i>
    <i r="1">
      <x v="10"/>
      <x v="28"/>
      <x v="1"/>
      <x v="11"/>
    </i>
    <i r="1">
      <x v="11"/>
      <x v="52"/>
      <x v="1"/>
      <x v="7"/>
    </i>
    <i r="1">
      <x v="12"/>
      <x v="3"/>
      <x v="2"/>
      <x v="5"/>
    </i>
    <i r="1">
      <x v="13"/>
      <x v="23"/>
      <x v="1"/>
      <x v="7"/>
    </i>
    <i r="1">
      <x v="14"/>
      <x v="45"/>
      <x v="2"/>
      <x v="5"/>
    </i>
    <i r="1">
      <x v="15"/>
      <x v="8"/>
      <x v="1"/>
      <x v="2"/>
    </i>
    <i r="1">
      <x v="16"/>
      <x v="61"/>
      <x v="2"/>
      <x v="5"/>
    </i>
    <i r="1">
      <x v="17"/>
      <x v="6"/>
      <x v="1"/>
      <x v="3"/>
    </i>
    <i r="1">
      <x v="18"/>
      <x v="20"/>
      <x v="1"/>
      <x v="11"/>
    </i>
    <i r="1">
      <x v="19"/>
      <x v="2"/>
      <x v="1"/>
      <x v="3"/>
    </i>
    <i r="1">
      <x v="20"/>
      <x v="40"/>
      <x v="1"/>
      <x v="3"/>
    </i>
    <i r="1">
      <x v="21"/>
      <x v="102"/>
      <x v="1"/>
      <x v="3"/>
    </i>
    <i r="1">
      <x v="22"/>
      <x v="41"/>
      <x v="1"/>
      <x v="3"/>
    </i>
    <i r="1">
      <x v="23"/>
      <x v="99"/>
      <x v="1"/>
      <x v="3"/>
    </i>
    <i r="1">
      <x v="24"/>
      <x v="7"/>
      <x v="1"/>
      <x v="11"/>
    </i>
    <i r="1">
      <x v="25"/>
      <x v="11"/>
      <x v="2"/>
      <x v="6"/>
    </i>
    <i r="1">
      <x v="26"/>
      <x v="14"/>
      <x v="2"/>
      <x v="11"/>
    </i>
    <i r="1">
      <x v="27"/>
      <x v="12"/>
      <x v="2"/>
      <x v="11"/>
    </i>
    <i r="1">
      <x v="28"/>
      <x v="15"/>
      <x v="2"/>
      <x v="6"/>
    </i>
    <i r="1">
      <x v="29"/>
      <x v="13"/>
      <x v="2"/>
      <x v="11"/>
    </i>
    <i r="1">
      <x v="30"/>
      <x v="22"/>
      <x v="2"/>
      <x v="6"/>
    </i>
    <i r="1">
      <x v="31"/>
      <x v="9"/>
      <x v="2"/>
      <x v="11"/>
    </i>
    <i r="1">
      <x v="32"/>
      <x v="100"/>
      <x v="2"/>
      <x v="9"/>
    </i>
    <i r="1">
      <x v="33"/>
      <x v="57"/>
      <x v="2"/>
      <x v="9"/>
    </i>
    <i r="1">
      <x v="34"/>
      <x v="44"/>
      <x v="2"/>
      <x v="9"/>
    </i>
    <i r="1">
      <x v="35"/>
      <x v="4"/>
      <x v="2"/>
      <x v="11"/>
    </i>
    <i r="1">
      <x v="36"/>
      <x v="39"/>
      <x v="1"/>
      <x v="2"/>
    </i>
    <i r="1">
      <x v="37"/>
      <x v="58"/>
      <x v="1"/>
      <x v="11"/>
    </i>
    <i r="1">
      <x v="38"/>
      <x v="101"/>
      <x v="1"/>
      <x v="4"/>
    </i>
    <i r="1">
      <x v="39"/>
      <x v="53"/>
      <x v="1"/>
      <x v="4"/>
    </i>
    <i r="1">
      <x v="40"/>
      <x v="49"/>
      <x v="2"/>
      <x v="1"/>
    </i>
    <i r="1">
      <x v="41"/>
      <x v="60"/>
      <x v="1"/>
      <x v="2"/>
    </i>
    <i r="1">
      <x v="42"/>
      <x v="56"/>
      <x v="2"/>
      <x v="11"/>
    </i>
    <i r="1">
      <x v="43"/>
      <x v="5"/>
      <x v="2"/>
      <x v="11"/>
    </i>
    <i r="1">
      <x v="44"/>
      <x v="43"/>
      <x v="2"/>
      <x v="11"/>
    </i>
    <i r="1">
      <x v="45"/>
      <x v="55"/>
      <x v="2"/>
      <x v="11"/>
    </i>
    <i r="1">
      <x v="46"/>
      <x v="35"/>
      <x v="2"/>
      <x v="11"/>
    </i>
    <i r="1">
      <x v="47"/>
      <x v="33"/>
      <x/>
      <x v="11"/>
    </i>
    <i r="1">
      <x v="48"/>
      <x v="1"/>
      <x/>
      <x v="11"/>
    </i>
    <i r="1">
      <x v="49"/>
      <x v="29"/>
      <x/>
      <x/>
    </i>
    <i r="1">
      <x v="50"/>
      <x v="26"/>
      <x v="2"/>
      <x v="11"/>
    </i>
    <i r="1">
      <x v="51"/>
      <x v="21"/>
      <x v="2"/>
      <x v="11"/>
    </i>
    <i r="1">
      <x v="52"/>
      <x v="36"/>
      <x v="2"/>
      <x v="11"/>
    </i>
    <i r="1">
      <x v="53"/>
      <x v="31"/>
      <x v="2"/>
      <x v="11"/>
    </i>
    <i r="1">
      <x v="54"/>
      <x v="27"/>
      <x v="2"/>
      <x v="11"/>
    </i>
    <i r="1">
      <x v="55"/>
      <x v="98"/>
      <x v="1"/>
      <x v="11"/>
    </i>
    <i r="1">
      <x v="56"/>
      <x v="25"/>
      <x v="2"/>
      <x v="5"/>
    </i>
    <i r="1">
      <x v="57"/>
      <x v="92"/>
      <x v="2"/>
      <x v="11"/>
    </i>
    <i r="1">
      <x v="58"/>
      <x v="17"/>
      <x v="2"/>
      <x v="11"/>
    </i>
    <i r="1">
      <x v="59"/>
      <x v="59"/>
      <x/>
      <x v="8"/>
    </i>
    <i r="1">
      <x v="60"/>
      <x v="10"/>
      <x v="1"/>
      <x v="3"/>
    </i>
    <i r="1">
      <x v="61"/>
      <x v="90"/>
      <x v="2"/>
      <x v="11"/>
    </i>
    <i r="1">
      <x v="62"/>
      <x v="24"/>
      <x v="2"/>
      <x v="6"/>
    </i>
    <i r="1">
      <x v="63"/>
      <x v="32"/>
      <x v="2"/>
      <x v="11"/>
    </i>
    <i r="1">
      <x v="64"/>
      <x/>
      <x v="2"/>
      <x v="1"/>
    </i>
    <i r="1">
      <x v="65"/>
      <x v="38"/>
      <x v="2"/>
      <x v="1"/>
    </i>
    <i r="1">
      <x v="66"/>
      <x v="48"/>
      <x/>
      <x v="8"/>
    </i>
    <i r="1">
      <x v="67"/>
      <x v="30"/>
      <x/>
      <x/>
    </i>
    <i r="1">
      <x v="68"/>
      <x v="34"/>
      <x/>
      <x/>
    </i>
    <i r="1">
      <x v="69"/>
      <x v="91"/>
      <x v="1"/>
      <x v="2"/>
    </i>
    <i r="1">
      <x v="70"/>
      <x v="16"/>
      <x v="2"/>
      <x v="6"/>
    </i>
    <i r="1">
      <x v="103"/>
      <x v="103"/>
      <x v="2"/>
      <x v="11"/>
    </i>
    <i t="grand">
      <x/>
    </i>
  </rowItems>
  <colItems count="1">
    <i/>
  </colItems>
  <pageFields count="2">
    <pageField fld="11" hier="0"/>
    <pageField fld="13" hier="0"/>
  </pageFields>
  <dataFields count="1">
    <dataField name="Suma de Área Funcional" fld="5"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Construccion POAI 2023" cacheId="25" applyNumberFormats="0" applyBorderFormats="0" applyFontFormats="0" applyPatternFormats="0" applyAlignmentFormats="0" applyWidthHeightFormats="0" dataCaption="" updatedVersion="6" compact="0" compactData="0">
  <location ref="D174:G203" firstHeaderRow="1" firstDataRow="1" firstDataCol="3"/>
  <pivotFields count="25">
    <pivotField name="Código BP" compact="0" outline="0" multipleItemSelectionAllowed="1" showAll="0"/>
    <pivotField name="BPIN" compact="0" outline="0" multipleItemSelectionAllowed="1" showAll="0"/>
    <pivotField name="Nombre del proyecto" compact="0" outline="0" multipleItemSelectionAllowed="1" showAll="0"/>
    <pivotField compact="0" outline="0" subtotalTop="0" showAll="0" includeNewItemsInFilter="1" defaultSubtotal="0"/>
    <pivotField compact="0" outline="0" subtotalTop="0" showAll="0" includeNewItemsInFilter="1" defaultSubtotal="0"/>
    <pivotField name="Área Funcional" compact="0" outline="0" multipleItemSelectionAllowed="1" showAll="0"/>
    <pivotField name="Meta" compact="0" outline="0" multipleItemSelectionAllowed="1" showAll="0"/>
    <pivotField name="Meta Plan de Desarrollo" compact="0" outline="0" multipleItemSelectionAllowed="1" showAll="0"/>
    <pivotField name="META Plan Indicativo" compact="0" outline="0" multipleItemSelectionAllowed="1" showAll="0"/>
    <pivotField name="Aporte del Proyecto a la Meta Plan Indicativo " compact="0" outline="0" multipleItemSelectionAllowed="1" showAll="0"/>
    <pivotField name="Proyecto Movilizador" compact="0" outline="0" multipleItemSelectionAllowed="1" showAll="0"/>
    <pivotField name="Origen" axis="axisRow" compact="0" outline="0" multipleItemSelectionAllowed="1" showAll="0" sortType="ascending">
      <items count="4">
        <item x="0"/>
        <item x="1"/>
        <item x="2"/>
        <item t="default"/>
      </items>
    </pivotField>
    <pivotField name="Comuna" dataField="1" compact="0" outline="0" multipleItemSelectionAllowed="1" showAll="0"/>
    <pivotField name="Nuevo / Continuidad" compact="0" outline="0" multipleItemSelectionAllowed="1" showAll="0"/>
    <pivotField name="Nombre estratégico" compact="0" outline="0" multipleItemSelectionAllowed="1" showAll="0"/>
    <pivotField name="Tipo de población" compact="0" outline="0" multipleItemSelectionAllowed="1" showAll="0"/>
    <pivotField name="Areas de trabajo" axis="axisRow" compact="0" outline="0" multipleItemSelectionAllowed="1" showAll="0" sortType="ascending">
      <items count="14">
        <item x="1"/>
        <item x="7"/>
        <item x="3"/>
        <item x="5"/>
        <item x="6"/>
        <item x="8"/>
        <item x="9"/>
        <item x="4"/>
        <item x="11"/>
        <item x="10"/>
        <item x="0"/>
        <item x="2"/>
        <item x="12"/>
        <item t="default"/>
      </items>
    </pivotField>
    <pivotField name="Subsecretaría" axis="axisRow" compact="0" outline="0" multipleItemSelectionAllowed="1" showAll="0" sortType="ascending">
      <items count="5">
        <item x="0"/>
        <item x="1"/>
        <item x="2"/>
        <item x="3"/>
        <item t="default"/>
      </items>
    </pivotField>
    <pivotField name="ID MGA WEB" compact="0" outline="0" multipleItemSelectionAllowed="1" showAll="0"/>
    <pivotField name="CODIGO SECTOR DNP" compact="0" numFmtId="1" outline="0" multipleItemSelectionAllowed="1" showAll="0"/>
    <pivotField name="SECTOR DNP" compact="0" outline="0" multipleItemSelectionAllowed="1" showAll="0"/>
    <pivotField name="Código Sector Contable SAP" compact="0" numFmtId="49" outline="0" multipleItemSelectionAllowed="1" showAll="0"/>
    <pivotField name="Nombre Sector Contable SAP" compact="0" outline="0" multipleItemSelectionAllowed="1" showAll="0"/>
    <pivotField name="Formulador" compact="0" numFmtId="49" outline="0" multipleItemSelectionAllowed="1" showAll="0"/>
    <pivotField name="Máxima adición posible sin Horizonte" compact="0" numFmtId="165" outline="0" multipleItemSelectionAllowed="1" showAll="0"/>
  </pivotFields>
  <rowFields count="3">
    <field x="11"/>
    <field x="17"/>
    <field x="16"/>
  </rowFields>
  <rowItems count="29">
    <i>
      <x/>
      <x/>
      <x/>
    </i>
    <i r="2">
      <x v="8"/>
    </i>
    <i r="2">
      <x v="10"/>
    </i>
    <i r="2">
      <x v="11"/>
    </i>
    <i t="default" r="1">
      <x/>
    </i>
    <i r="1">
      <x v="1"/>
      <x v="2"/>
    </i>
    <i r="2">
      <x v="3"/>
    </i>
    <i r="2">
      <x v="4"/>
    </i>
    <i r="2">
      <x v="7"/>
    </i>
    <i r="2">
      <x v="11"/>
    </i>
    <i t="default" r="1">
      <x v="1"/>
    </i>
    <i r="1">
      <x v="2"/>
      <x v="1"/>
    </i>
    <i r="2">
      <x v="5"/>
    </i>
    <i r="2">
      <x v="6"/>
    </i>
    <i r="2">
      <x v="9"/>
    </i>
    <i r="2">
      <x v="11"/>
    </i>
    <i t="default" r="1">
      <x v="2"/>
    </i>
    <i t="default">
      <x/>
    </i>
    <i>
      <x v="1"/>
      <x v="1"/>
      <x v="2"/>
    </i>
    <i r="2">
      <x v="3"/>
    </i>
    <i t="default" r="1">
      <x v="1"/>
    </i>
    <i r="1">
      <x v="2"/>
      <x v="1"/>
    </i>
    <i r="2">
      <x v="6"/>
    </i>
    <i t="default" r="1">
      <x v="2"/>
    </i>
    <i t="default">
      <x v="1"/>
    </i>
    <i>
      <x v="2"/>
      <x v="3"/>
      <x v="12"/>
    </i>
    <i t="default" r="1">
      <x v="3"/>
    </i>
    <i t="default">
      <x v="2"/>
    </i>
    <i t="grand">
      <x/>
    </i>
  </rowItems>
  <colItems count="1">
    <i/>
  </colItems>
  <dataFields count="1">
    <dataField name="Cuenta de Comuna" fld="1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Construccion POAI 2023 2" cacheId="20" applyNumberFormats="0" applyBorderFormats="0" applyFontFormats="0" applyPatternFormats="0" applyAlignmentFormats="0" applyWidthHeightFormats="0" dataCaption="" updatedVersion="6" compact="0" compactData="0">
  <location ref="AJ201:AL272" firstHeaderRow="1" firstDataRow="1" firstDataCol="2"/>
  <pivotFields count="35">
    <pivotField name="Código BP" compact="0" outline="0" multipleItemSelectionAllowed="1" showAll="0"/>
    <pivotField name="BPIN" dataField="1" compact="0" outline="0" multipleItemSelectionAllowed="1" showAll="0"/>
    <pivotField name="Nombre del proyecto" compact="0" outline="0" multipleItemSelectionAllowed="1" showAll="0"/>
    <pivotField compact="0" outline="0" subtotalTop="0" showAll="0" includeNewItemsInFilter="1" defaultSubtotal="0"/>
    <pivotField compact="0" outline="0" subtotalTop="0" showAll="0" includeNewItemsInFilter="1" defaultSubtotal="0"/>
    <pivotField name="Área Funcional" axis="axisRow" compact="0" outline="0" multipleItemSelectionAllowed="1" showAll="0" sortType="ascending">
      <items count="58">
        <item x="10"/>
        <item x="47"/>
        <item x="19"/>
        <item x="20"/>
        <item x="21"/>
        <item x="11"/>
        <item x="14"/>
        <item x="17"/>
        <item x="16"/>
        <item x="12"/>
        <item x="13"/>
        <item x="15"/>
        <item x="25"/>
        <item x="22"/>
        <item x="18"/>
        <item x="23"/>
        <item x="26"/>
        <item x="46"/>
        <item x="41"/>
        <item x="42"/>
        <item x="40"/>
        <item x="24"/>
        <item x="30"/>
        <item x="32"/>
        <item x="28"/>
        <item x="29"/>
        <item x="31"/>
        <item x="36"/>
        <item x="38"/>
        <item x="37"/>
        <item x="33"/>
        <item x="34"/>
        <item x="44"/>
        <item x="45"/>
        <item x="39"/>
        <item x="51"/>
        <item x="49"/>
        <item x="50"/>
        <item x="48"/>
        <item x="53"/>
        <item x="52"/>
        <item x="43"/>
        <item x="35"/>
        <item x="54"/>
        <item x="8"/>
        <item x="7"/>
        <item x="9"/>
        <item x="27"/>
        <item x="4"/>
        <item x="6"/>
        <item x="5"/>
        <item x="55"/>
        <item x="0"/>
        <item x="3"/>
        <item x="1"/>
        <item x="2"/>
        <item x="56"/>
        <item t="default"/>
      </items>
    </pivotField>
    <pivotField name="Meta" compact="0" outline="0" multipleItemSelectionAllowed="1" showAll="0"/>
    <pivotField name="Meta Plan de Desarrollo" compact="0" outline="0" multipleItemSelectionAllowed="1" showAll="0"/>
    <pivotField name="META Plan Indicativo" compact="0" outline="0" multipleItemSelectionAllowed="1" showAll="0"/>
    <pivotField name="Aporte del Proyecto a la Meta Plan Indicativo " compact="0" outline="0" multipleItemSelectionAllowed="1" showAll="0"/>
    <pivotField name="Proyecto Movilizador" compact="0" outline="0" multipleItemSelectionAllowed="1" showAll="0"/>
    <pivotField name="Origen" compact="0" outline="0" multipleItemSelectionAllowed="1" showAll="0"/>
    <pivotField name="Comuna" compact="0" outline="0" multipleItemSelectionAllowed="1" showAll="0"/>
    <pivotField name="Nuevo / Continuidad" compact="0" outline="0" multipleItemSelectionAllowed="1" showAll="0"/>
    <pivotField name="Nombre estratégico" compact="0" outline="0" multipleItemSelectionAllowed="1" showAll="0"/>
    <pivotField name="Tipo de población" compact="0" outline="0" multipleItemSelectionAllowed="1" showAll="0"/>
    <pivotField name="Areas de trabajo" compact="0" outline="0" multipleItemSelectionAllowed="1" showAll="0"/>
    <pivotField name="Subsecretaría" compact="0" outline="0" multipleItemSelectionAllowed="1" showAll="0"/>
    <pivotField name="ID MGA WEB" compact="0" outline="0" multipleItemSelectionAllowed="1" showAll="0"/>
    <pivotField name="CODIGO SECTOR DNP" compact="0" numFmtId="1" outline="0" multipleItemSelectionAllowed="1" showAll="0"/>
    <pivotField name="SECTOR DNP" compact="0" outline="0" multipleItemSelectionAllowed="1" showAll="0"/>
    <pivotField name="Código Sector Contable SAP" compact="0" numFmtId="49" outline="0" multipleItemSelectionAllowed="1" showAll="0"/>
    <pivotField name="Nombre Sector Contable SAP" compact="0" outline="0" multipleItemSelectionAllowed="1" showAll="0"/>
    <pivotField name="Formulador" compact="0" numFmtId="49" outline="0" multipleItemSelectionAllowed="1" showAll="0"/>
    <pivotField name="Máxima adición posible sin Horizonte" compact="0" numFmtId="165" outline="0" multipleItemSelectionAllowed="1" showAll="0"/>
    <pivotField name="Máxima adición posible con Horizonte" compact="0" numFmtId="165" outline="0" multipleItemSelectionAllowed="1" showAll="0"/>
    <pivotField name="En proceso" compact="0" numFmtId="165" outline="0" multipleItemSelectionAllowed="1" showAll="0"/>
    <pivotField name="Horizonte 2023" compact="0" numFmtId="165" outline="0" multipleItemSelectionAllowed="1" showAll="0"/>
    <pivotField name="Horizonte 2024" compact="0" numFmtId="165" outline="0" multipleItemSelectionAllowed="1" showAll="0"/>
    <pivotField name="Horizonte 2025" compact="0" numFmtId="165" outline="0" multipleItemSelectionAllowed="1" showAll="0"/>
    <pivotField name="Horizonte 2026 y superiores" compact="0" numFmtId="165" outline="0" multipleItemSelectionAllowed="1" showAll="0"/>
    <pivotField name="Ejecución 2023" compact="0" numFmtId="165" outline="0" multipleItemSelectionAllowed="1" showAll="0"/>
    <pivotField name="Ejecución 2024" compact="0" numFmtId="165" outline="0" multipleItemSelectionAllowed="1" showAll="0"/>
    <pivotField name="Ejecución 2025" compact="0" numFmtId="165" outline="0" multipleItemSelectionAllowed="1" showAll="0"/>
    <pivotField name="Dimensión" axis="axisRow" compact="0" outline="0" multipleItemSelectionAllowed="1" showAll="0" sortType="ascending" defaultSubtotal="0">
      <items count="6">
        <item x="5"/>
        <item x="2"/>
        <item x="3"/>
        <item x="1"/>
        <item x="0"/>
        <item x="4"/>
      </items>
    </pivotField>
  </pivotFields>
  <rowFields count="2">
    <field x="34"/>
    <field x="5"/>
  </rowFields>
  <rowItems count="71">
    <i>
      <x/>
      <x v="56"/>
    </i>
    <i>
      <x v="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x v="2"/>
      <x v="41"/>
    </i>
    <i r="1">
      <x v="42"/>
    </i>
    <i>
      <x v="3"/>
      <x v="44"/>
    </i>
    <i r="1">
      <x v="45"/>
    </i>
    <i r="1">
      <x v="46"/>
    </i>
    <i r="1">
      <x v="47"/>
    </i>
    <i r="1">
      <x v="48"/>
    </i>
    <i r="1">
      <x v="49"/>
    </i>
    <i r="1">
      <x v="50"/>
    </i>
    <i>
      <x v="4"/>
      <x v="52"/>
    </i>
    <i r="1">
      <x v="53"/>
    </i>
    <i r="1">
      <x v="54"/>
    </i>
    <i r="1">
      <x v="55"/>
    </i>
    <i>
      <x v="5"/>
      <x v="9"/>
    </i>
    <i r="1">
      <x v="10"/>
    </i>
    <i r="1">
      <x v="17"/>
    </i>
    <i r="1">
      <x v="18"/>
    </i>
    <i r="1">
      <x v="19"/>
    </i>
    <i r="1">
      <x v="21"/>
    </i>
    <i r="1">
      <x v="22"/>
    </i>
    <i r="1">
      <x v="24"/>
    </i>
    <i r="1">
      <x v="33"/>
    </i>
    <i r="1">
      <x v="41"/>
    </i>
    <i r="1">
      <x v="43"/>
    </i>
    <i r="1">
      <x v="44"/>
    </i>
    <i r="1">
      <x v="51"/>
    </i>
    <i r="1">
      <x v="55"/>
    </i>
    <i r="1">
      <x v="56"/>
    </i>
    <i t="grand">
      <x/>
    </i>
  </rowItems>
  <colItems count="1">
    <i/>
  </colItems>
  <dataFields count="1">
    <dataField name="Cuenta de BPI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OAI 2023" cacheId="30" applyNumberFormats="0" applyBorderFormats="0" applyFontFormats="0" applyPatternFormats="0" applyAlignmentFormats="0" applyWidthHeightFormats="0" dataCaption="" updatedVersion="6" compact="0" compactData="0">
  <location ref="O81:R109" firstHeaderRow="1" firstDataRow="1" firstDataCol="3"/>
  <pivotFields count="13">
    <pivotField name="Código BP" dataField="1" compact="0" outline="0" multipleItemSelectionAllowed="1" showAll="0"/>
    <pivotField name="BPIN" compact="0" outline="0" multipleItemSelectionAllowed="1" showAll="0"/>
    <pivotField name="Nombre del proyecto" compact="0" outline="0" multipleItemSelectionAllowed="1" showAll="0"/>
    <pivotField compact="0" numFmtId="164" outline="0" subtotalTop="0" showAll="0" includeNewItemsInFilter="1" defaultSubtotal="0"/>
    <pivotField compact="0" outline="0" subtotalTop="0" showAll="0" includeNewItemsInFilter="1" defaultSubtotal="0"/>
    <pivotField name="Meta Plan de Desarrollo" compact="0" outline="0" multipleItemSelectionAllowed="1" showAll="0"/>
    <pivotField compact="0" outline="0" showAll="0" includeNewItemsInFilter="1"/>
    <pivotField name="Proyecto Movilizador" compact="0" outline="0" multipleItemSelectionAllowed="1" showAll="0"/>
    <pivotField name="Origen" axis="axisRow" compact="0" outline="0" multipleItemSelectionAllowed="1" showAll="0" sortType="ascending">
      <items count="5">
        <item x="0"/>
        <item x="2"/>
        <item x="3"/>
        <item x="1"/>
        <item t="default"/>
      </items>
    </pivotField>
    <pivotField name="Comuna" compact="0" outline="0" multipleItemSelectionAllowed="1" showAll="0"/>
    <pivotField name="Nuevo / Continuidad" compact="0" outline="0" multipleItemSelectionAllowed="1" showAll="0"/>
    <pivotField name="Areas de trabajo" axis="axisRow" compact="0" outline="0" multipleItemSelectionAllowed="1" showAll="0" sortType="ascending">
      <items count="12">
        <item x="2"/>
        <item x="4"/>
        <item x="3"/>
        <item x="6"/>
        <item x="9"/>
        <item x="5"/>
        <item x="7"/>
        <item x="0"/>
        <item x="10"/>
        <item x="8"/>
        <item x="1"/>
        <item t="default"/>
      </items>
    </pivotField>
    <pivotField name="Subsecretaría" axis="axisRow" compact="0" outline="0" multipleItemSelectionAllowed="1" showAll="0" sortType="ascending">
      <items count="4">
        <item x="1"/>
        <item x="0"/>
        <item x="2"/>
        <item t="default"/>
      </items>
    </pivotField>
  </pivotFields>
  <rowFields count="3">
    <field x="12"/>
    <field x="8"/>
    <field x="11"/>
  </rowFields>
  <rowItems count="28">
    <i>
      <x/>
      <x/>
      <x/>
    </i>
    <i r="2">
      <x v="8"/>
    </i>
    <i r="2">
      <x v="10"/>
    </i>
    <i t="default" r="1">
      <x/>
    </i>
    <i t="default">
      <x/>
    </i>
    <i>
      <x v="1"/>
      <x/>
      <x v="2"/>
    </i>
    <i r="2">
      <x v="3"/>
    </i>
    <i r="2">
      <x v="4"/>
    </i>
    <i r="2">
      <x v="7"/>
    </i>
    <i t="default" r="1">
      <x/>
    </i>
    <i r="1">
      <x v="2"/>
      <x v="2"/>
    </i>
    <i r="2">
      <x v="3"/>
    </i>
    <i t="default" r="1">
      <x v="2"/>
    </i>
    <i r="1">
      <x v="3"/>
      <x v="2"/>
    </i>
    <i t="default" r="1">
      <x v="3"/>
    </i>
    <i t="default">
      <x v="1"/>
    </i>
    <i>
      <x v="2"/>
      <x/>
      <x v="1"/>
    </i>
    <i r="2">
      <x v="5"/>
    </i>
    <i r="2">
      <x v="6"/>
    </i>
    <i r="2">
      <x v="9"/>
    </i>
    <i t="default" r="1">
      <x/>
    </i>
    <i r="1">
      <x v="1"/>
      <x v="1"/>
    </i>
    <i t="default" r="1">
      <x v="1"/>
    </i>
    <i r="1">
      <x v="2"/>
      <x v="1"/>
    </i>
    <i r="2">
      <x v="6"/>
    </i>
    <i t="default" r="1">
      <x v="2"/>
    </i>
    <i t="default">
      <x v="2"/>
    </i>
    <i t="grand">
      <x/>
    </i>
  </rowItems>
  <colItems count="1">
    <i/>
  </colItems>
  <dataFields count="1">
    <dataField name="Cuenta de Código BP"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Hoja2" cacheId="36" applyNumberFormats="0" applyBorderFormats="0" applyFontFormats="0" applyPatternFormats="0" applyAlignmentFormats="0" applyWidthHeightFormats="0" dataCaption="" updatedVersion="6" compact="0" compactData="0">
  <location ref="A5:B56" firstHeaderRow="1" firstDataRow="1" firstDataCol="2" rowPageCount="2" colPageCount="1"/>
  <pivotFields count="14">
    <pivotField name="Item" compact="0" outline="0" multipleItemSelectionAllowed="1" showAll="0"/>
    <pivotField name="Código BP" axis="axisRow" compact="0" outline="0" multipleItemSelectionAllowed="1" showAll="0" sortType="ascending">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t="default"/>
      </items>
    </pivotField>
    <pivotField name="BPIN" compact="0" outline="0" multipleItemSelectionAllowed="1" showAll="0"/>
    <pivotField name="Nombre del proyecto" compact="0" outline="0" multipleItemSelectionAllowed="1" showAll="0"/>
    <pivotField compact="0" numFmtId="164" outline="0" subtotalTop="0" showAll="0" includeNewItemsInFilter="1" defaultSubtotal="0"/>
    <pivotField compact="0" outline="0" subtotalTop="0" showAll="0" includeNewItemsInFilter="1" defaultSubtotal="0"/>
    <pivotField name="Meta Plan de Desarrollo" compact="0" outline="0" multipleItemSelectionAllowed="1" showAll="0"/>
    <pivotField compact="0" outline="0" showAll="0" includeNewItemsInFilter="1"/>
    <pivotField name="Proyecto Movilizador" compact="0" outline="0" multipleItemSelectionAllowed="1" showAll="0"/>
    <pivotField name="Origen" axis="axisPage" compact="0" outline="0" multipleItemSelectionAllowed="1" showAll="0">
      <items count="5">
        <item x="0"/>
        <item h="1" x="3"/>
        <item h="1" x="1"/>
        <item h="1" x="2"/>
        <item t="default"/>
      </items>
    </pivotField>
    <pivotField name="Comuna" compact="0" outline="0" multipleItemSelectionAllowed="1" showAll="0"/>
    <pivotField name="Nuevo / Continuidad" compact="0" outline="0" multipleItemSelectionAllowed="1" showAll="0"/>
    <pivotField name="Areas de trabajo" axis="axisRow" compact="0" outline="0" multipleItemSelectionAllowed="1" showAll="0" sortType="ascending">
      <items count="12">
        <item x="2"/>
        <item x="4"/>
        <item x="3"/>
        <item x="6"/>
        <item x="9"/>
        <item x="5"/>
        <item x="7"/>
        <item x="0"/>
        <item x="10"/>
        <item x="8"/>
        <item x="1"/>
        <item t="default"/>
      </items>
    </pivotField>
    <pivotField name="Subsecretaría" axis="axisPage" compact="0" outline="0" multipleItemSelectionAllowed="1" showAll="0">
      <items count="4">
        <item x="0"/>
        <item x="1"/>
        <item x="2"/>
        <item t="default"/>
      </items>
    </pivotField>
  </pivotFields>
  <rowFields count="2">
    <field x="12"/>
    <field x="1"/>
  </rowFields>
  <rowItems count="51">
    <i>
      <x/>
      <x v="3"/>
    </i>
    <i r="1">
      <x v="29"/>
    </i>
    <i r="1">
      <x v="37"/>
    </i>
    <i r="1">
      <x v="38"/>
    </i>
    <i t="default">
      <x/>
    </i>
    <i>
      <x v="1"/>
      <x v="27"/>
    </i>
    <i r="1">
      <x v="34"/>
    </i>
    <i r="1">
      <x v="35"/>
    </i>
    <i t="default">
      <x v="1"/>
    </i>
    <i>
      <x v="2"/>
      <x v="10"/>
    </i>
    <i r="1">
      <x v="24"/>
    </i>
    <i r="1">
      <x v="28"/>
    </i>
    <i r="1">
      <x v="39"/>
    </i>
    <i t="default">
      <x v="2"/>
    </i>
    <i>
      <x v="3"/>
      <x v="12"/>
    </i>
    <i r="1">
      <x v="13"/>
    </i>
    <i r="1">
      <x v="14"/>
    </i>
    <i r="1">
      <x v="15"/>
    </i>
    <i r="1">
      <x v="16"/>
    </i>
    <i r="1">
      <x v="17"/>
    </i>
    <i r="1">
      <x v="32"/>
    </i>
    <i t="default">
      <x v="3"/>
    </i>
    <i>
      <x v="4"/>
      <x v="25"/>
    </i>
    <i r="1">
      <x v="26"/>
    </i>
    <i t="default">
      <x v="4"/>
    </i>
    <i>
      <x v="5"/>
      <x v="7"/>
    </i>
    <i r="1">
      <x v="9"/>
    </i>
    <i r="1">
      <x v="11"/>
    </i>
    <i r="1">
      <x v="30"/>
    </i>
    <i t="default">
      <x v="5"/>
    </i>
    <i>
      <x v="6"/>
      <x v="18"/>
    </i>
    <i r="1">
      <x v="19"/>
    </i>
    <i r="1">
      <x v="20"/>
    </i>
    <i r="1">
      <x v="33"/>
    </i>
    <i r="1">
      <x v="40"/>
    </i>
    <i t="default">
      <x v="6"/>
    </i>
    <i>
      <x v="7"/>
      <x/>
    </i>
    <i r="1">
      <x v="1"/>
    </i>
    <i r="1">
      <x v="6"/>
    </i>
    <i r="1">
      <x v="8"/>
    </i>
    <i t="default">
      <x v="7"/>
    </i>
    <i>
      <x v="8"/>
      <x v="31"/>
    </i>
    <i r="1">
      <x v="36"/>
    </i>
    <i t="default">
      <x v="8"/>
    </i>
    <i>
      <x v="9"/>
      <x v="21"/>
    </i>
    <i r="1">
      <x v="22"/>
    </i>
    <i r="1">
      <x v="23"/>
    </i>
    <i t="default">
      <x v="9"/>
    </i>
    <i>
      <x v="10"/>
      <x v="2"/>
    </i>
    <i t="default">
      <x v="10"/>
    </i>
    <i t="grand">
      <x/>
    </i>
  </rowItems>
  <colItems count="1">
    <i/>
  </colItems>
  <pageFields count="2">
    <pageField fld="9" hier="0"/>
    <pageField fld="13"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03"/>
  <sheetViews>
    <sheetView workbookViewId="0"/>
  </sheetViews>
  <sheetFormatPr baseColWidth="10" defaultColWidth="10.140625" defaultRowHeight="15" customHeight="1" x14ac:dyDescent="0.2"/>
  <cols>
    <col min="1" max="1" width="65.5703125" customWidth="1"/>
    <col min="2" max="2" width="10" customWidth="1"/>
    <col min="3" max="3" width="55.28515625" customWidth="1"/>
    <col min="4" max="4" width="1.42578125" customWidth="1"/>
    <col min="5" max="5" width="97.85546875" customWidth="1"/>
    <col min="6" max="6" width="15.42578125" customWidth="1"/>
    <col min="7" max="7" width="112" customWidth="1"/>
    <col min="8" max="8" width="17.28515625" customWidth="1"/>
    <col min="9" max="9" width="68" customWidth="1"/>
    <col min="10" max="10" width="1.85546875" customWidth="1"/>
    <col min="11" max="11" width="48.28515625" customWidth="1"/>
    <col min="12" max="12" width="2.42578125" customWidth="1"/>
    <col min="13" max="13" width="55.85546875" customWidth="1"/>
    <col min="14" max="14" width="109.5703125" customWidth="1"/>
    <col min="15" max="16" width="11" customWidth="1"/>
    <col min="17" max="17" width="61.5703125" customWidth="1"/>
    <col min="18" max="18" width="16.7109375" customWidth="1"/>
    <col min="19" max="19" width="46.85546875" customWidth="1"/>
    <col min="20" max="20" width="49.7109375" customWidth="1"/>
    <col min="21" max="21" width="32.7109375" customWidth="1"/>
  </cols>
  <sheetData>
    <row r="1" spans="1:21" ht="12.75" customHeight="1" x14ac:dyDescent="0.2">
      <c r="A1" s="1" t="s">
        <v>0</v>
      </c>
      <c r="B1" s="1"/>
      <c r="C1" s="1"/>
      <c r="D1" s="1"/>
      <c r="E1" s="2" t="s">
        <v>1</v>
      </c>
      <c r="F1" s="2"/>
      <c r="G1" s="3" t="s">
        <v>2</v>
      </c>
      <c r="H1" s="2"/>
      <c r="I1" s="2" t="s">
        <v>3</v>
      </c>
      <c r="J1" s="4"/>
      <c r="K1" s="1" t="s">
        <v>4</v>
      </c>
      <c r="L1" s="1"/>
      <c r="M1" s="1" t="s">
        <v>5</v>
      </c>
      <c r="N1" s="1" t="s">
        <v>6</v>
      </c>
      <c r="O1" s="5"/>
      <c r="P1" s="132" t="s">
        <v>7</v>
      </c>
      <c r="Q1" s="133"/>
      <c r="R1" s="5"/>
      <c r="S1" s="5"/>
      <c r="T1" s="5"/>
      <c r="U1" s="5"/>
    </row>
    <row r="2" spans="1:21" ht="12.75" customHeight="1" x14ac:dyDescent="0.2">
      <c r="A2" s="1" t="s">
        <v>8</v>
      </c>
      <c r="B2" s="1" t="s">
        <v>9</v>
      </c>
      <c r="C2" s="1" t="s">
        <v>10</v>
      </c>
      <c r="D2" s="1"/>
      <c r="E2" s="6" t="s">
        <v>11</v>
      </c>
      <c r="F2" s="6" t="s">
        <v>12</v>
      </c>
      <c r="G2" s="7" t="s">
        <v>13</v>
      </c>
      <c r="H2" s="6"/>
      <c r="I2" s="8" t="s">
        <v>14</v>
      </c>
      <c r="J2" s="9"/>
      <c r="K2" s="10" t="s">
        <v>15</v>
      </c>
      <c r="L2" s="5"/>
      <c r="M2" s="11" t="s">
        <v>16</v>
      </c>
      <c r="N2" s="11" t="s">
        <v>17</v>
      </c>
      <c r="O2" s="5"/>
      <c r="P2" s="12" t="s">
        <v>18</v>
      </c>
      <c r="Q2" s="13" t="s">
        <v>19</v>
      </c>
      <c r="R2" s="12" t="s">
        <v>20</v>
      </c>
      <c r="S2" s="13" t="s">
        <v>21</v>
      </c>
      <c r="T2" s="5" t="s">
        <v>22</v>
      </c>
      <c r="U2" s="5" t="s">
        <v>23</v>
      </c>
    </row>
    <row r="3" spans="1:21" ht="12.75" customHeight="1" x14ac:dyDescent="0.2">
      <c r="A3" s="5" t="s">
        <v>24</v>
      </c>
      <c r="B3" s="5">
        <v>4133</v>
      </c>
      <c r="C3" s="5" t="str">
        <f t="shared" ref="C3:C28" si="0">CONCATENATE(B3, " ",A3)</f>
        <v xml:space="preserve">4133 Departamento Administrativo de Gestión del Medio Ambiente </v>
      </c>
      <c r="D3" s="5"/>
      <c r="E3" s="6" t="s">
        <v>25</v>
      </c>
      <c r="F3" s="6" t="s">
        <v>26</v>
      </c>
      <c r="G3" s="7" t="s">
        <v>27</v>
      </c>
      <c r="H3" s="6"/>
      <c r="I3" s="8" t="s">
        <v>28</v>
      </c>
      <c r="J3" s="9"/>
      <c r="K3" s="10" t="s">
        <v>29</v>
      </c>
      <c r="L3" s="5"/>
      <c r="M3" s="11" t="s">
        <v>30</v>
      </c>
      <c r="N3" s="11" t="s">
        <v>31</v>
      </c>
      <c r="O3" s="5"/>
      <c r="P3" s="14" t="s">
        <v>32</v>
      </c>
      <c r="Q3" s="15" t="s">
        <v>33</v>
      </c>
      <c r="R3" s="14" t="s">
        <v>32</v>
      </c>
      <c r="S3" s="15" t="s">
        <v>34</v>
      </c>
      <c r="T3" s="5" t="str">
        <f t="shared" ref="T3:T33" si="1">CONCATENATE(P3,"-",Q3)</f>
        <v>01-Congreso</v>
      </c>
      <c r="U3" s="5" t="str">
        <f t="shared" ref="U3:U28" si="2">CONCATENATE(R3,"-",S3)</f>
        <v>01-Salud - Inversión</v>
      </c>
    </row>
    <row r="4" spans="1:21" ht="12.75" customHeight="1" x14ac:dyDescent="0.2">
      <c r="A4" s="5" t="s">
        <v>35</v>
      </c>
      <c r="B4" s="5">
        <v>4182</v>
      </c>
      <c r="C4" s="5" t="str">
        <f t="shared" si="0"/>
        <v>4182 Unidad Administrativa Especial de Servicios Públicos</v>
      </c>
      <c r="D4" s="5"/>
      <c r="E4" s="6" t="s">
        <v>36</v>
      </c>
      <c r="F4" s="6" t="s">
        <v>37</v>
      </c>
      <c r="G4" s="7" t="s">
        <v>38</v>
      </c>
      <c r="H4" s="6"/>
      <c r="I4" s="8" t="s">
        <v>39</v>
      </c>
      <c r="J4" s="9"/>
      <c r="K4" s="10" t="s">
        <v>40</v>
      </c>
      <c r="L4" s="5"/>
      <c r="M4" s="11" t="s">
        <v>41</v>
      </c>
      <c r="N4" s="11" t="s">
        <v>42</v>
      </c>
      <c r="O4" s="5"/>
      <c r="P4" s="14" t="s">
        <v>43</v>
      </c>
      <c r="Q4" s="15" t="s">
        <v>44</v>
      </c>
      <c r="R4" s="14" t="s">
        <v>43</v>
      </c>
      <c r="S4" s="15" t="s">
        <v>45</v>
      </c>
      <c r="T4" s="5" t="str">
        <f t="shared" si="1"/>
        <v>02-Presidencia de la república</v>
      </c>
      <c r="U4" s="5" t="str">
        <f t="shared" si="2"/>
        <v>02-Educación</v>
      </c>
    </row>
    <row r="5" spans="1:21" ht="12.75" customHeight="1" x14ac:dyDescent="0.2">
      <c r="A5" s="5" t="s">
        <v>46</v>
      </c>
      <c r="B5" s="5">
        <v>4131</v>
      </c>
      <c r="C5" s="5" t="str">
        <f t="shared" si="0"/>
        <v>4131 Departamento Administrativo de Hacienda</v>
      </c>
      <c r="D5" s="5"/>
      <c r="E5" s="6" t="s">
        <v>47</v>
      </c>
      <c r="F5" s="6" t="s">
        <v>48</v>
      </c>
      <c r="G5" s="7" t="s">
        <v>49</v>
      </c>
      <c r="H5" s="6"/>
      <c r="I5" s="8" t="s">
        <v>50</v>
      </c>
      <c r="J5" s="9"/>
      <c r="K5" s="10" t="s">
        <v>51</v>
      </c>
      <c r="L5" s="5"/>
      <c r="M5" s="11" t="s">
        <v>52</v>
      </c>
      <c r="N5" s="11" t="s">
        <v>53</v>
      </c>
      <c r="O5" s="5"/>
      <c r="P5" s="14" t="s">
        <v>54</v>
      </c>
      <c r="Q5" s="15" t="s">
        <v>55</v>
      </c>
      <c r="R5" s="14" t="s">
        <v>54</v>
      </c>
      <c r="S5" s="15" t="s">
        <v>56</v>
      </c>
      <c r="T5" s="5" t="str">
        <f t="shared" si="1"/>
        <v>03-Planeación</v>
      </c>
      <c r="U5" s="5" t="str">
        <f t="shared" si="2"/>
        <v>03-Agua Potable y Saneamiento Básico</v>
      </c>
    </row>
    <row r="6" spans="1:21" ht="12.75" customHeight="1" x14ac:dyDescent="0.2">
      <c r="A6" s="5" t="s">
        <v>57</v>
      </c>
      <c r="B6" s="16">
        <v>4132</v>
      </c>
      <c r="C6" s="5" t="str">
        <f t="shared" si="0"/>
        <v>4132 Departamento Administrativo de Planeación Municipal</v>
      </c>
      <c r="D6" s="5"/>
      <c r="E6" s="6" t="s">
        <v>58</v>
      </c>
      <c r="F6" s="6" t="s">
        <v>59</v>
      </c>
      <c r="G6" s="7" t="s">
        <v>60</v>
      </c>
      <c r="H6" s="6"/>
      <c r="I6" s="8" t="s">
        <v>61</v>
      </c>
      <c r="J6" s="9"/>
      <c r="K6" s="10" t="s">
        <v>62</v>
      </c>
      <c r="L6" s="5"/>
      <c r="M6" s="17" t="s">
        <v>63</v>
      </c>
      <c r="N6" s="17" t="s">
        <v>64</v>
      </c>
      <c r="O6" s="5"/>
      <c r="P6" s="14" t="s">
        <v>65</v>
      </c>
      <c r="Q6" s="15" t="s">
        <v>66</v>
      </c>
      <c r="R6" s="14" t="s">
        <v>65</v>
      </c>
      <c r="S6" s="15" t="s">
        <v>67</v>
      </c>
      <c r="T6" s="5" t="str">
        <f t="shared" si="1"/>
        <v>04-Información estadística</v>
      </c>
      <c r="U6" s="5" t="str">
        <f t="shared" si="2"/>
        <v>04-Vivienda</v>
      </c>
    </row>
    <row r="7" spans="1:21" ht="12.75" customHeight="1" x14ac:dyDescent="0.2">
      <c r="A7" s="5" t="s">
        <v>68</v>
      </c>
      <c r="B7" s="5">
        <v>4137</v>
      </c>
      <c r="C7" s="5" t="str">
        <f t="shared" si="0"/>
        <v>4137 Departamento Administrativo de Desarrollo e Innovación Institucional</v>
      </c>
      <c r="D7" s="5"/>
      <c r="E7" s="6" t="s">
        <v>69</v>
      </c>
      <c r="F7" s="6" t="s">
        <v>70</v>
      </c>
      <c r="G7" s="7" t="s">
        <v>71</v>
      </c>
      <c r="H7" s="6"/>
      <c r="I7" s="18" t="s">
        <v>72</v>
      </c>
      <c r="J7" s="19"/>
      <c r="K7" s="10" t="s">
        <v>73</v>
      </c>
      <c r="L7" s="5"/>
      <c r="M7" s="17" t="s">
        <v>74</v>
      </c>
      <c r="N7" s="17" t="s">
        <v>75</v>
      </c>
      <c r="O7" s="5"/>
      <c r="P7" s="14" t="s">
        <v>76</v>
      </c>
      <c r="Q7" s="15" t="s">
        <v>77</v>
      </c>
      <c r="R7" s="14" t="s">
        <v>76</v>
      </c>
      <c r="S7" s="15" t="s">
        <v>78</v>
      </c>
      <c r="T7" s="5" t="str">
        <f t="shared" si="1"/>
        <v>05-Empleo público</v>
      </c>
      <c r="U7" s="5" t="str">
        <f t="shared" si="2"/>
        <v>05-Recreación y Deportes</v>
      </c>
    </row>
    <row r="8" spans="1:21" ht="12.75" customHeight="1" x14ac:dyDescent="0.2">
      <c r="A8" s="5" t="s">
        <v>79</v>
      </c>
      <c r="B8" s="5">
        <v>4171</v>
      </c>
      <c r="C8" s="5" t="str">
        <f t="shared" si="0"/>
        <v>4171 Secretaría de Desarrollo Económico</v>
      </c>
      <c r="D8" s="5"/>
      <c r="E8" s="6" t="s">
        <v>80</v>
      </c>
      <c r="F8" s="6" t="s">
        <v>81</v>
      </c>
      <c r="G8" s="7" t="s">
        <v>82</v>
      </c>
      <c r="H8" s="6"/>
      <c r="I8" s="18" t="s">
        <v>83</v>
      </c>
      <c r="J8" s="19"/>
      <c r="K8" s="10" t="s">
        <v>84</v>
      </c>
      <c r="L8" s="5"/>
      <c r="M8" s="11" t="s">
        <v>85</v>
      </c>
      <c r="N8" s="11" t="s">
        <v>86</v>
      </c>
      <c r="O8" s="5"/>
      <c r="P8" s="14" t="s">
        <v>87</v>
      </c>
      <c r="Q8" s="15" t="s">
        <v>88</v>
      </c>
      <c r="R8" s="14" t="s">
        <v>89</v>
      </c>
      <c r="S8" s="15" t="s">
        <v>90</v>
      </c>
      <c r="T8" s="5" t="str">
        <f t="shared" si="1"/>
        <v>11-Relaciones exteriores</v>
      </c>
      <c r="U8" s="5" t="str">
        <f t="shared" si="2"/>
        <v>06-Arte y Cultura</v>
      </c>
    </row>
    <row r="9" spans="1:21" ht="12.75" customHeight="1" x14ac:dyDescent="0.2">
      <c r="A9" s="5" t="s">
        <v>91</v>
      </c>
      <c r="B9" s="5">
        <v>4161</v>
      </c>
      <c r="C9" s="5" t="str">
        <f t="shared" si="0"/>
        <v>4161 Secretaría de Seguridad y Justicia</v>
      </c>
      <c r="D9" s="5"/>
      <c r="E9" s="6" t="s">
        <v>92</v>
      </c>
      <c r="F9" s="6" t="s">
        <v>93</v>
      </c>
      <c r="G9" s="7" t="s">
        <v>94</v>
      </c>
      <c r="H9" s="6"/>
      <c r="I9" s="18" t="s">
        <v>95</v>
      </c>
      <c r="J9" s="19"/>
      <c r="K9" s="10" t="s">
        <v>96</v>
      </c>
      <c r="L9" s="5"/>
      <c r="M9" s="17" t="s">
        <v>97</v>
      </c>
      <c r="N9" s="17" t="s">
        <v>98</v>
      </c>
      <c r="O9" s="5"/>
      <c r="P9" s="14" t="s">
        <v>99</v>
      </c>
      <c r="Q9" s="15" t="s">
        <v>100</v>
      </c>
      <c r="R9" s="14" t="s">
        <v>101</v>
      </c>
      <c r="S9" s="15" t="s">
        <v>102</v>
      </c>
      <c r="T9" s="5" t="str">
        <f t="shared" si="1"/>
        <v>12-Justicia y del derecho</v>
      </c>
      <c r="U9" s="5" t="str">
        <f t="shared" si="2"/>
        <v>07-Desarrollo Comunitario</v>
      </c>
    </row>
    <row r="10" spans="1:21" ht="12.75" customHeight="1" x14ac:dyDescent="0.2">
      <c r="A10" s="5" t="s">
        <v>103</v>
      </c>
      <c r="B10" s="5">
        <v>4147</v>
      </c>
      <c r="C10" s="5" t="str">
        <f t="shared" si="0"/>
        <v>4147 Secretaría de Vivienda Social y Hábitat</v>
      </c>
      <c r="D10" s="5"/>
      <c r="E10" s="6" t="s">
        <v>104</v>
      </c>
      <c r="F10" s="6" t="s">
        <v>105</v>
      </c>
      <c r="G10" s="7" t="s">
        <v>106</v>
      </c>
      <c r="H10" s="6"/>
      <c r="I10" s="18" t="s">
        <v>107</v>
      </c>
      <c r="J10" s="19"/>
      <c r="K10" s="10" t="s">
        <v>108</v>
      </c>
      <c r="L10" s="5"/>
      <c r="M10" s="17" t="s">
        <v>109</v>
      </c>
      <c r="N10" s="17" t="s">
        <v>75</v>
      </c>
      <c r="O10" s="5"/>
      <c r="P10" s="14" t="s">
        <v>110</v>
      </c>
      <c r="Q10" s="15" t="s">
        <v>111</v>
      </c>
      <c r="R10" s="14" t="s">
        <v>112</v>
      </c>
      <c r="S10" s="15" t="s">
        <v>113</v>
      </c>
      <c r="T10" s="5" t="str">
        <f t="shared" si="1"/>
        <v>13-Hacienda</v>
      </c>
      <c r="U10" s="5" t="str">
        <f t="shared" si="2"/>
        <v>08-Defensa y Seguridad</v>
      </c>
    </row>
    <row r="11" spans="1:21" ht="12.75" customHeight="1" x14ac:dyDescent="0.2">
      <c r="A11" s="5" t="s">
        <v>114</v>
      </c>
      <c r="B11" s="5">
        <v>4148</v>
      </c>
      <c r="C11" s="5" t="str">
        <f t="shared" si="0"/>
        <v>4148 Secretaría de Cultura</v>
      </c>
      <c r="D11" s="5"/>
      <c r="E11" s="6" t="s">
        <v>115</v>
      </c>
      <c r="F11" s="6" t="s">
        <v>116</v>
      </c>
      <c r="G11" s="7" t="s">
        <v>117</v>
      </c>
      <c r="H11" s="6"/>
      <c r="I11" s="18" t="s">
        <v>118</v>
      </c>
      <c r="J11" s="19"/>
      <c r="K11" s="10" t="s">
        <v>119</v>
      </c>
      <c r="L11" s="5"/>
      <c r="M11" s="17" t="s">
        <v>120</v>
      </c>
      <c r="N11" s="17" t="s">
        <v>121</v>
      </c>
      <c r="O11" s="5"/>
      <c r="P11" s="14" t="s">
        <v>122</v>
      </c>
      <c r="Q11" s="15" t="s">
        <v>123</v>
      </c>
      <c r="R11" s="14" t="s">
        <v>124</v>
      </c>
      <c r="S11" s="15" t="s">
        <v>125</v>
      </c>
      <c r="T11" s="5" t="str">
        <f t="shared" si="1"/>
        <v>15-Defensa y policía</v>
      </c>
      <c r="U11" s="5" t="str">
        <f t="shared" si="2"/>
        <v>09-Justicia</v>
      </c>
    </row>
    <row r="12" spans="1:21" ht="12.75" customHeight="1" x14ac:dyDescent="0.2">
      <c r="A12" s="5" t="s">
        <v>126</v>
      </c>
      <c r="B12" s="5">
        <v>4124</v>
      </c>
      <c r="C12" s="5" t="str">
        <f t="shared" si="0"/>
        <v>4124 Departamento Administrativo de Control Disciplinario Interno</v>
      </c>
      <c r="D12" s="5"/>
      <c r="E12" s="6" t="s">
        <v>127</v>
      </c>
      <c r="F12" s="6" t="s">
        <v>128</v>
      </c>
      <c r="G12" s="7" t="s">
        <v>129</v>
      </c>
      <c r="H12" s="6"/>
      <c r="I12" s="18" t="s">
        <v>130</v>
      </c>
      <c r="J12" s="19"/>
      <c r="K12" s="10" t="s">
        <v>131</v>
      </c>
      <c r="L12" s="5"/>
      <c r="M12" s="11" t="s">
        <v>132</v>
      </c>
      <c r="N12" s="11" t="s">
        <v>133</v>
      </c>
      <c r="O12" s="5"/>
      <c r="P12" s="14" t="s">
        <v>134</v>
      </c>
      <c r="Q12" s="15" t="s">
        <v>135</v>
      </c>
      <c r="R12" s="14" t="s">
        <v>136</v>
      </c>
      <c r="S12" s="15" t="s">
        <v>137</v>
      </c>
      <c r="T12" s="5" t="str">
        <f t="shared" si="1"/>
        <v>17-Agricultura y desarrollo rural</v>
      </c>
      <c r="U12" s="5" t="str">
        <f t="shared" si="2"/>
        <v>10-Trabajo y Seguridad Social</v>
      </c>
    </row>
    <row r="13" spans="1:21" ht="12.75" customHeight="1" x14ac:dyDescent="0.2">
      <c r="A13" s="5" t="s">
        <v>138</v>
      </c>
      <c r="B13" s="5">
        <v>4123</v>
      </c>
      <c r="C13" s="5" t="str">
        <f t="shared" si="0"/>
        <v>4123 Departamento Administrativo de Control Interno</v>
      </c>
      <c r="D13" s="5"/>
      <c r="E13" s="6" t="s">
        <v>139</v>
      </c>
      <c r="F13" s="6" t="s">
        <v>140</v>
      </c>
      <c r="G13" s="7" t="s">
        <v>141</v>
      </c>
      <c r="H13" s="6"/>
      <c r="I13" s="18" t="s">
        <v>142</v>
      </c>
      <c r="J13" s="19"/>
      <c r="K13" s="10" t="s">
        <v>143</v>
      </c>
      <c r="L13" s="5"/>
      <c r="M13" s="11" t="s">
        <v>144</v>
      </c>
      <c r="N13" s="11" t="s">
        <v>145</v>
      </c>
      <c r="O13" s="5"/>
      <c r="P13" s="14" t="s">
        <v>146</v>
      </c>
      <c r="Q13" s="15" t="s">
        <v>147</v>
      </c>
      <c r="R13" s="14" t="s">
        <v>87</v>
      </c>
      <c r="S13" s="15" t="s">
        <v>148</v>
      </c>
      <c r="T13" s="5" t="str">
        <f t="shared" si="1"/>
        <v>19-Salud y protección social</v>
      </c>
      <c r="U13" s="5" t="str">
        <f t="shared" si="2"/>
        <v>11-Desarrollo Industrial</v>
      </c>
    </row>
    <row r="14" spans="1:21" ht="12.75" customHeight="1" x14ac:dyDescent="0.2">
      <c r="A14" s="5" t="s">
        <v>149</v>
      </c>
      <c r="B14" s="5">
        <v>4181</v>
      </c>
      <c r="C14" s="5" t="str">
        <f t="shared" si="0"/>
        <v>4181 Unidad Administrativa Especial de Gestión de Bienes y Servicios</v>
      </c>
      <c r="D14" s="5"/>
      <c r="E14" s="6" t="s">
        <v>150</v>
      </c>
      <c r="F14" s="6" t="s">
        <v>151</v>
      </c>
      <c r="G14" s="7" t="s">
        <v>152</v>
      </c>
      <c r="H14" s="6"/>
      <c r="I14" s="18" t="s">
        <v>153</v>
      </c>
      <c r="J14" s="19"/>
      <c r="K14" s="10" t="s">
        <v>154</v>
      </c>
      <c r="L14" s="5"/>
      <c r="M14" s="11" t="s">
        <v>155</v>
      </c>
      <c r="N14" s="11" t="s">
        <v>156</v>
      </c>
      <c r="O14" s="5"/>
      <c r="P14" s="14" t="s">
        <v>157</v>
      </c>
      <c r="Q14" s="15" t="s">
        <v>158</v>
      </c>
      <c r="R14" s="14" t="s">
        <v>99</v>
      </c>
      <c r="S14" s="15" t="s">
        <v>159</v>
      </c>
      <c r="T14" s="5" t="str">
        <f t="shared" si="1"/>
        <v>21-Minas y energía</v>
      </c>
      <c r="U14" s="5" t="str">
        <f t="shared" si="2"/>
        <v>12-Desarrollo Comercial</v>
      </c>
    </row>
    <row r="15" spans="1:21" ht="12.75" customHeight="1" x14ac:dyDescent="0.2">
      <c r="A15" s="5" t="s">
        <v>160</v>
      </c>
      <c r="B15" s="5">
        <v>4112</v>
      </c>
      <c r="C15" s="5" t="str">
        <f t="shared" si="0"/>
        <v>4112 Secretaría de Gobierno</v>
      </c>
      <c r="D15" s="5"/>
      <c r="E15" s="6" t="s">
        <v>161</v>
      </c>
      <c r="F15" s="6" t="s">
        <v>162</v>
      </c>
      <c r="G15" s="7" t="s">
        <v>163</v>
      </c>
      <c r="H15" s="6"/>
      <c r="I15" s="18" t="s">
        <v>164</v>
      </c>
      <c r="J15" s="19"/>
      <c r="K15" s="10" t="s">
        <v>165</v>
      </c>
      <c r="L15" s="5"/>
      <c r="M15" s="17" t="s">
        <v>166</v>
      </c>
      <c r="N15" s="17" t="s">
        <v>156</v>
      </c>
      <c r="O15" s="5"/>
      <c r="P15" s="14" t="s">
        <v>167</v>
      </c>
      <c r="Q15" s="15" t="s">
        <v>45</v>
      </c>
      <c r="R15" s="14" t="s">
        <v>110</v>
      </c>
      <c r="S15" s="15" t="s">
        <v>168</v>
      </c>
      <c r="T15" s="5" t="str">
        <f t="shared" si="1"/>
        <v>22-Educación</v>
      </c>
      <c r="U15" s="5" t="str">
        <f t="shared" si="2"/>
        <v>13-Desarrollo Turístico</v>
      </c>
    </row>
    <row r="16" spans="1:21" ht="12.75" customHeight="1" x14ac:dyDescent="0.2">
      <c r="A16" s="5" t="s">
        <v>169</v>
      </c>
      <c r="B16" s="5">
        <v>4135</v>
      </c>
      <c r="C16" s="5" t="str">
        <f t="shared" si="0"/>
        <v>4135 Departamento Administrativo de Contratación Pública</v>
      </c>
      <c r="D16" s="5"/>
      <c r="E16" s="6" t="s">
        <v>170</v>
      </c>
      <c r="F16" s="6" t="s">
        <v>171</v>
      </c>
      <c r="G16" s="7" t="s">
        <v>172</v>
      </c>
      <c r="H16" s="6"/>
      <c r="I16" s="18" t="s">
        <v>173</v>
      </c>
      <c r="J16" s="19"/>
      <c r="K16" s="10" t="s">
        <v>174</v>
      </c>
      <c r="L16" s="5"/>
      <c r="M16" s="17" t="s">
        <v>175</v>
      </c>
      <c r="N16" s="17" t="s">
        <v>176</v>
      </c>
      <c r="O16" s="5"/>
      <c r="P16" s="14" t="s">
        <v>177</v>
      </c>
      <c r="Q16" s="15" t="s">
        <v>178</v>
      </c>
      <c r="R16" s="14" t="s">
        <v>179</v>
      </c>
      <c r="S16" s="15" t="s">
        <v>180</v>
      </c>
      <c r="T16" s="5" t="str">
        <f t="shared" si="1"/>
        <v>23-Tecnologías de la información y las comunicaciones</v>
      </c>
      <c r="U16" s="5" t="str">
        <f t="shared" si="2"/>
        <v>14-Agropecuario</v>
      </c>
    </row>
    <row r="17" spans="1:21" ht="12.75" customHeight="1" x14ac:dyDescent="0.2">
      <c r="A17" s="5" t="s">
        <v>181</v>
      </c>
      <c r="B17" s="5">
        <v>4121</v>
      </c>
      <c r="C17" s="5" t="str">
        <f t="shared" si="0"/>
        <v>4121 Departamento Administrativo de Gestión Jurídica Pública</v>
      </c>
      <c r="D17" s="5"/>
      <c r="E17" s="6" t="s">
        <v>182</v>
      </c>
      <c r="F17" s="6" t="s">
        <v>183</v>
      </c>
      <c r="G17" s="7" t="s">
        <v>184</v>
      </c>
      <c r="H17" s="6"/>
      <c r="I17" s="18" t="s">
        <v>185</v>
      </c>
      <c r="J17" s="19"/>
      <c r="K17" s="10" t="s">
        <v>186</v>
      </c>
      <c r="L17" s="5"/>
      <c r="M17" s="11" t="s">
        <v>187</v>
      </c>
      <c r="N17" s="11" t="s">
        <v>188</v>
      </c>
      <c r="O17" s="5"/>
      <c r="P17" s="14" t="s">
        <v>189</v>
      </c>
      <c r="Q17" s="15" t="s">
        <v>190</v>
      </c>
      <c r="R17" s="14" t="s">
        <v>122</v>
      </c>
      <c r="S17" s="15" t="s">
        <v>191</v>
      </c>
      <c r="T17" s="5" t="str">
        <f t="shared" si="1"/>
        <v>24-Transporte</v>
      </c>
      <c r="U17" s="5" t="str">
        <f t="shared" si="2"/>
        <v>15-Minero</v>
      </c>
    </row>
    <row r="18" spans="1:21" ht="12.75" customHeight="1" x14ac:dyDescent="0.2">
      <c r="A18" s="5" t="s">
        <v>192</v>
      </c>
      <c r="B18" s="5">
        <v>4172</v>
      </c>
      <c r="C18" s="5" t="str">
        <f t="shared" si="0"/>
        <v>4172 Secretaría de Turismo</v>
      </c>
      <c r="D18" s="5"/>
      <c r="E18" s="6" t="s">
        <v>193</v>
      </c>
      <c r="F18" s="6" t="s">
        <v>194</v>
      </c>
      <c r="G18" s="7" t="s">
        <v>195</v>
      </c>
      <c r="H18" s="6"/>
      <c r="I18" s="18" t="s">
        <v>196</v>
      </c>
      <c r="J18" s="19"/>
      <c r="K18" s="10" t="s">
        <v>197</v>
      </c>
      <c r="L18" s="5"/>
      <c r="M18" s="11" t="s">
        <v>198</v>
      </c>
      <c r="N18" s="11" t="s">
        <v>199</v>
      </c>
      <c r="O18" s="5"/>
      <c r="P18" s="14" t="s">
        <v>200</v>
      </c>
      <c r="Q18" s="15" t="s">
        <v>201</v>
      </c>
      <c r="R18" s="14" t="s">
        <v>202</v>
      </c>
      <c r="S18" s="15" t="s">
        <v>203</v>
      </c>
      <c r="T18" s="5" t="str">
        <f t="shared" si="1"/>
        <v>25-Organismos de control</v>
      </c>
      <c r="U18" s="5" t="str">
        <f t="shared" si="2"/>
        <v>16-Comunicaciones</v>
      </c>
    </row>
    <row r="19" spans="1:21" ht="12.75" customHeight="1" x14ac:dyDescent="0.2">
      <c r="A19" s="5" t="s">
        <v>204</v>
      </c>
      <c r="B19" s="5">
        <v>4164</v>
      </c>
      <c r="C19" s="5" t="str">
        <f t="shared" si="0"/>
        <v>4164 Secretaría de Paz y Cultura Ciudadana</v>
      </c>
      <c r="D19" s="5"/>
      <c r="E19" s="6" t="s">
        <v>205</v>
      </c>
      <c r="F19" s="6" t="s">
        <v>206</v>
      </c>
      <c r="G19" s="7" t="s">
        <v>207</v>
      </c>
      <c r="H19" s="6"/>
      <c r="I19" s="18" t="s">
        <v>208</v>
      </c>
      <c r="J19" s="19"/>
      <c r="K19" s="10" t="s">
        <v>209</v>
      </c>
      <c r="L19" s="5"/>
      <c r="M19" s="17" t="s">
        <v>210</v>
      </c>
      <c r="N19" s="17" t="s">
        <v>211</v>
      </c>
      <c r="O19" s="5"/>
      <c r="P19" s="14" t="s">
        <v>212</v>
      </c>
      <c r="Q19" s="15" t="s">
        <v>213</v>
      </c>
      <c r="R19" s="14" t="s">
        <v>134</v>
      </c>
      <c r="S19" s="15" t="s">
        <v>190</v>
      </c>
      <c r="T19" s="5" t="str">
        <f t="shared" si="1"/>
        <v>27-Rama judicial</v>
      </c>
      <c r="U19" s="5" t="str">
        <f t="shared" si="2"/>
        <v>17-Transporte</v>
      </c>
    </row>
    <row r="20" spans="1:21" ht="12.75" customHeight="1" x14ac:dyDescent="0.2">
      <c r="A20" s="5" t="s">
        <v>214</v>
      </c>
      <c r="B20" s="16">
        <v>4162</v>
      </c>
      <c r="C20" s="5" t="str">
        <f t="shared" si="0"/>
        <v>4162 Secretaría del Deporte y la Recreación</v>
      </c>
      <c r="D20" s="5"/>
      <c r="E20" s="6" t="s">
        <v>215</v>
      </c>
      <c r="F20" s="6" t="s">
        <v>216</v>
      </c>
      <c r="G20" s="7" t="s">
        <v>217</v>
      </c>
      <c r="H20" s="6"/>
      <c r="I20" s="18" t="s">
        <v>218</v>
      </c>
      <c r="J20" s="19"/>
      <c r="K20" s="10" t="s">
        <v>219</v>
      </c>
      <c r="L20" s="5"/>
      <c r="M20" s="17" t="s">
        <v>220</v>
      </c>
      <c r="N20" s="17" t="s">
        <v>221</v>
      </c>
      <c r="O20" s="5"/>
      <c r="P20" s="14" t="s">
        <v>222</v>
      </c>
      <c r="Q20" s="15" t="s">
        <v>223</v>
      </c>
      <c r="R20" s="14" t="s">
        <v>224</v>
      </c>
      <c r="S20" s="15" t="s">
        <v>225</v>
      </c>
      <c r="T20" s="5" t="str">
        <f t="shared" si="1"/>
        <v>28-Registraduría</v>
      </c>
      <c r="U20" s="5" t="str">
        <f t="shared" si="2"/>
        <v>18-Infraestructura Vial</v>
      </c>
    </row>
    <row r="21" spans="1:21" ht="12.75" customHeight="1" x14ac:dyDescent="0.2">
      <c r="A21" s="5" t="s">
        <v>226</v>
      </c>
      <c r="B21" s="5">
        <v>4173</v>
      </c>
      <c r="C21" s="5" t="str">
        <f t="shared" si="0"/>
        <v>4173 Secretaría de Desarrollo Territorial y Participación Ciudadana</v>
      </c>
      <c r="D21" s="5"/>
      <c r="E21" s="6" t="s">
        <v>227</v>
      </c>
      <c r="F21" s="6" t="s">
        <v>228</v>
      </c>
      <c r="G21" s="7" t="s">
        <v>229</v>
      </c>
      <c r="H21" s="6"/>
      <c r="I21" s="18" t="s">
        <v>230</v>
      </c>
      <c r="J21" s="19"/>
      <c r="K21" s="10" t="s">
        <v>231</v>
      </c>
      <c r="L21" s="5"/>
      <c r="M21" s="17" t="s">
        <v>232</v>
      </c>
      <c r="N21" s="17" t="s">
        <v>233</v>
      </c>
      <c r="O21" s="5"/>
      <c r="P21" s="14" t="s">
        <v>234</v>
      </c>
      <c r="Q21" s="15" t="s">
        <v>235</v>
      </c>
      <c r="R21" s="14" t="s">
        <v>146</v>
      </c>
      <c r="S21" s="15" t="s">
        <v>236</v>
      </c>
      <c r="T21" s="5" t="str">
        <f t="shared" si="1"/>
        <v>29-Fiscalía</v>
      </c>
      <c r="U21" s="5" t="str">
        <f t="shared" si="2"/>
        <v>19-Eléctrico</v>
      </c>
    </row>
    <row r="22" spans="1:21" ht="12.75" customHeight="1" x14ac:dyDescent="0.2">
      <c r="A22" s="5" t="s">
        <v>237</v>
      </c>
      <c r="B22" s="5">
        <v>4146</v>
      </c>
      <c r="C22" s="5" t="str">
        <f t="shared" si="0"/>
        <v>4146 Secretaría de Bienestar Social</v>
      </c>
      <c r="D22" s="5"/>
      <c r="E22" s="6" t="s">
        <v>238</v>
      </c>
      <c r="F22" s="6" t="s">
        <v>239</v>
      </c>
      <c r="G22" s="7" t="s">
        <v>240</v>
      </c>
      <c r="H22" s="6"/>
      <c r="I22" s="10" t="s">
        <v>241</v>
      </c>
      <c r="J22" s="19"/>
      <c r="K22" s="10" t="s">
        <v>242</v>
      </c>
      <c r="L22" s="5"/>
      <c r="M22" s="17" t="s">
        <v>243</v>
      </c>
      <c r="N22" s="17" t="s">
        <v>244</v>
      </c>
      <c r="O22" s="5"/>
      <c r="P22" s="14" t="s">
        <v>245</v>
      </c>
      <c r="Q22" s="15" t="s">
        <v>246</v>
      </c>
      <c r="R22" s="14" t="s">
        <v>247</v>
      </c>
      <c r="S22" s="15" t="s">
        <v>248</v>
      </c>
      <c r="T22" s="5" t="str">
        <f t="shared" si="1"/>
        <v>32-Ambiente y desarrollo sostenible</v>
      </c>
      <c r="U22" s="5" t="str">
        <f t="shared" si="2"/>
        <v>20-Petróleo y Gas</v>
      </c>
    </row>
    <row r="23" spans="1:21" ht="12.75" customHeight="1" x14ac:dyDescent="0.2">
      <c r="A23" s="5" t="s">
        <v>249</v>
      </c>
      <c r="B23" s="5">
        <v>4143</v>
      </c>
      <c r="C23" s="5" t="str">
        <f t="shared" si="0"/>
        <v>4143 Secretaría de Educación</v>
      </c>
      <c r="D23" s="5"/>
      <c r="E23" s="6" t="s">
        <v>250</v>
      </c>
      <c r="F23" s="6" t="s">
        <v>251</v>
      </c>
      <c r="G23" s="7" t="s">
        <v>252</v>
      </c>
      <c r="H23" s="6"/>
      <c r="I23" s="18" t="s">
        <v>253</v>
      </c>
      <c r="J23" s="19"/>
      <c r="K23" s="10" t="s">
        <v>254</v>
      </c>
      <c r="L23" s="5"/>
      <c r="M23" s="11" t="s">
        <v>255</v>
      </c>
      <c r="N23" s="11" t="s">
        <v>256</v>
      </c>
      <c r="O23" s="5"/>
      <c r="P23" s="14" t="s">
        <v>257</v>
      </c>
      <c r="Q23" s="15" t="s">
        <v>258</v>
      </c>
      <c r="R23" s="14" t="s">
        <v>157</v>
      </c>
      <c r="S23" s="15" t="s">
        <v>259</v>
      </c>
      <c r="T23" s="5" t="str">
        <f t="shared" si="1"/>
        <v>33-Cultura</v>
      </c>
      <c r="U23" s="5" t="str">
        <f t="shared" si="2"/>
        <v>21-Medio Ambiente</v>
      </c>
    </row>
    <row r="24" spans="1:21" ht="12.75" customHeight="1" x14ac:dyDescent="0.2">
      <c r="A24" s="5" t="s">
        <v>260</v>
      </c>
      <c r="B24" s="5">
        <v>4145</v>
      </c>
      <c r="C24" s="5" t="str">
        <f t="shared" si="0"/>
        <v>4145 Secretaría de Salud Pública</v>
      </c>
      <c r="D24" s="5"/>
      <c r="E24" s="6" t="s">
        <v>261</v>
      </c>
      <c r="F24" s="6" t="s">
        <v>262</v>
      </c>
      <c r="G24" s="7" t="s">
        <v>263</v>
      </c>
      <c r="H24" s="6"/>
      <c r="I24" s="18" t="s">
        <v>264</v>
      </c>
      <c r="J24" s="19"/>
      <c r="K24" s="10" t="s">
        <v>265</v>
      </c>
      <c r="L24" s="5"/>
      <c r="M24" s="17" t="s">
        <v>266</v>
      </c>
      <c r="N24" s="17" t="s">
        <v>267</v>
      </c>
      <c r="O24" s="5"/>
      <c r="P24" s="14" t="s">
        <v>268</v>
      </c>
      <c r="Q24" s="15" t="s">
        <v>269</v>
      </c>
      <c r="R24" s="14" t="s">
        <v>167</v>
      </c>
      <c r="S24" s="15" t="s">
        <v>270</v>
      </c>
      <c r="T24" s="5" t="str">
        <f t="shared" si="1"/>
        <v>35-Comercio, industria y turismo</v>
      </c>
      <c r="U24" s="5" t="str">
        <f t="shared" si="2"/>
        <v>22-Gobierno, Planeación y Desarrollo Instit</v>
      </c>
    </row>
    <row r="25" spans="1:21" ht="12.75" customHeight="1" x14ac:dyDescent="0.2">
      <c r="A25" s="5" t="s">
        <v>271</v>
      </c>
      <c r="B25" s="16">
        <v>4151</v>
      </c>
      <c r="C25" s="5" t="str">
        <f t="shared" si="0"/>
        <v>4151 Secretaría de Infraestructura</v>
      </c>
      <c r="D25" s="5"/>
      <c r="E25" s="6" t="s">
        <v>272</v>
      </c>
      <c r="F25" s="6" t="s">
        <v>273</v>
      </c>
      <c r="G25" s="7" t="s">
        <v>274</v>
      </c>
      <c r="H25" s="6"/>
      <c r="I25" s="18" t="s">
        <v>275</v>
      </c>
      <c r="J25" s="19"/>
      <c r="K25" s="10" t="s">
        <v>276</v>
      </c>
      <c r="L25" s="5"/>
      <c r="M25" s="17" t="s">
        <v>277</v>
      </c>
      <c r="N25" s="17" t="s">
        <v>278</v>
      </c>
      <c r="O25" s="5"/>
      <c r="P25" s="14" t="s">
        <v>279</v>
      </c>
      <c r="Q25" s="15" t="s">
        <v>280</v>
      </c>
      <c r="R25" s="14" t="s">
        <v>177</v>
      </c>
      <c r="S25" s="15" t="s">
        <v>281</v>
      </c>
      <c r="T25" s="5" t="str">
        <f t="shared" si="1"/>
        <v>36-Trabajo</v>
      </c>
      <c r="U25" s="5" t="str">
        <f t="shared" si="2"/>
        <v>23-Prevención y Atención de Desastres</v>
      </c>
    </row>
    <row r="26" spans="1:21" ht="12.75" customHeight="1" x14ac:dyDescent="0.2">
      <c r="A26" s="5" t="s">
        <v>282</v>
      </c>
      <c r="B26" s="5">
        <v>4152</v>
      </c>
      <c r="C26" s="5" t="str">
        <f t="shared" si="0"/>
        <v>4152 Secretaría de Movilidad</v>
      </c>
      <c r="D26" s="5"/>
      <c r="E26" s="6" t="s">
        <v>283</v>
      </c>
      <c r="F26" s="6" t="s">
        <v>284</v>
      </c>
      <c r="G26" s="7" t="s">
        <v>285</v>
      </c>
      <c r="H26" s="6"/>
      <c r="I26" s="18" t="s">
        <v>286</v>
      </c>
      <c r="J26" s="19"/>
      <c r="K26" s="10" t="s">
        <v>287</v>
      </c>
      <c r="L26" s="5"/>
      <c r="M26" s="17" t="s">
        <v>288</v>
      </c>
      <c r="N26" s="17" t="s">
        <v>289</v>
      </c>
      <c r="O26" s="5"/>
      <c r="P26" s="14" t="s">
        <v>290</v>
      </c>
      <c r="Q26" s="15" t="s">
        <v>291</v>
      </c>
      <c r="R26" s="14" t="s">
        <v>189</v>
      </c>
      <c r="S26" s="15" t="s">
        <v>292</v>
      </c>
      <c r="T26" s="5" t="str">
        <f t="shared" si="1"/>
        <v>37-Interior</v>
      </c>
      <c r="U26" s="5" t="str">
        <f t="shared" si="2"/>
        <v>24-Equipamiento</v>
      </c>
    </row>
    <row r="27" spans="1:21" ht="12.75" customHeight="1" x14ac:dyDescent="0.2">
      <c r="A27" s="5" t="s">
        <v>293</v>
      </c>
      <c r="B27" s="5">
        <v>4134</v>
      </c>
      <c r="C27" s="5" t="str">
        <f t="shared" si="0"/>
        <v>4134 Departamento Administrativo de Tecnologías de la Información y las Comunicaciones</v>
      </c>
      <c r="D27" s="5"/>
      <c r="E27" s="6" t="s">
        <v>294</v>
      </c>
      <c r="F27" s="6" t="s">
        <v>295</v>
      </c>
      <c r="G27" s="7" t="s">
        <v>296</v>
      </c>
      <c r="H27" s="6"/>
      <c r="I27" s="18" t="s">
        <v>297</v>
      </c>
      <c r="J27" s="19"/>
      <c r="K27" s="10" t="s">
        <v>298</v>
      </c>
      <c r="L27" s="5"/>
      <c r="M27" s="17" t="s">
        <v>299</v>
      </c>
      <c r="N27" s="17" t="s">
        <v>300</v>
      </c>
      <c r="O27" s="5"/>
      <c r="P27" s="14" t="s">
        <v>301</v>
      </c>
      <c r="Q27" s="15" t="s">
        <v>302</v>
      </c>
      <c r="R27" s="14" t="s">
        <v>200</v>
      </c>
      <c r="S27" s="15" t="s">
        <v>303</v>
      </c>
      <c r="T27" s="5" t="str">
        <f t="shared" si="1"/>
        <v>39-Ciencia, tecnología e innovación</v>
      </c>
      <c r="U27" s="5" t="str">
        <f t="shared" si="2"/>
        <v>25-Ciencia y Tecnología</v>
      </c>
    </row>
    <row r="28" spans="1:21" ht="12.75" customHeight="1" x14ac:dyDescent="0.2">
      <c r="A28" s="5" t="s">
        <v>304</v>
      </c>
      <c r="B28" s="5">
        <v>4163</v>
      </c>
      <c r="C28" s="5" t="str">
        <f t="shared" si="0"/>
        <v>4163 Secretaría de Gestión del Riesgo de Emergencias y Desastres</v>
      </c>
      <c r="D28" s="5"/>
      <c r="E28" s="6" t="s">
        <v>305</v>
      </c>
      <c r="F28" s="6" t="s">
        <v>306</v>
      </c>
      <c r="G28" s="7" t="s">
        <v>307</v>
      </c>
      <c r="H28" s="6"/>
      <c r="I28" s="18" t="s">
        <v>308</v>
      </c>
      <c r="J28" s="19"/>
      <c r="K28" s="10" t="s">
        <v>309</v>
      </c>
      <c r="L28" s="5"/>
      <c r="M28" s="17" t="s">
        <v>310</v>
      </c>
      <c r="N28" s="17" t="s">
        <v>311</v>
      </c>
      <c r="O28" s="5"/>
      <c r="P28" s="14" t="s">
        <v>312</v>
      </c>
      <c r="Q28" s="15" t="s">
        <v>313</v>
      </c>
      <c r="R28" s="14" t="s">
        <v>314</v>
      </c>
      <c r="S28" s="15" t="s">
        <v>315</v>
      </c>
      <c r="T28" s="5" t="str">
        <f t="shared" si="1"/>
        <v>40-Vivienda, ciudad y territorio</v>
      </c>
      <c r="U28" s="5" t="str">
        <f t="shared" si="2"/>
        <v>99-Funcionamiento</v>
      </c>
    </row>
    <row r="29" spans="1:21" ht="12.75" customHeight="1" x14ac:dyDescent="0.2">
      <c r="A29" s="5"/>
      <c r="B29" s="5"/>
      <c r="C29" s="5"/>
      <c r="D29" s="5"/>
      <c r="E29" s="6" t="s">
        <v>316</v>
      </c>
      <c r="F29" s="6" t="s">
        <v>317</v>
      </c>
      <c r="G29" s="7" t="s">
        <v>318</v>
      </c>
      <c r="H29" s="6"/>
      <c r="I29" s="20" t="s">
        <v>319</v>
      </c>
      <c r="J29" s="9"/>
      <c r="K29" s="10" t="s">
        <v>320</v>
      </c>
      <c r="L29" s="5"/>
      <c r="M29" s="11" t="s">
        <v>321</v>
      </c>
      <c r="N29" s="11" t="s">
        <v>322</v>
      </c>
      <c r="O29" s="5"/>
      <c r="P29" s="14" t="s">
        <v>323</v>
      </c>
      <c r="Q29" s="15" t="s">
        <v>324</v>
      </c>
      <c r="R29" s="5"/>
      <c r="S29" s="5"/>
      <c r="T29" s="5" t="str">
        <f t="shared" si="1"/>
        <v>41-Inclusión social y reconciliación</v>
      </c>
      <c r="U29" s="5"/>
    </row>
    <row r="30" spans="1:21" ht="12.75" customHeight="1" x14ac:dyDescent="0.2">
      <c r="A30" s="5"/>
      <c r="B30" s="5"/>
      <c r="C30" s="5"/>
      <c r="D30" s="5"/>
      <c r="E30" s="6" t="s">
        <v>325</v>
      </c>
      <c r="F30" s="6" t="s">
        <v>326</v>
      </c>
      <c r="G30" s="7" t="s">
        <v>327</v>
      </c>
      <c r="H30" s="6"/>
      <c r="I30" s="18" t="s">
        <v>328</v>
      </c>
      <c r="J30" s="19"/>
      <c r="K30" s="10" t="s">
        <v>329</v>
      </c>
      <c r="L30" s="5"/>
      <c r="M30" s="11" t="s">
        <v>330</v>
      </c>
      <c r="N30" s="11" t="s">
        <v>331</v>
      </c>
      <c r="O30" s="5"/>
      <c r="P30" s="14" t="s">
        <v>332</v>
      </c>
      <c r="Q30" s="15" t="s">
        <v>333</v>
      </c>
      <c r="R30" s="5"/>
      <c r="S30" s="5"/>
      <c r="T30" s="5" t="str">
        <f t="shared" si="1"/>
        <v>42-Inteligencia</v>
      </c>
      <c r="U30" s="5"/>
    </row>
    <row r="31" spans="1:21" ht="12.75" customHeight="1" x14ac:dyDescent="0.2">
      <c r="A31" s="5"/>
      <c r="B31" s="5"/>
      <c r="C31" s="5"/>
      <c r="D31" s="5"/>
      <c r="E31" s="6" t="s">
        <v>334</v>
      </c>
      <c r="F31" s="6" t="s">
        <v>335</v>
      </c>
      <c r="G31" s="7" t="s">
        <v>336</v>
      </c>
      <c r="H31" s="6"/>
      <c r="I31" s="18" t="s">
        <v>337</v>
      </c>
      <c r="J31" s="19"/>
      <c r="K31" s="10" t="s">
        <v>338</v>
      </c>
      <c r="L31" s="5"/>
      <c r="M31" s="17" t="s">
        <v>339</v>
      </c>
      <c r="N31" s="17" t="s">
        <v>331</v>
      </c>
      <c r="O31" s="5"/>
      <c r="P31" s="14" t="s">
        <v>340</v>
      </c>
      <c r="Q31" s="15" t="s">
        <v>341</v>
      </c>
      <c r="R31" s="5"/>
      <c r="S31" s="5"/>
      <c r="T31" s="5" t="str">
        <f t="shared" si="1"/>
        <v>43-Deporte y recreación</v>
      </c>
      <c r="U31" s="5"/>
    </row>
    <row r="32" spans="1:21" ht="12.75" customHeight="1" x14ac:dyDescent="0.2">
      <c r="A32" s="5"/>
      <c r="B32" s="5"/>
      <c r="C32" s="5"/>
      <c r="D32" s="5"/>
      <c r="E32" s="6" t="s">
        <v>342</v>
      </c>
      <c r="F32" s="6" t="s">
        <v>343</v>
      </c>
      <c r="G32" s="7" t="s">
        <v>344</v>
      </c>
      <c r="H32" s="6"/>
      <c r="I32" s="18" t="s">
        <v>345</v>
      </c>
      <c r="J32" s="19"/>
      <c r="K32" s="10" t="s">
        <v>346</v>
      </c>
      <c r="L32" s="5"/>
      <c r="M32" s="17" t="s">
        <v>347</v>
      </c>
      <c r="N32" s="17" t="s">
        <v>348</v>
      </c>
      <c r="O32" s="5"/>
      <c r="P32" s="14" t="s">
        <v>349</v>
      </c>
      <c r="Q32" s="15" t="s">
        <v>350</v>
      </c>
      <c r="R32" s="5"/>
      <c r="S32" s="5"/>
      <c r="T32" s="5" t="str">
        <f t="shared" si="1"/>
        <v>44-Sistema integral de verdad, justicia, reparación y no repetición</v>
      </c>
      <c r="U32" s="5"/>
    </row>
    <row r="33" spans="1:21" ht="12.75" customHeight="1" x14ac:dyDescent="0.2">
      <c r="A33" s="5"/>
      <c r="B33" s="5"/>
      <c r="C33" s="5"/>
      <c r="D33" s="5"/>
      <c r="E33" s="6" t="s">
        <v>351</v>
      </c>
      <c r="F33" s="6" t="s">
        <v>352</v>
      </c>
      <c r="G33" s="7" t="s">
        <v>353</v>
      </c>
      <c r="H33" s="6"/>
      <c r="I33" s="18" t="s">
        <v>354</v>
      </c>
      <c r="J33" s="19"/>
      <c r="K33" s="10" t="s">
        <v>355</v>
      </c>
      <c r="L33" s="5"/>
      <c r="M33" s="11" t="s">
        <v>356</v>
      </c>
      <c r="N33" s="11" t="s">
        <v>357</v>
      </c>
      <c r="O33" s="5"/>
      <c r="P33" s="14" t="s">
        <v>358</v>
      </c>
      <c r="Q33" s="15" t="s">
        <v>359</v>
      </c>
      <c r="R33" s="5"/>
      <c r="S33" s="5"/>
      <c r="T33" s="5" t="str">
        <f t="shared" si="1"/>
        <v>45-Gobierno territorial</v>
      </c>
      <c r="U33" s="5"/>
    </row>
    <row r="34" spans="1:21" ht="12.75" customHeight="1" x14ac:dyDescent="0.2">
      <c r="A34" s="5"/>
      <c r="B34" s="5"/>
      <c r="C34" s="5"/>
      <c r="D34" s="5"/>
      <c r="E34" s="6" t="s">
        <v>360</v>
      </c>
      <c r="F34" s="6" t="s">
        <v>361</v>
      </c>
      <c r="G34" s="7" t="s">
        <v>362</v>
      </c>
      <c r="H34" s="6"/>
      <c r="I34" s="18" t="s">
        <v>363</v>
      </c>
      <c r="J34" s="19"/>
      <c r="K34" s="10" t="s">
        <v>364</v>
      </c>
      <c r="L34" s="5"/>
      <c r="M34" s="11" t="s">
        <v>365</v>
      </c>
      <c r="N34" s="11" t="s">
        <v>366</v>
      </c>
      <c r="O34" s="5"/>
      <c r="P34" s="5"/>
      <c r="Q34" s="5"/>
      <c r="R34" s="5"/>
      <c r="S34" s="5"/>
      <c r="T34" s="5"/>
      <c r="U34" s="5"/>
    </row>
    <row r="35" spans="1:21" ht="12.75" customHeight="1" x14ac:dyDescent="0.2">
      <c r="A35" s="5"/>
      <c r="B35" s="5"/>
      <c r="C35" s="5"/>
      <c r="D35" s="5"/>
      <c r="E35" s="6" t="s">
        <v>367</v>
      </c>
      <c r="F35" s="6" t="s">
        <v>368</v>
      </c>
      <c r="G35" s="7" t="s">
        <v>369</v>
      </c>
      <c r="H35" s="6"/>
      <c r="I35" s="20" t="s">
        <v>370</v>
      </c>
      <c r="J35" s="9"/>
      <c r="K35" s="10" t="s">
        <v>371</v>
      </c>
      <c r="L35" s="5"/>
      <c r="M35" s="17" t="s">
        <v>372</v>
      </c>
      <c r="N35" s="17" t="s">
        <v>373</v>
      </c>
      <c r="O35" s="5"/>
      <c r="P35" s="5"/>
      <c r="Q35" s="5"/>
      <c r="R35" s="5"/>
      <c r="S35" s="5"/>
      <c r="T35" s="5"/>
      <c r="U35" s="5"/>
    </row>
    <row r="36" spans="1:21" ht="12.75" customHeight="1" x14ac:dyDescent="0.2">
      <c r="A36" s="5"/>
      <c r="B36" s="5"/>
      <c r="C36" s="5"/>
      <c r="D36" s="5"/>
      <c r="E36" s="6" t="s">
        <v>374</v>
      </c>
      <c r="F36" s="6" t="s">
        <v>375</v>
      </c>
      <c r="G36" s="7" t="s">
        <v>376</v>
      </c>
      <c r="H36" s="6"/>
      <c r="I36" s="18" t="s">
        <v>377</v>
      </c>
      <c r="J36" s="19"/>
      <c r="K36" s="10" t="s">
        <v>378</v>
      </c>
      <c r="L36" s="5"/>
      <c r="M36" s="17" t="s">
        <v>379</v>
      </c>
      <c r="N36" s="17" t="s">
        <v>380</v>
      </c>
      <c r="O36" s="5"/>
      <c r="P36" s="5"/>
      <c r="Q36" s="5"/>
      <c r="R36" s="5"/>
      <c r="S36" s="5"/>
      <c r="T36" s="5"/>
      <c r="U36" s="5"/>
    </row>
    <row r="37" spans="1:21" ht="12.75" customHeight="1" x14ac:dyDescent="0.2">
      <c r="A37" s="5"/>
      <c r="B37" s="5"/>
      <c r="C37" s="5"/>
      <c r="D37" s="5"/>
      <c r="E37" s="6" t="s">
        <v>381</v>
      </c>
      <c r="F37" s="6" t="s">
        <v>382</v>
      </c>
      <c r="G37" s="7" t="s">
        <v>383</v>
      </c>
      <c r="H37" s="6"/>
      <c r="I37" s="18" t="s">
        <v>384</v>
      </c>
      <c r="J37" s="19"/>
      <c r="K37" s="10" t="s">
        <v>385</v>
      </c>
      <c r="L37" s="5"/>
      <c r="M37" s="17" t="s">
        <v>386</v>
      </c>
      <c r="N37" s="17" t="s">
        <v>387</v>
      </c>
      <c r="O37" s="5"/>
      <c r="P37" s="5"/>
      <c r="Q37" s="5"/>
      <c r="R37" s="5"/>
      <c r="S37" s="5"/>
      <c r="T37" s="5"/>
      <c r="U37" s="5"/>
    </row>
    <row r="38" spans="1:21" ht="12.75" customHeight="1" x14ac:dyDescent="0.2">
      <c r="A38" s="5"/>
      <c r="B38" s="5"/>
      <c r="C38" s="5"/>
      <c r="D38" s="5"/>
      <c r="E38" s="6" t="s">
        <v>388</v>
      </c>
      <c r="F38" s="6" t="s">
        <v>389</v>
      </c>
      <c r="G38" s="7" t="s">
        <v>390</v>
      </c>
      <c r="H38" s="6"/>
      <c r="I38" s="18" t="s">
        <v>391</v>
      </c>
      <c r="J38" s="19"/>
      <c r="K38" s="10" t="s">
        <v>392</v>
      </c>
      <c r="L38" s="5"/>
      <c r="M38" s="17" t="s">
        <v>393</v>
      </c>
      <c r="N38" s="17" t="s">
        <v>394</v>
      </c>
      <c r="O38" s="5"/>
      <c r="P38" s="5"/>
      <c r="Q38" s="5"/>
      <c r="R38" s="5"/>
      <c r="S38" s="5"/>
      <c r="T38" s="5"/>
      <c r="U38" s="5"/>
    </row>
    <row r="39" spans="1:21" ht="12.75" customHeight="1" x14ac:dyDescent="0.2">
      <c r="A39" s="5"/>
      <c r="B39" s="5"/>
      <c r="C39" s="5"/>
      <c r="D39" s="5"/>
      <c r="E39" s="6" t="s">
        <v>395</v>
      </c>
      <c r="F39" s="6" t="s">
        <v>396</v>
      </c>
      <c r="G39" s="7" t="s">
        <v>397</v>
      </c>
      <c r="H39" s="6"/>
      <c r="I39" s="18" t="s">
        <v>398</v>
      </c>
      <c r="J39" s="19"/>
      <c r="K39" s="10" t="s">
        <v>399</v>
      </c>
      <c r="L39" s="5"/>
      <c r="M39" s="11" t="s">
        <v>400</v>
      </c>
      <c r="N39" s="11" t="s">
        <v>401</v>
      </c>
      <c r="O39" s="5"/>
      <c r="P39" s="5"/>
      <c r="Q39" s="5"/>
      <c r="R39" s="5"/>
      <c r="S39" s="5"/>
      <c r="T39" s="5"/>
      <c r="U39" s="5"/>
    </row>
    <row r="40" spans="1:21" ht="12.75" customHeight="1" x14ac:dyDescent="0.2">
      <c r="A40" s="5"/>
      <c r="B40" s="5"/>
      <c r="C40" s="5"/>
      <c r="D40" s="5"/>
      <c r="E40" s="6" t="s">
        <v>402</v>
      </c>
      <c r="F40" s="6" t="s">
        <v>403</v>
      </c>
      <c r="G40" s="7" t="s">
        <v>404</v>
      </c>
      <c r="H40" s="6"/>
      <c r="I40" s="18" t="s">
        <v>405</v>
      </c>
      <c r="J40" s="19"/>
      <c r="K40" s="10" t="s">
        <v>406</v>
      </c>
      <c r="L40" s="5"/>
      <c r="M40" s="17" t="s">
        <v>407</v>
      </c>
      <c r="N40" s="17" t="s">
        <v>408</v>
      </c>
      <c r="O40" s="5"/>
      <c r="P40" s="5"/>
      <c r="Q40" s="5"/>
      <c r="R40" s="5"/>
      <c r="S40" s="5"/>
      <c r="T40" s="5"/>
      <c r="U40" s="5"/>
    </row>
    <row r="41" spans="1:21" ht="12.75" customHeight="1" x14ac:dyDescent="0.2">
      <c r="A41" s="5"/>
      <c r="B41" s="5"/>
      <c r="C41" s="5"/>
      <c r="D41" s="5"/>
      <c r="E41" s="6" t="s">
        <v>409</v>
      </c>
      <c r="F41" s="6" t="s">
        <v>410</v>
      </c>
      <c r="G41" s="7" t="s">
        <v>411</v>
      </c>
      <c r="H41" s="6"/>
      <c r="I41" s="18" t="s">
        <v>412</v>
      </c>
      <c r="J41" s="19"/>
      <c r="K41" s="10" t="s">
        <v>413</v>
      </c>
      <c r="L41" s="5"/>
      <c r="M41" s="17" t="s">
        <v>414</v>
      </c>
      <c r="N41" s="17" t="s">
        <v>415</v>
      </c>
      <c r="O41" s="5"/>
      <c r="P41" s="5"/>
      <c r="Q41" s="5"/>
      <c r="R41" s="5"/>
      <c r="S41" s="5"/>
      <c r="T41" s="5"/>
      <c r="U41" s="5"/>
    </row>
    <row r="42" spans="1:21" ht="12.75" customHeight="1" x14ac:dyDescent="0.2">
      <c r="A42" s="5"/>
      <c r="B42" s="5"/>
      <c r="C42" s="5"/>
      <c r="D42" s="5"/>
      <c r="E42" s="6" t="s">
        <v>416</v>
      </c>
      <c r="F42" s="6" t="s">
        <v>417</v>
      </c>
      <c r="G42" s="7" t="s">
        <v>418</v>
      </c>
      <c r="H42" s="6"/>
      <c r="I42" s="18" t="s">
        <v>419</v>
      </c>
      <c r="J42" s="19"/>
      <c r="K42" s="10" t="s">
        <v>420</v>
      </c>
      <c r="L42" s="5"/>
      <c r="M42" s="17" t="s">
        <v>421</v>
      </c>
      <c r="N42" s="17" t="s">
        <v>422</v>
      </c>
      <c r="O42" s="5"/>
      <c r="P42" s="5"/>
      <c r="Q42" s="5"/>
      <c r="R42" s="5"/>
      <c r="S42" s="5"/>
      <c r="T42" s="5"/>
      <c r="U42" s="5"/>
    </row>
    <row r="43" spans="1:21" ht="12.75" customHeight="1" x14ac:dyDescent="0.2">
      <c r="A43" s="5"/>
      <c r="B43" s="5"/>
      <c r="C43" s="5"/>
      <c r="D43" s="5"/>
      <c r="E43" s="6" t="s">
        <v>423</v>
      </c>
      <c r="F43" s="6" t="s">
        <v>424</v>
      </c>
      <c r="G43" s="7" t="s">
        <v>425</v>
      </c>
      <c r="H43" s="6"/>
      <c r="I43" s="18" t="s">
        <v>426</v>
      </c>
      <c r="J43" s="19"/>
      <c r="K43" s="10" t="s">
        <v>427</v>
      </c>
      <c r="L43" s="5"/>
      <c r="M43" s="17" t="s">
        <v>428</v>
      </c>
      <c r="N43" s="17" t="s">
        <v>429</v>
      </c>
      <c r="O43" s="5"/>
      <c r="P43" s="5"/>
      <c r="Q43" s="5"/>
      <c r="R43" s="5"/>
      <c r="S43" s="5"/>
      <c r="T43" s="5"/>
      <c r="U43" s="5"/>
    </row>
    <row r="44" spans="1:21" ht="12.75" customHeight="1" x14ac:dyDescent="0.2">
      <c r="A44" s="5"/>
      <c r="B44" s="5"/>
      <c r="C44" s="5"/>
      <c r="D44" s="5"/>
      <c r="E44" s="6" t="s">
        <v>430</v>
      </c>
      <c r="F44" s="6" t="s">
        <v>431</v>
      </c>
      <c r="G44" s="7" t="s">
        <v>432</v>
      </c>
      <c r="H44" s="6"/>
      <c r="I44" s="18" t="s">
        <v>433</v>
      </c>
      <c r="J44" s="19"/>
      <c r="K44" s="10" t="s">
        <v>434</v>
      </c>
      <c r="L44" s="5"/>
      <c r="M44" s="17" t="s">
        <v>435</v>
      </c>
      <c r="N44" s="17" t="s">
        <v>436</v>
      </c>
      <c r="O44" s="5"/>
      <c r="P44" s="5"/>
      <c r="Q44" s="5"/>
      <c r="R44" s="5"/>
      <c r="S44" s="5"/>
      <c r="T44" s="5"/>
      <c r="U44" s="5"/>
    </row>
    <row r="45" spans="1:21" ht="12.75" customHeight="1" x14ac:dyDescent="0.2">
      <c r="A45" s="5"/>
      <c r="B45" s="5"/>
      <c r="C45" s="5"/>
      <c r="D45" s="5"/>
      <c r="E45" s="6" t="s">
        <v>437</v>
      </c>
      <c r="F45" s="6" t="s">
        <v>438</v>
      </c>
      <c r="G45" s="7" t="s">
        <v>439</v>
      </c>
      <c r="H45" s="6"/>
      <c r="I45" s="18" t="s">
        <v>440</v>
      </c>
      <c r="J45" s="19"/>
      <c r="K45" s="10" t="s">
        <v>441</v>
      </c>
      <c r="L45" s="5"/>
      <c r="M45" s="11" t="s">
        <v>442</v>
      </c>
      <c r="N45" s="11" t="s">
        <v>443</v>
      </c>
      <c r="O45" s="5"/>
      <c r="P45" s="5"/>
      <c r="Q45" s="5"/>
      <c r="R45" s="5"/>
      <c r="S45" s="5"/>
      <c r="T45" s="5"/>
      <c r="U45" s="5"/>
    </row>
    <row r="46" spans="1:21" ht="12.75" customHeight="1" x14ac:dyDescent="0.2">
      <c r="A46" s="5"/>
      <c r="B46" s="5"/>
      <c r="C46" s="5"/>
      <c r="D46" s="5"/>
      <c r="E46" s="6" t="s">
        <v>444</v>
      </c>
      <c r="F46" s="6" t="s">
        <v>445</v>
      </c>
      <c r="G46" s="7" t="s">
        <v>446</v>
      </c>
      <c r="H46" s="6"/>
      <c r="I46" s="18" t="s">
        <v>447</v>
      </c>
      <c r="J46" s="19"/>
      <c r="K46" s="10" t="s">
        <v>448</v>
      </c>
      <c r="L46" s="5"/>
      <c r="M46" s="11" t="s">
        <v>449</v>
      </c>
      <c r="N46" s="11" t="s">
        <v>450</v>
      </c>
      <c r="O46" s="5"/>
      <c r="P46" s="5"/>
      <c r="Q46" s="5"/>
      <c r="R46" s="5"/>
      <c r="S46" s="5"/>
      <c r="T46" s="5"/>
      <c r="U46" s="5"/>
    </row>
    <row r="47" spans="1:21" ht="12.75" customHeight="1" x14ac:dyDescent="0.2">
      <c r="A47" s="5"/>
      <c r="B47" s="5"/>
      <c r="C47" s="5"/>
      <c r="D47" s="5"/>
      <c r="E47" s="6" t="s">
        <v>451</v>
      </c>
      <c r="F47" s="6" t="s">
        <v>452</v>
      </c>
      <c r="G47" s="7" t="s">
        <v>453</v>
      </c>
      <c r="H47" s="6"/>
      <c r="I47" s="18" t="s">
        <v>454</v>
      </c>
      <c r="J47" s="19"/>
      <c r="K47" s="10" t="s">
        <v>455</v>
      </c>
      <c r="L47" s="5"/>
      <c r="M47" s="17" t="s">
        <v>456</v>
      </c>
      <c r="N47" s="17" t="s">
        <v>457</v>
      </c>
      <c r="O47" s="5"/>
      <c r="P47" s="5"/>
      <c r="Q47" s="5"/>
      <c r="R47" s="5"/>
      <c r="S47" s="5"/>
      <c r="T47" s="5"/>
      <c r="U47" s="5"/>
    </row>
    <row r="48" spans="1:21" ht="12.75" customHeight="1" x14ac:dyDescent="0.2">
      <c r="A48" s="5"/>
      <c r="B48" s="5"/>
      <c r="C48" s="5"/>
      <c r="D48" s="5"/>
      <c r="E48" s="6" t="s">
        <v>458</v>
      </c>
      <c r="F48" s="6" t="s">
        <v>459</v>
      </c>
      <c r="G48" s="7" t="s">
        <v>460</v>
      </c>
      <c r="H48" s="6"/>
      <c r="I48" s="18" t="s">
        <v>461</v>
      </c>
      <c r="J48" s="19"/>
      <c r="K48" s="10" t="s">
        <v>462</v>
      </c>
      <c r="L48" s="5"/>
      <c r="M48" s="17" t="s">
        <v>463</v>
      </c>
      <c r="N48" s="17" t="s">
        <v>464</v>
      </c>
      <c r="O48" s="5"/>
      <c r="P48" s="5"/>
      <c r="Q48" s="5"/>
      <c r="R48" s="5"/>
      <c r="S48" s="5"/>
      <c r="T48" s="5"/>
      <c r="U48" s="5"/>
    </row>
    <row r="49" spans="1:21" ht="12.75" customHeight="1" x14ac:dyDescent="0.2">
      <c r="A49" s="5"/>
      <c r="B49" s="5"/>
      <c r="C49" s="5"/>
      <c r="D49" s="5"/>
      <c r="E49" s="6" t="s">
        <v>465</v>
      </c>
      <c r="F49" s="6" t="s">
        <v>466</v>
      </c>
      <c r="G49" s="7" t="s">
        <v>467</v>
      </c>
      <c r="H49" s="6"/>
      <c r="I49" s="18" t="s">
        <v>468</v>
      </c>
      <c r="J49" s="19"/>
      <c r="K49" s="10" t="s">
        <v>469</v>
      </c>
      <c r="L49" s="5"/>
      <c r="M49" s="17" t="s">
        <v>470</v>
      </c>
      <c r="N49" s="17" t="s">
        <v>471</v>
      </c>
      <c r="O49" s="5"/>
      <c r="P49" s="5"/>
      <c r="Q49" s="5"/>
      <c r="R49" s="5"/>
      <c r="S49" s="5"/>
      <c r="T49" s="5"/>
      <c r="U49" s="5"/>
    </row>
    <row r="50" spans="1:21" ht="12.75" customHeight="1" x14ac:dyDescent="0.2">
      <c r="A50" s="5"/>
      <c r="B50" s="5"/>
      <c r="C50" s="5"/>
      <c r="D50" s="5"/>
      <c r="E50" s="6" t="s">
        <v>472</v>
      </c>
      <c r="F50" s="6" t="s">
        <v>473</v>
      </c>
      <c r="G50" s="7" t="s">
        <v>474</v>
      </c>
      <c r="H50" s="6"/>
      <c r="I50" s="18" t="s">
        <v>475</v>
      </c>
      <c r="J50" s="19"/>
      <c r="K50" s="10" t="s">
        <v>476</v>
      </c>
      <c r="L50" s="5"/>
      <c r="M50" s="17" t="s">
        <v>477</v>
      </c>
      <c r="N50" s="17" t="s">
        <v>478</v>
      </c>
      <c r="O50" s="5"/>
      <c r="P50" s="5"/>
      <c r="Q50" s="5"/>
      <c r="R50" s="5"/>
      <c r="S50" s="5"/>
      <c r="T50" s="5"/>
      <c r="U50" s="5"/>
    </row>
    <row r="51" spans="1:21" ht="12.75" customHeight="1" x14ac:dyDescent="0.2">
      <c r="A51" s="5"/>
      <c r="B51" s="5"/>
      <c r="C51" s="5"/>
      <c r="D51" s="5"/>
      <c r="E51" s="6" t="s">
        <v>479</v>
      </c>
      <c r="F51" s="6" t="s">
        <v>480</v>
      </c>
      <c r="G51" s="7" t="s">
        <v>481</v>
      </c>
      <c r="H51" s="6"/>
      <c r="I51" s="18" t="s">
        <v>482</v>
      </c>
      <c r="J51" s="19"/>
      <c r="K51" s="10" t="s">
        <v>483</v>
      </c>
      <c r="L51" s="5"/>
      <c r="M51" s="11" t="s">
        <v>484</v>
      </c>
      <c r="N51" s="11" t="s">
        <v>256</v>
      </c>
      <c r="O51" s="5"/>
      <c r="P51" s="5"/>
      <c r="Q51" s="5"/>
      <c r="R51" s="5"/>
      <c r="S51" s="5"/>
      <c r="T51" s="5"/>
      <c r="U51" s="5"/>
    </row>
    <row r="52" spans="1:21" ht="12.75" customHeight="1" x14ac:dyDescent="0.2">
      <c r="A52" s="5"/>
      <c r="B52" s="5"/>
      <c r="C52" s="5"/>
      <c r="D52" s="5"/>
      <c r="E52" s="6" t="s">
        <v>485</v>
      </c>
      <c r="F52" s="6" t="s">
        <v>486</v>
      </c>
      <c r="G52" s="7" t="s">
        <v>487</v>
      </c>
      <c r="H52" s="6"/>
      <c r="I52" s="18" t="s">
        <v>488</v>
      </c>
      <c r="J52" s="19"/>
      <c r="K52" s="10" t="s">
        <v>489</v>
      </c>
      <c r="L52" s="5"/>
      <c r="M52" s="17" t="s">
        <v>490</v>
      </c>
      <c r="N52" s="17" t="s">
        <v>491</v>
      </c>
      <c r="O52" s="5"/>
      <c r="P52" s="5"/>
      <c r="Q52" s="5"/>
      <c r="R52" s="5"/>
      <c r="S52" s="5"/>
      <c r="T52" s="5"/>
      <c r="U52" s="5"/>
    </row>
    <row r="53" spans="1:21" ht="12.75" customHeight="1" x14ac:dyDescent="0.2">
      <c r="A53" s="5"/>
      <c r="B53" s="5"/>
      <c r="C53" s="5"/>
      <c r="D53" s="5"/>
      <c r="E53" s="6" t="s">
        <v>492</v>
      </c>
      <c r="F53" s="6" t="s">
        <v>493</v>
      </c>
      <c r="G53" s="7" t="s">
        <v>494</v>
      </c>
      <c r="H53" s="6"/>
      <c r="I53" s="18" t="s">
        <v>495</v>
      </c>
      <c r="J53" s="19"/>
      <c r="K53" s="10" t="s">
        <v>496</v>
      </c>
      <c r="L53" s="5"/>
      <c r="M53" s="17" t="s">
        <v>497</v>
      </c>
      <c r="N53" s="17" t="s">
        <v>498</v>
      </c>
      <c r="O53" s="5"/>
      <c r="P53" s="5"/>
      <c r="Q53" s="5"/>
      <c r="R53" s="5"/>
      <c r="S53" s="5"/>
      <c r="T53" s="5"/>
      <c r="U53" s="5"/>
    </row>
    <row r="54" spans="1:21" ht="12.75" customHeight="1" x14ac:dyDescent="0.2">
      <c r="A54" s="5"/>
      <c r="B54" s="5"/>
      <c r="C54" s="5"/>
      <c r="D54" s="5"/>
      <c r="E54" s="6" t="s">
        <v>499</v>
      </c>
      <c r="F54" s="6" t="s">
        <v>500</v>
      </c>
      <c r="G54" s="7" t="s">
        <v>501</v>
      </c>
      <c r="H54" s="6"/>
      <c r="I54" s="18" t="s">
        <v>502</v>
      </c>
      <c r="J54" s="19"/>
      <c r="K54" s="10" t="s">
        <v>503</v>
      </c>
      <c r="L54" s="5"/>
      <c r="M54" s="17" t="s">
        <v>504</v>
      </c>
      <c r="N54" s="17" t="s">
        <v>505</v>
      </c>
      <c r="O54" s="5"/>
      <c r="P54" s="5"/>
      <c r="Q54" s="5"/>
      <c r="R54" s="5"/>
      <c r="S54" s="5"/>
      <c r="T54" s="5"/>
      <c r="U54" s="5"/>
    </row>
    <row r="55" spans="1:21" ht="12.75" customHeight="1" x14ac:dyDescent="0.2">
      <c r="A55" s="5"/>
      <c r="B55" s="5"/>
      <c r="C55" s="5"/>
      <c r="D55" s="5"/>
      <c r="E55" s="6" t="s">
        <v>506</v>
      </c>
      <c r="F55" s="6" t="s">
        <v>507</v>
      </c>
      <c r="G55" s="7" t="s">
        <v>508</v>
      </c>
      <c r="H55" s="6"/>
      <c r="I55" s="18" t="s">
        <v>509</v>
      </c>
      <c r="J55" s="19"/>
      <c r="K55" s="10" t="s">
        <v>510</v>
      </c>
      <c r="L55" s="5"/>
      <c r="M55" s="17" t="s">
        <v>511</v>
      </c>
      <c r="N55" s="17" t="s">
        <v>512</v>
      </c>
      <c r="O55" s="5"/>
      <c r="P55" s="5"/>
      <c r="Q55" s="5"/>
      <c r="R55" s="5"/>
      <c r="S55" s="5"/>
      <c r="T55" s="5"/>
      <c r="U55" s="5"/>
    </row>
    <row r="56" spans="1:21" ht="12.75" customHeight="1" x14ac:dyDescent="0.2">
      <c r="A56" s="5"/>
      <c r="B56" s="5"/>
      <c r="C56" s="5"/>
      <c r="D56" s="5"/>
      <c r="E56" s="6" t="s">
        <v>513</v>
      </c>
      <c r="F56" s="6" t="s">
        <v>514</v>
      </c>
      <c r="G56" s="7" t="s">
        <v>515</v>
      </c>
      <c r="H56" s="6"/>
      <c r="I56" s="18" t="s">
        <v>516</v>
      </c>
      <c r="J56" s="19"/>
      <c r="K56" s="10" t="s">
        <v>517</v>
      </c>
      <c r="L56" s="5"/>
      <c r="M56" s="17" t="s">
        <v>518</v>
      </c>
      <c r="N56" s="17" t="s">
        <v>519</v>
      </c>
      <c r="O56" s="5"/>
      <c r="P56" s="5"/>
      <c r="Q56" s="5"/>
      <c r="R56" s="5"/>
      <c r="S56" s="5"/>
      <c r="T56" s="5"/>
      <c r="U56" s="5"/>
    </row>
    <row r="57" spans="1:21" ht="12.75" customHeight="1" x14ac:dyDescent="0.2">
      <c r="A57" s="5"/>
      <c r="B57" s="5"/>
      <c r="C57" s="5"/>
      <c r="D57" s="5"/>
      <c r="E57" s="6" t="s">
        <v>520</v>
      </c>
      <c r="F57" s="6" t="s">
        <v>521</v>
      </c>
      <c r="G57" s="7" t="s">
        <v>522</v>
      </c>
      <c r="H57" s="6"/>
      <c r="I57" s="18" t="s">
        <v>523</v>
      </c>
      <c r="J57" s="19"/>
      <c r="K57" s="10" t="s">
        <v>524</v>
      </c>
      <c r="L57" s="5"/>
      <c r="M57" s="17" t="s">
        <v>525</v>
      </c>
      <c r="N57" s="17" t="s">
        <v>526</v>
      </c>
      <c r="O57" s="5"/>
      <c r="P57" s="5"/>
      <c r="Q57" s="5"/>
      <c r="R57" s="5"/>
      <c r="S57" s="5"/>
      <c r="T57" s="5"/>
      <c r="U57" s="5"/>
    </row>
    <row r="58" spans="1:21" ht="12.75" customHeight="1" x14ac:dyDescent="0.2">
      <c r="A58" s="5"/>
      <c r="B58" s="5"/>
      <c r="C58" s="5"/>
      <c r="D58" s="5"/>
      <c r="E58" s="6" t="s">
        <v>527</v>
      </c>
      <c r="F58" s="6" t="s">
        <v>528</v>
      </c>
      <c r="G58" s="7" t="s">
        <v>529</v>
      </c>
      <c r="H58" s="6"/>
      <c r="I58" s="18" t="s">
        <v>530</v>
      </c>
      <c r="J58" s="19"/>
      <c r="K58" s="10" t="s">
        <v>531</v>
      </c>
      <c r="L58" s="5"/>
      <c r="M58" s="17" t="s">
        <v>532</v>
      </c>
      <c r="N58" s="17" t="s">
        <v>533</v>
      </c>
      <c r="O58" s="5"/>
      <c r="P58" s="5"/>
      <c r="Q58" s="5"/>
      <c r="R58" s="5"/>
      <c r="S58" s="5"/>
      <c r="T58" s="5"/>
      <c r="U58" s="5"/>
    </row>
    <row r="59" spans="1:21" ht="12.75" customHeight="1" x14ac:dyDescent="0.2">
      <c r="A59" s="5"/>
      <c r="B59" s="5"/>
      <c r="C59" s="5"/>
      <c r="D59" s="5"/>
      <c r="E59" s="6" t="s">
        <v>534</v>
      </c>
      <c r="F59" s="6" t="s">
        <v>535</v>
      </c>
      <c r="G59" s="7" t="s">
        <v>536</v>
      </c>
      <c r="H59" s="6"/>
      <c r="I59" s="18" t="s">
        <v>537</v>
      </c>
      <c r="J59" s="19"/>
      <c r="K59" s="10" t="s">
        <v>538</v>
      </c>
      <c r="L59" s="5"/>
      <c r="M59" s="11" t="s">
        <v>539</v>
      </c>
      <c r="N59" s="11" t="s">
        <v>540</v>
      </c>
      <c r="O59" s="5"/>
      <c r="P59" s="5"/>
      <c r="Q59" s="5"/>
      <c r="R59" s="5"/>
      <c r="S59" s="5"/>
      <c r="T59" s="5"/>
      <c r="U59" s="5"/>
    </row>
    <row r="60" spans="1:21" ht="12.75" customHeight="1" x14ac:dyDescent="0.2">
      <c r="A60" s="5"/>
      <c r="B60" s="5"/>
      <c r="C60" s="5"/>
      <c r="D60" s="5"/>
      <c r="E60" s="6" t="s">
        <v>541</v>
      </c>
      <c r="F60" s="6" t="s">
        <v>542</v>
      </c>
      <c r="G60" s="7" t="s">
        <v>543</v>
      </c>
      <c r="H60" s="6"/>
      <c r="I60" s="18" t="s">
        <v>544</v>
      </c>
      <c r="J60" s="19"/>
      <c r="K60" s="10" t="s">
        <v>545</v>
      </c>
      <c r="L60" s="5"/>
      <c r="M60" s="17" t="s">
        <v>546</v>
      </c>
      <c r="N60" s="17" t="s">
        <v>547</v>
      </c>
      <c r="O60" s="5"/>
      <c r="P60" s="5"/>
      <c r="Q60" s="5"/>
      <c r="R60" s="5"/>
      <c r="S60" s="5"/>
      <c r="T60" s="5"/>
      <c r="U60" s="5"/>
    </row>
    <row r="61" spans="1:21" ht="12.75" customHeight="1" x14ac:dyDescent="0.2">
      <c r="A61" s="5"/>
      <c r="B61" s="5"/>
      <c r="C61" s="5"/>
      <c r="D61" s="5"/>
      <c r="E61" s="6" t="s">
        <v>548</v>
      </c>
      <c r="F61" s="6" t="s">
        <v>549</v>
      </c>
      <c r="G61" s="7" t="s">
        <v>550</v>
      </c>
      <c r="H61" s="6"/>
      <c r="I61" s="18" t="s">
        <v>551</v>
      </c>
      <c r="J61" s="19"/>
      <c r="K61" s="10" t="s">
        <v>552</v>
      </c>
      <c r="L61" s="5"/>
      <c r="M61" s="17" t="s">
        <v>553</v>
      </c>
      <c r="N61" s="17" t="s">
        <v>554</v>
      </c>
      <c r="O61" s="5"/>
      <c r="P61" s="5"/>
      <c r="Q61" s="5"/>
      <c r="R61" s="5"/>
      <c r="S61" s="5"/>
      <c r="T61" s="5"/>
      <c r="U61" s="5"/>
    </row>
    <row r="62" spans="1:21" ht="12.75" customHeight="1" x14ac:dyDescent="0.2">
      <c r="A62" s="5"/>
      <c r="B62" s="5"/>
      <c r="C62" s="5"/>
      <c r="D62" s="5"/>
      <c r="E62" s="6" t="s">
        <v>555</v>
      </c>
      <c r="F62" s="6" t="s">
        <v>556</v>
      </c>
      <c r="G62" s="7" t="s">
        <v>557</v>
      </c>
      <c r="H62" s="6"/>
      <c r="I62" s="18" t="s">
        <v>558</v>
      </c>
      <c r="J62" s="19"/>
      <c r="K62" s="10" t="s">
        <v>559</v>
      </c>
      <c r="L62" s="5"/>
      <c r="M62" s="17" t="s">
        <v>560</v>
      </c>
      <c r="N62" s="17" t="s">
        <v>561</v>
      </c>
      <c r="O62" s="5"/>
      <c r="P62" s="5"/>
      <c r="Q62" s="5"/>
      <c r="R62" s="5"/>
      <c r="S62" s="5"/>
      <c r="T62" s="5"/>
      <c r="U62" s="5"/>
    </row>
    <row r="63" spans="1:21" ht="12.75" customHeight="1" x14ac:dyDescent="0.2">
      <c r="A63" s="5"/>
      <c r="B63" s="5"/>
      <c r="C63" s="5"/>
      <c r="D63" s="5"/>
      <c r="E63" s="6" t="s">
        <v>562</v>
      </c>
      <c r="F63" s="6" t="s">
        <v>563</v>
      </c>
      <c r="G63" s="7" t="s">
        <v>564</v>
      </c>
      <c r="H63" s="6"/>
      <c r="I63" s="18" t="s">
        <v>565</v>
      </c>
      <c r="J63" s="19"/>
      <c r="K63" s="10" t="s">
        <v>566</v>
      </c>
      <c r="L63" s="5"/>
      <c r="M63" s="11" t="s">
        <v>567</v>
      </c>
      <c r="N63" s="11" t="s">
        <v>568</v>
      </c>
      <c r="O63" s="5"/>
      <c r="P63" s="5"/>
      <c r="Q63" s="5"/>
      <c r="R63" s="5"/>
      <c r="S63" s="5"/>
      <c r="T63" s="5"/>
      <c r="U63" s="5"/>
    </row>
    <row r="64" spans="1:21" ht="12.75" customHeight="1" x14ac:dyDescent="0.2">
      <c r="A64" s="5"/>
      <c r="B64" s="5"/>
      <c r="C64" s="5"/>
      <c r="D64" s="5"/>
      <c r="E64" s="6" t="s">
        <v>569</v>
      </c>
      <c r="F64" s="6" t="s">
        <v>570</v>
      </c>
      <c r="G64" s="7" t="s">
        <v>571</v>
      </c>
      <c r="H64" s="6"/>
      <c r="I64" s="18" t="s">
        <v>572</v>
      </c>
      <c r="J64" s="19"/>
      <c r="K64" s="10" t="s">
        <v>573</v>
      </c>
      <c r="L64" s="5"/>
      <c r="M64" s="17" t="s">
        <v>574</v>
      </c>
      <c r="N64" s="17" t="s">
        <v>575</v>
      </c>
      <c r="O64" s="5"/>
      <c r="P64" s="5"/>
      <c r="Q64" s="5"/>
      <c r="R64" s="5"/>
      <c r="S64" s="5"/>
      <c r="T64" s="5"/>
      <c r="U64" s="5"/>
    </row>
    <row r="65" spans="1:21" ht="12.75" customHeight="1" x14ac:dyDescent="0.2">
      <c r="A65" s="5"/>
      <c r="B65" s="5"/>
      <c r="C65" s="5"/>
      <c r="D65" s="5"/>
      <c r="E65" s="6" t="s">
        <v>576</v>
      </c>
      <c r="F65" s="6" t="s">
        <v>577</v>
      </c>
      <c r="G65" s="7" t="s">
        <v>578</v>
      </c>
      <c r="H65" s="6"/>
      <c r="I65" s="18" t="s">
        <v>579</v>
      </c>
      <c r="J65" s="19"/>
      <c r="K65" s="10" t="s">
        <v>580</v>
      </c>
      <c r="L65" s="5"/>
      <c r="M65" s="17" t="s">
        <v>581</v>
      </c>
      <c r="N65" s="17" t="s">
        <v>582</v>
      </c>
      <c r="O65" s="5"/>
      <c r="P65" s="5"/>
      <c r="Q65" s="5"/>
      <c r="R65" s="5"/>
      <c r="S65" s="5"/>
      <c r="T65" s="5"/>
      <c r="U65" s="5"/>
    </row>
    <row r="66" spans="1:21" ht="12.75" customHeight="1" x14ac:dyDescent="0.2">
      <c r="A66" s="5"/>
      <c r="B66" s="5"/>
      <c r="C66" s="5"/>
      <c r="D66" s="5"/>
      <c r="E66" s="6" t="s">
        <v>583</v>
      </c>
      <c r="F66" s="6" t="s">
        <v>584</v>
      </c>
      <c r="G66" s="7" t="s">
        <v>585</v>
      </c>
      <c r="H66" s="6"/>
      <c r="I66" s="18" t="s">
        <v>586</v>
      </c>
      <c r="J66" s="19"/>
      <c r="K66" s="10" t="s">
        <v>587</v>
      </c>
      <c r="L66" s="5"/>
      <c r="M66" s="17" t="s">
        <v>588</v>
      </c>
      <c r="N66" s="17" t="s">
        <v>589</v>
      </c>
      <c r="O66" s="5"/>
      <c r="P66" s="5"/>
      <c r="Q66" s="5"/>
      <c r="R66" s="5"/>
      <c r="S66" s="5"/>
      <c r="T66" s="5"/>
      <c r="U66" s="5"/>
    </row>
    <row r="67" spans="1:21" ht="12.75" customHeight="1" x14ac:dyDescent="0.2">
      <c r="A67" s="5"/>
      <c r="B67" s="5"/>
      <c r="C67" s="5"/>
      <c r="D67" s="5"/>
      <c r="E67" s="6" t="s">
        <v>590</v>
      </c>
      <c r="F67" s="6" t="s">
        <v>591</v>
      </c>
      <c r="G67" s="7" t="s">
        <v>592</v>
      </c>
      <c r="H67" s="6"/>
      <c r="I67" s="18" t="s">
        <v>593</v>
      </c>
      <c r="J67" s="19"/>
      <c r="K67" s="10" t="s">
        <v>594</v>
      </c>
      <c r="L67" s="5"/>
      <c r="M67" s="17" t="s">
        <v>595</v>
      </c>
      <c r="N67" s="17" t="s">
        <v>589</v>
      </c>
      <c r="O67" s="5"/>
      <c r="P67" s="5"/>
      <c r="Q67" s="5"/>
      <c r="R67" s="5"/>
      <c r="S67" s="5"/>
      <c r="T67" s="5"/>
      <c r="U67" s="5"/>
    </row>
    <row r="68" spans="1:21" ht="12.75" customHeight="1" x14ac:dyDescent="0.2">
      <c r="A68" s="5"/>
      <c r="B68" s="5"/>
      <c r="C68" s="5"/>
      <c r="D68" s="5"/>
      <c r="E68" s="6" t="s">
        <v>596</v>
      </c>
      <c r="F68" s="6" t="s">
        <v>597</v>
      </c>
      <c r="G68" s="7" t="s">
        <v>598</v>
      </c>
      <c r="H68" s="6"/>
      <c r="I68" s="18" t="s">
        <v>599</v>
      </c>
      <c r="J68" s="19"/>
      <c r="K68" s="10" t="s">
        <v>600</v>
      </c>
      <c r="L68" s="5"/>
      <c r="M68" s="17" t="s">
        <v>601</v>
      </c>
      <c r="N68" s="17" t="s">
        <v>602</v>
      </c>
      <c r="O68" s="5"/>
      <c r="P68" s="5"/>
      <c r="Q68" s="5"/>
      <c r="R68" s="5"/>
      <c r="S68" s="5"/>
      <c r="T68" s="5"/>
      <c r="U68" s="5"/>
    </row>
    <row r="69" spans="1:21" ht="12.75" customHeight="1" x14ac:dyDescent="0.2">
      <c r="A69" s="5"/>
      <c r="B69" s="5"/>
      <c r="C69" s="5"/>
      <c r="D69" s="5"/>
      <c r="E69" s="6" t="s">
        <v>603</v>
      </c>
      <c r="F69" s="6" t="s">
        <v>604</v>
      </c>
      <c r="G69" s="7" t="s">
        <v>605</v>
      </c>
      <c r="H69" s="6"/>
      <c r="I69" s="18" t="s">
        <v>606</v>
      </c>
      <c r="J69" s="19"/>
      <c r="K69" s="10" t="s">
        <v>607</v>
      </c>
      <c r="L69" s="5"/>
      <c r="M69" s="17" t="s">
        <v>608</v>
      </c>
      <c r="N69" s="17" t="s">
        <v>609</v>
      </c>
      <c r="O69" s="5"/>
      <c r="P69" s="5"/>
      <c r="Q69" s="5"/>
      <c r="R69" s="5"/>
      <c r="S69" s="5"/>
      <c r="T69" s="5"/>
      <c r="U69" s="5"/>
    </row>
    <row r="70" spans="1:21" ht="12.75" customHeight="1" x14ac:dyDescent="0.2">
      <c r="A70" s="5"/>
      <c r="B70" s="5"/>
      <c r="C70" s="5"/>
      <c r="D70" s="5"/>
      <c r="E70" s="6" t="s">
        <v>610</v>
      </c>
      <c r="F70" s="6" t="s">
        <v>611</v>
      </c>
      <c r="G70" s="7" t="s">
        <v>612</v>
      </c>
      <c r="H70" s="6"/>
      <c r="I70" s="20" t="s">
        <v>613</v>
      </c>
      <c r="J70" s="9"/>
      <c r="K70" s="10" t="s">
        <v>614</v>
      </c>
      <c r="L70" s="5"/>
      <c r="M70" s="17" t="s">
        <v>615</v>
      </c>
      <c r="N70" s="17" t="s">
        <v>616</v>
      </c>
      <c r="O70" s="5"/>
      <c r="P70" s="5"/>
      <c r="Q70" s="5"/>
      <c r="R70" s="5"/>
      <c r="S70" s="5"/>
      <c r="T70" s="5"/>
      <c r="U70" s="5"/>
    </row>
    <row r="71" spans="1:21" ht="12.75" customHeight="1" x14ac:dyDescent="0.2">
      <c r="A71" s="5"/>
      <c r="B71" s="5"/>
      <c r="C71" s="5"/>
      <c r="D71" s="5"/>
      <c r="E71" s="6" t="s">
        <v>617</v>
      </c>
      <c r="F71" s="6" t="s">
        <v>618</v>
      </c>
      <c r="G71" s="7" t="s">
        <v>619</v>
      </c>
      <c r="H71" s="6"/>
      <c r="I71" s="18" t="s">
        <v>620</v>
      </c>
      <c r="J71" s="19"/>
      <c r="K71" s="10" t="s">
        <v>621</v>
      </c>
      <c r="L71" s="5"/>
      <c r="M71" s="17" t="s">
        <v>622</v>
      </c>
      <c r="N71" s="17" t="s">
        <v>623</v>
      </c>
      <c r="O71" s="5"/>
      <c r="P71" s="5"/>
      <c r="Q71" s="5"/>
      <c r="R71" s="5"/>
      <c r="S71" s="5"/>
      <c r="T71" s="5"/>
      <c r="U71" s="5"/>
    </row>
    <row r="72" spans="1:21" ht="12.75" customHeight="1" x14ac:dyDescent="0.2">
      <c r="A72" s="5"/>
      <c r="B72" s="5"/>
      <c r="C72" s="5"/>
      <c r="D72" s="5"/>
      <c r="E72" s="6" t="s">
        <v>624</v>
      </c>
      <c r="F72" s="6" t="s">
        <v>625</v>
      </c>
      <c r="G72" s="7" t="s">
        <v>626</v>
      </c>
      <c r="H72" s="6"/>
      <c r="I72" s="18" t="s">
        <v>627</v>
      </c>
      <c r="J72" s="19"/>
      <c r="K72" s="10" t="s">
        <v>628</v>
      </c>
      <c r="L72" s="5"/>
      <c r="M72" s="11" t="s">
        <v>629</v>
      </c>
      <c r="N72" s="11" t="s">
        <v>630</v>
      </c>
      <c r="O72" s="5"/>
      <c r="P72" s="5"/>
      <c r="Q72" s="5"/>
      <c r="R72" s="5"/>
      <c r="S72" s="5"/>
      <c r="T72" s="5"/>
      <c r="U72" s="5"/>
    </row>
    <row r="73" spans="1:21" ht="12.75" customHeight="1" x14ac:dyDescent="0.2">
      <c r="A73" s="5"/>
      <c r="B73" s="5"/>
      <c r="C73" s="5"/>
      <c r="D73" s="5"/>
      <c r="E73" s="6" t="s">
        <v>631</v>
      </c>
      <c r="F73" s="6" t="s">
        <v>632</v>
      </c>
      <c r="G73" s="7" t="s">
        <v>633</v>
      </c>
      <c r="H73" s="6"/>
      <c r="I73" s="18" t="s">
        <v>634</v>
      </c>
      <c r="J73" s="19"/>
      <c r="K73" s="10" t="s">
        <v>635</v>
      </c>
      <c r="L73" s="5"/>
      <c r="M73" s="17" t="s">
        <v>636</v>
      </c>
      <c r="N73" s="17" t="s">
        <v>637</v>
      </c>
      <c r="O73" s="5"/>
      <c r="P73" s="5"/>
      <c r="Q73" s="5"/>
      <c r="R73" s="5"/>
      <c r="S73" s="5"/>
      <c r="T73" s="5"/>
      <c r="U73" s="5"/>
    </row>
    <row r="74" spans="1:21" ht="12.75" customHeight="1" x14ac:dyDescent="0.2">
      <c r="A74" s="5"/>
      <c r="B74" s="5"/>
      <c r="C74" s="5"/>
      <c r="D74" s="5"/>
      <c r="E74" s="6" t="s">
        <v>638</v>
      </c>
      <c r="F74" s="6" t="s">
        <v>639</v>
      </c>
      <c r="G74" s="7" t="s">
        <v>640</v>
      </c>
      <c r="H74" s="6"/>
      <c r="I74" s="20" t="s">
        <v>641</v>
      </c>
      <c r="J74" s="9"/>
      <c r="K74" s="10" t="s">
        <v>642</v>
      </c>
      <c r="L74" s="5"/>
      <c r="M74" s="17" t="s">
        <v>643</v>
      </c>
      <c r="N74" s="17" t="s">
        <v>644</v>
      </c>
      <c r="O74" s="5"/>
      <c r="P74" s="5"/>
      <c r="Q74" s="5"/>
      <c r="R74" s="5"/>
      <c r="S74" s="5"/>
      <c r="T74" s="5"/>
      <c r="U74" s="5"/>
    </row>
    <row r="75" spans="1:21" ht="12.75" customHeight="1" x14ac:dyDescent="0.2">
      <c r="A75" s="5"/>
      <c r="B75" s="5"/>
      <c r="C75" s="5"/>
      <c r="D75" s="5"/>
      <c r="E75" s="6" t="s">
        <v>645</v>
      </c>
      <c r="F75" s="6" t="s">
        <v>646</v>
      </c>
      <c r="G75" s="7" t="s">
        <v>647</v>
      </c>
      <c r="H75" s="6"/>
      <c r="I75" s="20" t="s">
        <v>648</v>
      </c>
      <c r="J75" s="9"/>
      <c r="K75" s="10" t="s">
        <v>649</v>
      </c>
      <c r="L75" s="5"/>
      <c r="M75" s="17" t="s">
        <v>650</v>
      </c>
      <c r="N75" s="17" t="s">
        <v>651</v>
      </c>
      <c r="O75" s="5"/>
      <c r="P75" s="5"/>
      <c r="Q75" s="5"/>
      <c r="R75" s="5"/>
      <c r="S75" s="5"/>
      <c r="T75" s="5"/>
      <c r="U75" s="5"/>
    </row>
    <row r="76" spans="1:21" ht="12.75" customHeight="1" x14ac:dyDescent="0.2">
      <c r="A76" s="5"/>
      <c r="B76" s="5"/>
      <c r="C76" s="5"/>
      <c r="D76" s="5"/>
      <c r="E76" s="6" t="s">
        <v>652</v>
      </c>
      <c r="F76" s="6" t="s">
        <v>653</v>
      </c>
      <c r="G76" s="7" t="s">
        <v>654</v>
      </c>
      <c r="H76" s="6"/>
      <c r="I76" s="20" t="s">
        <v>655</v>
      </c>
      <c r="J76" s="9"/>
      <c r="K76" s="10" t="s">
        <v>656</v>
      </c>
      <c r="L76" s="5"/>
      <c r="M76" s="17" t="s">
        <v>657</v>
      </c>
      <c r="N76" s="17" t="s">
        <v>658</v>
      </c>
      <c r="O76" s="5"/>
      <c r="P76" s="5"/>
      <c r="Q76" s="5"/>
      <c r="R76" s="5"/>
      <c r="S76" s="5"/>
      <c r="T76" s="5"/>
      <c r="U76" s="5"/>
    </row>
    <row r="77" spans="1:21" ht="12.75" customHeight="1" x14ac:dyDescent="0.2">
      <c r="A77" s="5"/>
      <c r="B77" s="5"/>
      <c r="C77" s="5"/>
      <c r="D77" s="5"/>
      <c r="E77" s="6" t="s">
        <v>659</v>
      </c>
      <c r="F77" s="6" t="s">
        <v>660</v>
      </c>
      <c r="G77" s="7" t="s">
        <v>661</v>
      </c>
      <c r="H77" s="6"/>
      <c r="I77" s="18" t="s">
        <v>662</v>
      </c>
      <c r="J77" s="19"/>
      <c r="K77" s="10" t="s">
        <v>663</v>
      </c>
      <c r="L77" s="5"/>
      <c r="M77" s="11" t="s">
        <v>664</v>
      </c>
      <c r="N77" s="11" t="s">
        <v>665</v>
      </c>
      <c r="O77" s="5"/>
      <c r="P77" s="5"/>
      <c r="Q77" s="5"/>
      <c r="R77" s="5"/>
      <c r="S77" s="5"/>
      <c r="T77" s="5"/>
      <c r="U77" s="5"/>
    </row>
    <row r="78" spans="1:21" ht="12.75" customHeight="1" x14ac:dyDescent="0.2">
      <c r="A78" s="5"/>
      <c r="B78" s="5"/>
      <c r="C78" s="5"/>
      <c r="D78" s="5"/>
      <c r="E78" s="6" t="s">
        <v>666</v>
      </c>
      <c r="F78" s="6" t="s">
        <v>667</v>
      </c>
      <c r="G78" s="7" t="s">
        <v>668</v>
      </c>
      <c r="H78" s="6"/>
      <c r="I78" s="18" t="s">
        <v>669</v>
      </c>
      <c r="J78" s="19"/>
      <c r="K78" s="10" t="s">
        <v>670</v>
      </c>
      <c r="L78" s="5"/>
      <c r="M78" s="11" t="s">
        <v>671</v>
      </c>
      <c r="N78" s="11" t="s">
        <v>672</v>
      </c>
      <c r="O78" s="5"/>
      <c r="P78" s="5"/>
      <c r="Q78" s="5"/>
      <c r="R78" s="5"/>
      <c r="S78" s="5"/>
      <c r="T78" s="5"/>
      <c r="U78" s="5"/>
    </row>
    <row r="79" spans="1:21" ht="12.75" customHeight="1" x14ac:dyDescent="0.2">
      <c r="A79" s="5"/>
      <c r="B79" s="5"/>
      <c r="C79" s="5"/>
      <c r="D79" s="5"/>
      <c r="E79" s="6" t="s">
        <v>673</v>
      </c>
      <c r="F79" s="6" t="s">
        <v>674</v>
      </c>
      <c r="G79" s="7" t="s">
        <v>675</v>
      </c>
      <c r="H79" s="6"/>
      <c r="I79" s="18" t="s">
        <v>676</v>
      </c>
      <c r="J79" s="19"/>
      <c r="K79" s="10" t="s">
        <v>677</v>
      </c>
      <c r="L79" s="5"/>
      <c r="M79" s="17" t="s">
        <v>678</v>
      </c>
      <c r="N79" s="17" t="s">
        <v>679</v>
      </c>
      <c r="O79" s="5"/>
      <c r="P79" s="5"/>
      <c r="Q79" s="5"/>
      <c r="R79" s="5"/>
      <c r="S79" s="5"/>
      <c r="T79" s="5"/>
      <c r="U79" s="5"/>
    </row>
    <row r="80" spans="1:21" ht="12.75" customHeight="1" x14ac:dyDescent="0.2">
      <c r="A80" s="5"/>
      <c r="B80" s="5"/>
      <c r="C80" s="5"/>
      <c r="D80" s="5"/>
      <c r="E80" s="6" t="s">
        <v>680</v>
      </c>
      <c r="F80" s="6" t="s">
        <v>681</v>
      </c>
      <c r="G80" s="7" t="s">
        <v>682</v>
      </c>
      <c r="H80" s="6"/>
      <c r="I80" s="18" t="s">
        <v>683</v>
      </c>
      <c r="J80" s="19"/>
      <c r="K80" s="10" t="s">
        <v>684</v>
      </c>
      <c r="L80" s="5"/>
      <c r="M80" s="17" t="s">
        <v>685</v>
      </c>
      <c r="N80" s="17" t="s">
        <v>686</v>
      </c>
      <c r="O80" s="5"/>
      <c r="P80" s="5"/>
      <c r="Q80" s="5"/>
      <c r="R80" s="5"/>
      <c r="S80" s="5"/>
      <c r="T80" s="5"/>
      <c r="U80" s="5"/>
    </row>
    <row r="81" spans="1:21" ht="12.75" customHeight="1" x14ac:dyDescent="0.2">
      <c r="A81" s="5"/>
      <c r="B81" s="5"/>
      <c r="C81" s="5"/>
      <c r="D81" s="5"/>
      <c r="E81" s="6" t="s">
        <v>687</v>
      </c>
      <c r="F81" s="6" t="s">
        <v>688</v>
      </c>
      <c r="G81" s="7" t="s">
        <v>689</v>
      </c>
      <c r="H81" s="6"/>
      <c r="I81" s="18" t="s">
        <v>690</v>
      </c>
      <c r="J81" s="19"/>
      <c r="K81" s="10" t="s">
        <v>691</v>
      </c>
      <c r="L81" s="5"/>
      <c r="M81" s="17" t="s">
        <v>692</v>
      </c>
      <c r="N81" s="17" t="s">
        <v>693</v>
      </c>
      <c r="O81" s="5"/>
      <c r="P81" s="5"/>
      <c r="Q81" s="5"/>
      <c r="R81" s="5"/>
      <c r="S81" s="5"/>
      <c r="T81" s="5"/>
      <c r="U81" s="5"/>
    </row>
    <row r="82" spans="1:21" ht="12.75" customHeight="1" x14ac:dyDescent="0.2">
      <c r="A82" s="5"/>
      <c r="B82" s="5"/>
      <c r="C82" s="5"/>
      <c r="D82" s="5"/>
      <c r="E82" s="6" t="s">
        <v>694</v>
      </c>
      <c r="F82" s="6" t="s">
        <v>695</v>
      </c>
      <c r="G82" s="7" t="s">
        <v>696</v>
      </c>
      <c r="H82" s="6"/>
      <c r="I82" s="18" t="s">
        <v>697</v>
      </c>
      <c r="J82" s="19"/>
      <c r="K82" s="10" t="s">
        <v>698</v>
      </c>
      <c r="L82" s="5"/>
      <c r="M82" s="17" t="s">
        <v>699</v>
      </c>
      <c r="N82" s="17" t="s">
        <v>700</v>
      </c>
      <c r="O82" s="5"/>
      <c r="P82" s="5"/>
      <c r="Q82" s="5"/>
      <c r="R82" s="5"/>
      <c r="S82" s="5"/>
      <c r="T82" s="5"/>
      <c r="U82" s="5"/>
    </row>
    <row r="83" spans="1:21" ht="12.75" customHeight="1" x14ac:dyDescent="0.2">
      <c r="A83" s="5"/>
      <c r="B83" s="5"/>
      <c r="C83" s="5"/>
      <c r="D83" s="5"/>
      <c r="E83" s="6" t="s">
        <v>701</v>
      </c>
      <c r="F83" s="6" t="s">
        <v>702</v>
      </c>
      <c r="G83" s="7" t="s">
        <v>703</v>
      </c>
      <c r="H83" s="6"/>
      <c r="I83" s="18" t="s">
        <v>704</v>
      </c>
      <c r="J83" s="19"/>
      <c r="K83" s="10" t="s">
        <v>705</v>
      </c>
      <c r="L83" s="5"/>
      <c r="M83" s="17" t="s">
        <v>706</v>
      </c>
      <c r="N83" s="17" t="s">
        <v>707</v>
      </c>
      <c r="O83" s="5"/>
      <c r="P83" s="5"/>
      <c r="Q83" s="5"/>
      <c r="R83" s="5"/>
      <c r="S83" s="5"/>
      <c r="T83" s="5"/>
      <c r="U83" s="5"/>
    </row>
    <row r="84" spans="1:21" ht="12.75" customHeight="1" x14ac:dyDescent="0.2">
      <c r="A84" s="5"/>
      <c r="B84" s="5"/>
      <c r="C84" s="5"/>
      <c r="D84" s="5"/>
      <c r="E84" s="6" t="s">
        <v>708</v>
      </c>
      <c r="F84" s="6" t="s">
        <v>709</v>
      </c>
      <c r="G84" s="7" t="s">
        <v>710</v>
      </c>
      <c r="H84" s="6"/>
      <c r="I84" s="18" t="s">
        <v>711</v>
      </c>
      <c r="J84" s="19"/>
      <c r="K84" s="10" t="s">
        <v>712</v>
      </c>
      <c r="L84" s="5"/>
      <c r="M84" s="17" t="s">
        <v>713</v>
      </c>
      <c r="N84" s="17" t="s">
        <v>714</v>
      </c>
      <c r="O84" s="5"/>
      <c r="P84" s="5"/>
      <c r="Q84" s="5"/>
      <c r="R84" s="5"/>
      <c r="S84" s="5"/>
      <c r="T84" s="5"/>
      <c r="U84" s="5"/>
    </row>
    <row r="85" spans="1:21" ht="12.75" customHeight="1" x14ac:dyDescent="0.2">
      <c r="A85" s="5"/>
      <c r="B85" s="5"/>
      <c r="C85" s="5"/>
      <c r="D85" s="5"/>
      <c r="E85" s="6" t="s">
        <v>715</v>
      </c>
      <c r="F85" s="6" t="s">
        <v>716</v>
      </c>
      <c r="G85" s="7" t="s">
        <v>717</v>
      </c>
      <c r="H85" s="6"/>
      <c r="I85" s="18" t="s">
        <v>718</v>
      </c>
      <c r="J85" s="19"/>
      <c r="K85" s="10" t="s">
        <v>719</v>
      </c>
      <c r="L85" s="5"/>
      <c r="M85" s="17" t="s">
        <v>720</v>
      </c>
      <c r="N85" s="17" t="s">
        <v>721</v>
      </c>
      <c r="O85" s="5"/>
      <c r="P85" s="5"/>
      <c r="Q85" s="5"/>
      <c r="R85" s="5"/>
      <c r="S85" s="5"/>
      <c r="T85" s="5"/>
      <c r="U85" s="5"/>
    </row>
    <row r="86" spans="1:21" ht="12.75" customHeight="1" x14ac:dyDescent="0.2">
      <c r="A86" s="5"/>
      <c r="B86" s="5"/>
      <c r="C86" s="5"/>
      <c r="D86" s="5"/>
      <c r="E86" s="6" t="s">
        <v>722</v>
      </c>
      <c r="F86" s="6" t="s">
        <v>723</v>
      </c>
      <c r="G86" s="7" t="s">
        <v>724</v>
      </c>
      <c r="H86" s="6"/>
      <c r="I86" s="18" t="s">
        <v>725</v>
      </c>
      <c r="J86" s="19"/>
      <c r="K86" s="10" t="s">
        <v>726</v>
      </c>
      <c r="L86" s="5"/>
      <c r="M86" s="11" t="s">
        <v>727</v>
      </c>
      <c r="N86" s="11" t="s">
        <v>728</v>
      </c>
      <c r="O86" s="5"/>
      <c r="P86" s="5"/>
      <c r="Q86" s="5"/>
      <c r="R86" s="5"/>
      <c r="S86" s="5"/>
      <c r="T86" s="5"/>
      <c r="U86" s="5"/>
    </row>
    <row r="87" spans="1:21" ht="12.75" customHeight="1" x14ac:dyDescent="0.2">
      <c r="A87" s="5"/>
      <c r="B87" s="5"/>
      <c r="C87" s="5"/>
      <c r="D87" s="5"/>
      <c r="E87" s="6" t="s">
        <v>729</v>
      </c>
      <c r="F87" s="6" t="s">
        <v>730</v>
      </c>
      <c r="G87" s="7" t="s">
        <v>731</v>
      </c>
      <c r="H87" s="6"/>
      <c r="I87" s="18" t="s">
        <v>732</v>
      </c>
      <c r="J87" s="19"/>
      <c r="K87" s="10" t="s">
        <v>733</v>
      </c>
      <c r="L87" s="5"/>
      <c r="M87" s="17" t="s">
        <v>734</v>
      </c>
      <c r="N87" s="17" t="s">
        <v>735</v>
      </c>
      <c r="O87" s="5"/>
      <c r="P87" s="5"/>
      <c r="Q87" s="5"/>
      <c r="R87" s="5"/>
      <c r="S87" s="5"/>
      <c r="T87" s="5"/>
      <c r="U87" s="5"/>
    </row>
    <row r="88" spans="1:21" ht="12.75" customHeight="1" x14ac:dyDescent="0.2">
      <c r="A88" s="5"/>
      <c r="B88" s="5"/>
      <c r="C88" s="5"/>
      <c r="D88" s="5"/>
      <c r="E88" s="6" t="s">
        <v>736</v>
      </c>
      <c r="F88" s="6" t="s">
        <v>737</v>
      </c>
      <c r="G88" s="7" t="s">
        <v>738</v>
      </c>
      <c r="H88" s="6"/>
      <c r="I88" s="18" t="s">
        <v>739</v>
      </c>
      <c r="J88" s="19"/>
      <c r="K88" s="10" t="s">
        <v>740</v>
      </c>
      <c r="L88" s="5"/>
      <c r="M88" s="17" t="s">
        <v>741</v>
      </c>
      <c r="N88" s="17" t="s">
        <v>742</v>
      </c>
      <c r="O88" s="5"/>
      <c r="P88" s="5"/>
      <c r="Q88" s="5"/>
      <c r="R88" s="5"/>
      <c r="S88" s="5"/>
      <c r="T88" s="5"/>
      <c r="U88" s="5"/>
    </row>
    <row r="89" spans="1:21" ht="12.75" customHeight="1" x14ac:dyDescent="0.2">
      <c r="A89" s="5"/>
      <c r="B89" s="5"/>
      <c r="C89" s="5"/>
      <c r="D89" s="5"/>
      <c r="E89" s="6" t="s">
        <v>743</v>
      </c>
      <c r="F89" s="6" t="s">
        <v>744</v>
      </c>
      <c r="G89" s="7" t="s">
        <v>745</v>
      </c>
      <c r="H89" s="6"/>
      <c r="I89" s="18" t="s">
        <v>746</v>
      </c>
      <c r="J89" s="19"/>
      <c r="K89" s="10" t="s">
        <v>747</v>
      </c>
      <c r="L89" s="5"/>
      <c r="M89" s="17" t="s">
        <v>748</v>
      </c>
      <c r="N89" s="17" t="s">
        <v>749</v>
      </c>
      <c r="O89" s="5"/>
      <c r="P89" s="5"/>
      <c r="Q89" s="5"/>
      <c r="R89" s="5"/>
      <c r="S89" s="5"/>
      <c r="T89" s="5"/>
      <c r="U89" s="5"/>
    </row>
    <row r="90" spans="1:21" ht="12.75" customHeight="1" x14ac:dyDescent="0.2">
      <c r="A90" s="5"/>
      <c r="B90" s="5"/>
      <c r="C90" s="5"/>
      <c r="D90" s="5"/>
      <c r="E90" s="6" t="s">
        <v>750</v>
      </c>
      <c r="F90" s="6" t="s">
        <v>751</v>
      </c>
      <c r="G90" s="7" t="s">
        <v>752</v>
      </c>
      <c r="H90" s="6"/>
      <c r="I90" s="18" t="s">
        <v>753</v>
      </c>
      <c r="J90" s="19"/>
      <c r="K90" s="10" t="s">
        <v>754</v>
      </c>
      <c r="L90" s="5"/>
      <c r="M90" s="17" t="s">
        <v>755</v>
      </c>
      <c r="N90" s="17" t="s">
        <v>756</v>
      </c>
      <c r="O90" s="5"/>
      <c r="P90" s="5"/>
      <c r="Q90" s="5"/>
      <c r="R90" s="5"/>
      <c r="S90" s="5"/>
      <c r="T90" s="5"/>
      <c r="U90" s="5"/>
    </row>
    <row r="91" spans="1:21" ht="12.75" customHeight="1" x14ac:dyDescent="0.2">
      <c r="A91" s="5"/>
      <c r="B91" s="5"/>
      <c r="C91" s="5"/>
      <c r="D91" s="5"/>
      <c r="E91" s="6" t="s">
        <v>757</v>
      </c>
      <c r="F91" s="6" t="s">
        <v>758</v>
      </c>
      <c r="G91" s="7" t="s">
        <v>759</v>
      </c>
      <c r="H91" s="6"/>
      <c r="I91" s="18" t="s">
        <v>760</v>
      </c>
      <c r="J91" s="19"/>
      <c r="K91" s="10" t="s">
        <v>761</v>
      </c>
      <c r="L91" s="5"/>
      <c r="M91" s="17" t="s">
        <v>762</v>
      </c>
      <c r="N91" s="17" t="s">
        <v>763</v>
      </c>
      <c r="O91" s="5"/>
      <c r="P91" s="5"/>
      <c r="Q91" s="5"/>
      <c r="R91" s="5"/>
      <c r="S91" s="5"/>
      <c r="T91" s="5"/>
      <c r="U91" s="5"/>
    </row>
    <row r="92" spans="1:21" ht="12.75" customHeight="1" x14ac:dyDescent="0.2">
      <c r="A92" s="5"/>
      <c r="B92" s="5"/>
      <c r="C92" s="5"/>
      <c r="D92" s="5"/>
      <c r="E92" s="6" t="s">
        <v>764</v>
      </c>
      <c r="F92" s="6" t="s">
        <v>765</v>
      </c>
      <c r="G92" s="7" t="s">
        <v>766</v>
      </c>
      <c r="H92" s="6"/>
      <c r="I92" s="18" t="s">
        <v>767</v>
      </c>
      <c r="J92" s="19"/>
      <c r="K92" s="10" t="s">
        <v>768</v>
      </c>
      <c r="L92" s="5"/>
      <c r="M92" s="17" t="s">
        <v>769</v>
      </c>
      <c r="N92" s="17" t="s">
        <v>770</v>
      </c>
      <c r="O92" s="5"/>
      <c r="P92" s="5"/>
      <c r="Q92" s="5"/>
      <c r="R92" s="5"/>
      <c r="S92" s="5"/>
      <c r="T92" s="5"/>
      <c r="U92" s="5"/>
    </row>
    <row r="93" spans="1:21" ht="12.75" customHeight="1" x14ac:dyDescent="0.2">
      <c r="A93" s="5"/>
      <c r="B93" s="5"/>
      <c r="C93" s="5"/>
      <c r="D93" s="5"/>
      <c r="E93" s="6" t="s">
        <v>771</v>
      </c>
      <c r="F93" s="6" t="s">
        <v>772</v>
      </c>
      <c r="G93" s="7" t="s">
        <v>773</v>
      </c>
      <c r="H93" s="6"/>
      <c r="I93" s="18" t="s">
        <v>774</v>
      </c>
      <c r="J93" s="19"/>
      <c r="K93" s="10" t="s">
        <v>775</v>
      </c>
      <c r="L93" s="5"/>
      <c r="M93" s="17" t="s">
        <v>776</v>
      </c>
      <c r="N93" s="17" t="s">
        <v>777</v>
      </c>
      <c r="O93" s="5"/>
      <c r="P93" s="5"/>
      <c r="Q93" s="5"/>
      <c r="R93" s="5"/>
      <c r="S93" s="5"/>
      <c r="T93" s="5"/>
      <c r="U93" s="5"/>
    </row>
    <row r="94" spans="1:21" ht="12.75" customHeight="1" x14ac:dyDescent="0.2">
      <c r="A94" s="5"/>
      <c r="B94" s="5"/>
      <c r="C94" s="5"/>
      <c r="D94" s="5"/>
      <c r="E94" s="6" t="s">
        <v>778</v>
      </c>
      <c r="F94" s="6" t="s">
        <v>779</v>
      </c>
      <c r="G94" s="7" t="s">
        <v>780</v>
      </c>
      <c r="H94" s="6"/>
      <c r="I94" s="18" t="s">
        <v>781</v>
      </c>
      <c r="J94" s="19"/>
      <c r="K94" s="10" t="s">
        <v>782</v>
      </c>
      <c r="L94" s="5"/>
      <c r="M94" s="17" t="s">
        <v>783</v>
      </c>
      <c r="N94" s="17" t="s">
        <v>784</v>
      </c>
      <c r="O94" s="5"/>
      <c r="P94" s="5"/>
      <c r="Q94" s="5"/>
      <c r="R94" s="5"/>
      <c r="S94" s="5"/>
      <c r="T94" s="5"/>
      <c r="U94" s="5"/>
    </row>
    <row r="95" spans="1:21" ht="12.75" customHeight="1" x14ac:dyDescent="0.2">
      <c r="A95" s="5"/>
      <c r="B95" s="5"/>
      <c r="C95" s="5"/>
      <c r="D95" s="5"/>
      <c r="E95" s="6" t="s">
        <v>785</v>
      </c>
      <c r="F95" s="6" t="s">
        <v>786</v>
      </c>
      <c r="G95" s="7" t="s">
        <v>787</v>
      </c>
      <c r="H95" s="6"/>
      <c r="I95" s="18" t="s">
        <v>788</v>
      </c>
      <c r="J95" s="19"/>
      <c r="K95" s="10" t="s">
        <v>789</v>
      </c>
      <c r="L95" s="5"/>
      <c r="M95" s="11" t="s">
        <v>790</v>
      </c>
      <c r="N95" s="11" t="s">
        <v>791</v>
      </c>
      <c r="O95" s="5"/>
      <c r="P95" s="5"/>
      <c r="Q95" s="5"/>
      <c r="R95" s="5"/>
      <c r="S95" s="5"/>
      <c r="T95" s="5"/>
      <c r="U95" s="5"/>
    </row>
    <row r="96" spans="1:21" ht="12.75" customHeight="1" x14ac:dyDescent="0.2">
      <c r="A96" s="5"/>
      <c r="B96" s="5"/>
      <c r="C96" s="5"/>
      <c r="D96" s="5"/>
      <c r="E96" s="6" t="s">
        <v>792</v>
      </c>
      <c r="F96" s="6" t="s">
        <v>793</v>
      </c>
      <c r="G96" s="7" t="s">
        <v>794</v>
      </c>
      <c r="H96" s="6"/>
      <c r="I96" s="18" t="s">
        <v>795</v>
      </c>
      <c r="J96" s="19"/>
      <c r="K96" s="10" t="s">
        <v>796</v>
      </c>
      <c r="L96" s="5"/>
      <c r="M96" s="11" t="s">
        <v>797</v>
      </c>
      <c r="N96" s="11" t="s">
        <v>798</v>
      </c>
      <c r="O96" s="5"/>
      <c r="P96" s="5"/>
      <c r="Q96" s="5"/>
      <c r="R96" s="5"/>
      <c r="S96" s="5"/>
      <c r="T96" s="5"/>
      <c r="U96" s="5"/>
    </row>
    <row r="97" spans="1:21" ht="12.75" customHeight="1" x14ac:dyDescent="0.2">
      <c r="A97" s="5"/>
      <c r="B97" s="5"/>
      <c r="C97" s="5"/>
      <c r="D97" s="5"/>
      <c r="E97" s="6" t="s">
        <v>799</v>
      </c>
      <c r="F97" s="6" t="s">
        <v>800</v>
      </c>
      <c r="G97" s="7" t="s">
        <v>801</v>
      </c>
      <c r="H97" s="6"/>
      <c r="I97" s="18" t="s">
        <v>802</v>
      </c>
      <c r="J97" s="19"/>
      <c r="K97" s="10" t="s">
        <v>803</v>
      </c>
      <c r="L97" s="5"/>
      <c r="M97" s="17" t="s">
        <v>804</v>
      </c>
      <c r="N97" s="17" t="s">
        <v>805</v>
      </c>
      <c r="O97" s="5"/>
      <c r="P97" s="5"/>
      <c r="Q97" s="5"/>
      <c r="R97" s="5"/>
      <c r="S97" s="5"/>
      <c r="T97" s="5"/>
      <c r="U97" s="5"/>
    </row>
    <row r="98" spans="1:21" ht="12.75" customHeight="1" x14ac:dyDescent="0.2">
      <c r="A98" s="5"/>
      <c r="B98" s="5"/>
      <c r="C98" s="5"/>
      <c r="D98" s="5"/>
      <c r="E98" s="6" t="s">
        <v>806</v>
      </c>
      <c r="F98" s="6" t="s">
        <v>807</v>
      </c>
      <c r="G98" s="7" t="s">
        <v>808</v>
      </c>
      <c r="H98" s="6"/>
      <c r="I98" s="18" t="s">
        <v>809</v>
      </c>
      <c r="J98" s="19"/>
      <c r="K98" s="10" t="s">
        <v>810</v>
      </c>
      <c r="L98" s="5"/>
      <c r="M98" s="17" t="s">
        <v>811</v>
      </c>
      <c r="N98" s="17" t="s">
        <v>812</v>
      </c>
      <c r="O98" s="5"/>
      <c r="P98" s="5"/>
      <c r="Q98" s="5"/>
      <c r="R98" s="5"/>
      <c r="S98" s="5"/>
      <c r="T98" s="5"/>
      <c r="U98" s="5"/>
    </row>
    <row r="99" spans="1:21" ht="12.75" customHeight="1" x14ac:dyDescent="0.2">
      <c r="A99" s="5"/>
      <c r="B99" s="5"/>
      <c r="C99" s="5"/>
      <c r="D99" s="5"/>
      <c r="E99" s="6" t="s">
        <v>813</v>
      </c>
      <c r="F99" s="6" t="s">
        <v>814</v>
      </c>
      <c r="G99" s="7" t="s">
        <v>815</v>
      </c>
      <c r="H99" s="6"/>
      <c r="I99" s="20" t="s">
        <v>816</v>
      </c>
      <c r="J99" s="9"/>
      <c r="K99" s="10" t="s">
        <v>817</v>
      </c>
      <c r="L99" s="5"/>
      <c r="M99" s="17" t="s">
        <v>818</v>
      </c>
      <c r="N99" s="17" t="s">
        <v>819</v>
      </c>
      <c r="O99" s="5"/>
      <c r="P99" s="5"/>
      <c r="Q99" s="5"/>
      <c r="R99" s="5"/>
      <c r="S99" s="5"/>
      <c r="T99" s="5"/>
      <c r="U99" s="5"/>
    </row>
    <row r="100" spans="1:21" ht="12.75" customHeight="1" x14ac:dyDescent="0.2">
      <c r="A100" s="5"/>
      <c r="B100" s="5"/>
      <c r="C100" s="5"/>
      <c r="D100" s="5"/>
      <c r="E100" s="6" t="s">
        <v>820</v>
      </c>
      <c r="F100" s="6" t="s">
        <v>821</v>
      </c>
      <c r="G100" s="7" t="s">
        <v>822</v>
      </c>
      <c r="H100" s="6"/>
      <c r="I100" s="18" t="s">
        <v>823</v>
      </c>
      <c r="J100" s="19"/>
      <c r="K100" s="10" t="s">
        <v>824</v>
      </c>
      <c r="L100" s="5"/>
      <c r="M100" s="17" t="s">
        <v>825</v>
      </c>
      <c r="N100" s="17" t="s">
        <v>826</v>
      </c>
      <c r="O100" s="5"/>
      <c r="P100" s="5"/>
      <c r="Q100" s="5"/>
      <c r="R100" s="5"/>
      <c r="S100" s="5"/>
      <c r="T100" s="5"/>
      <c r="U100" s="5"/>
    </row>
    <row r="101" spans="1:21" ht="12.75" customHeight="1" x14ac:dyDescent="0.2">
      <c r="A101" s="5"/>
      <c r="B101" s="5"/>
      <c r="C101" s="5"/>
      <c r="D101" s="5"/>
      <c r="E101" s="6" t="s">
        <v>827</v>
      </c>
      <c r="F101" s="6" t="s">
        <v>828</v>
      </c>
      <c r="G101" s="7" t="s">
        <v>829</v>
      </c>
      <c r="H101" s="6"/>
      <c r="I101" s="18" t="s">
        <v>830</v>
      </c>
      <c r="J101" s="19"/>
      <c r="K101" s="10" t="s">
        <v>831</v>
      </c>
      <c r="L101" s="5"/>
      <c r="M101" s="17" t="s">
        <v>832</v>
      </c>
      <c r="N101" s="17" t="s">
        <v>833</v>
      </c>
      <c r="O101" s="5"/>
      <c r="P101" s="5"/>
      <c r="Q101" s="5"/>
      <c r="R101" s="5"/>
      <c r="S101" s="5"/>
      <c r="T101" s="5"/>
      <c r="U101" s="5"/>
    </row>
    <row r="102" spans="1:21" ht="12.75" customHeight="1" x14ac:dyDescent="0.2">
      <c r="A102" s="5"/>
      <c r="B102" s="5"/>
      <c r="C102" s="5"/>
      <c r="D102" s="5"/>
      <c r="E102" s="6" t="s">
        <v>834</v>
      </c>
      <c r="F102" s="6" t="s">
        <v>835</v>
      </c>
      <c r="G102" s="7" t="s">
        <v>836</v>
      </c>
      <c r="H102" s="6"/>
      <c r="I102" s="18" t="s">
        <v>837</v>
      </c>
      <c r="J102" s="19"/>
      <c r="K102" s="10" t="s">
        <v>838</v>
      </c>
      <c r="L102" s="5"/>
      <c r="M102" s="17" t="s">
        <v>839</v>
      </c>
      <c r="N102" s="17" t="s">
        <v>840</v>
      </c>
      <c r="O102" s="5"/>
      <c r="P102" s="5"/>
      <c r="Q102" s="5"/>
      <c r="R102" s="5"/>
      <c r="S102" s="5"/>
      <c r="T102" s="5"/>
      <c r="U102" s="5"/>
    </row>
    <row r="103" spans="1:21" ht="12.75" customHeight="1" x14ac:dyDescent="0.2">
      <c r="A103" s="5"/>
      <c r="B103" s="5"/>
      <c r="C103" s="5"/>
      <c r="D103" s="5"/>
      <c r="E103" s="6" t="s">
        <v>841</v>
      </c>
      <c r="F103" s="6" t="s">
        <v>842</v>
      </c>
      <c r="G103" s="7" t="s">
        <v>843</v>
      </c>
      <c r="H103" s="6"/>
      <c r="I103" s="18" t="s">
        <v>844</v>
      </c>
      <c r="J103" s="19"/>
      <c r="K103" s="10" t="s">
        <v>845</v>
      </c>
      <c r="L103" s="5"/>
      <c r="M103" s="17" t="s">
        <v>846</v>
      </c>
      <c r="N103" s="17" t="s">
        <v>847</v>
      </c>
      <c r="O103" s="5"/>
      <c r="P103" s="5"/>
      <c r="Q103" s="5"/>
      <c r="R103" s="5"/>
      <c r="S103" s="5"/>
      <c r="T103" s="5"/>
      <c r="U103" s="5"/>
    </row>
    <row r="104" spans="1:21" ht="12.75" customHeight="1" x14ac:dyDescent="0.2">
      <c r="A104" s="5"/>
      <c r="B104" s="5"/>
      <c r="C104" s="5"/>
      <c r="D104" s="5"/>
      <c r="E104" s="6" t="s">
        <v>848</v>
      </c>
      <c r="F104" s="6" t="s">
        <v>849</v>
      </c>
      <c r="G104" s="7" t="s">
        <v>850</v>
      </c>
      <c r="H104" s="6"/>
      <c r="I104" s="18" t="s">
        <v>851</v>
      </c>
      <c r="J104" s="19"/>
      <c r="K104" s="10" t="s">
        <v>852</v>
      </c>
      <c r="L104" s="5"/>
      <c r="M104" s="17" t="s">
        <v>853</v>
      </c>
      <c r="N104" s="17" t="s">
        <v>854</v>
      </c>
      <c r="O104" s="5"/>
      <c r="P104" s="5"/>
      <c r="Q104" s="5"/>
      <c r="R104" s="5"/>
      <c r="S104" s="5"/>
      <c r="T104" s="5"/>
      <c r="U104" s="5"/>
    </row>
    <row r="105" spans="1:21" ht="12.75" customHeight="1" x14ac:dyDescent="0.2">
      <c r="A105" s="5"/>
      <c r="B105" s="5"/>
      <c r="C105" s="5"/>
      <c r="D105" s="5"/>
      <c r="E105" s="6" t="s">
        <v>855</v>
      </c>
      <c r="F105" s="6" t="s">
        <v>856</v>
      </c>
      <c r="G105" s="7" t="s">
        <v>857</v>
      </c>
      <c r="H105" s="6"/>
      <c r="I105" s="18" t="s">
        <v>858</v>
      </c>
      <c r="J105" s="19"/>
      <c r="K105" s="10" t="s">
        <v>859</v>
      </c>
      <c r="L105" s="5"/>
      <c r="M105" s="17" t="s">
        <v>860</v>
      </c>
      <c r="N105" s="17" t="s">
        <v>861</v>
      </c>
      <c r="O105" s="5"/>
      <c r="P105" s="5"/>
      <c r="Q105" s="5"/>
      <c r="R105" s="5"/>
      <c r="S105" s="5"/>
      <c r="T105" s="5"/>
      <c r="U105" s="5"/>
    </row>
    <row r="106" spans="1:21" ht="12.75" customHeight="1" x14ac:dyDescent="0.2">
      <c r="A106" s="5"/>
      <c r="B106" s="5"/>
      <c r="C106" s="5"/>
      <c r="D106" s="5"/>
      <c r="E106" s="6" t="s">
        <v>862</v>
      </c>
      <c r="F106" s="6" t="s">
        <v>863</v>
      </c>
      <c r="G106" s="7" t="s">
        <v>864</v>
      </c>
      <c r="H106" s="6"/>
      <c r="I106" s="18" t="s">
        <v>865</v>
      </c>
      <c r="J106" s="19"/>
      <c r="K106" s="10" t="s">
        <v>866</v>
      </c>
      <c r="L106" s="5"/>
      <c r="M106" s="17" t="s">
        <v>867</v>
      </c>
      <c r="N106" s="17" t="s">
        <v>868</v>
      </c>
      <c r="O106" s="5"/>
      <c r="P106" s="5"/>
      <c r="Q106" s="5"/>
      <c r="R106" s="5"/>
      <c r="S106" s="5"/>
      <c r="T106" s="5"/>
      <c r="U106" s="5"/>
    </row>
    <row r="107" spans="1:21" ht="12.75" customHeight="1" x14ac:dyDescent="0.2">
      <c r="A107" s="5"/>
      <c r="B107" s="5"/>
      <c r="C107" s="5"/>
      <c r="D107" s="5"/>
      <c r="E107" s="6" t="s">
        <v>869</v>
      </c>
      <c r="F107" s="6" t="s">
        <v>870</v>
      </c>
      <c r="G107" s="7" t="s">
        <v>871</v>
      </c>
      <c r="H107" s="6"/>
      <c r="I107" s="18" t="s">
        <v>872</v>
      </c>
      <c r="J107" s="19"/>
      <c r="K107" s="10" t="s">
        <v>873</v>
      </c>
      <c r="L107" s="5"/>
      <c r="M107" s="11" t="s">
        <v>874</v>
      </c>
      <c r="N107" s="11" t="s">
        <v>875</v>
      </c>
      <c r="O107" s="5"/>
      <c r="P107" s="5"/>
      <c r="Q107" s="5"/>
      <c r="R107" s="5"/>
      <c r="S107" s="5"/>
      <c r="T107" s="5"/>
      <c r="U107" s="5"/>
    </row>
    <row r="108" spans="1:21" ht="12.75" customHeight="1" x14ac:dyDescent="0.2">
      <c r="A108" s="5"/>
      <c r="B108" s="5"/>
      <c r="C108" s="5"/>
      <c r="D108" s="5"/>
      <c r="E108" s="6" t="s">
        <v>876</v>
      </c>
      <c r="F108" s="6" t="s">
        <v>877</v>
      </c>
      <c r="G108" s="7" t="s">
        <v>878</v>
      </c>
      <c r="H108" s="6"/>
      <c r="I108" s="18" t="s">
        <v>879</v>
      </c>
      <c r="J108" s="19"/>
      <c r="K108" s="10" t="s">
        <v>880</v>
      </c>
      <c r="L108" s="5"/>
      <c r="M108" s="17" t="s">
        <v>881</v>
      </c>
      <c r="N108" s="17" t="s">
        <v>882</v>
      </c>
      <c r="O108" s="5"/>
      <c r="P108" s="5"/>
      <c r="Q108" s="5"/>
      <c r="R108" s="5"/>
      <c r="S108" s="5"/>
      <c r="T108" s="5"/>
      <c r="U108" s="5"/>
    </row>
    <row r="109" spans="1:21" ht="12.75" customHeight="1" x14ac:dyDescent="0.2">
      <c r="A109" s="5"/>
      <c r="B109" s="5"/>
      <c r="C109" s="5"/>
      <c r="D109" s="5"/>
      <c r="E109" s="6" t="s">
        <v>883</v>
      </c>
      <c r="F109" s="6" t="s">
        <v>884</v>
      </c>
      <c r="G109" s="7" t="s">
        <v>885</v>
      </c>
      <c r="H109" s="6"/>
      <c r="I109" s="18" t="s">
        <v>886</v>
      </c>
      <c r="J109" s="19"/>
      <c r="K109" s="10" t="s">
        <v>887</v>
      </c>
      <c r="L109" s="5"/>
      <c r="M109" s="11" t="s">
        <v>888</v>
      </c>
      <c r="N109" s="11" t="s">
        <v>889</v>
      </c>
      <c r="O109" s="5"/>
      <c r="P109" s="5"/>
      <c r="Q109" s="5"/>
      <c r="R109" s="5"/>
      <c r="S109" s="5"/>
      <c r="T109" s="5"/>
      <c r="U109" s="5"/>
    </row>
    <row r="110" spans="1:21" ht="12.75" customHeight="1" x14ac:dyDescent="0.2">
      <c r="A110" s="5"/>
      <c r="B110" s="5"/>
      <c r="C110" s="5"/>
      <c r="D110" s="5"/>
      <c r="E110" s="6" t="s">
        <v>890</v>
      </c>
      <c r="F110" s="6" t="s">
        <v>891</v>
      </c>
      <c r="G110" s="7" t="s">
        <v>892</v>
      </c>
      <c r="H110" s="6"/>
      <c r="I110" s="18" t="s">
        <v>893</v>
      </c>
      <c r="J110" s="19"/>
      <c r="K110" s="10" t="s">
        <v>894</v>
      </c>
      <c r="L110" s="5"/>
      <c r="M110" s="17" t="s">
        <v>895</v>
      </c>
      <c r="N110" s="17" t="s">
        <v>896</v>
      </c>
      <c r="O110" s="5"/>
      <c r="P110" s="5"/>
      <c r="Q110" s="5"/>
      <c r="R110" s="5"/>
      <c r="S110" s="5"/>
      <c r="T110" s="5"/>
      <c r="U110" s="5"/>
    </row>
    <row r="111" spans="1:21" ht="12.75" customHeight="1" x14ac:dyDescent="0.2">
      <c r="A111" s="5"/>
      <c r="B111" s="5"/>
      <c r="C111" s="5"/>
      <c r="D111" s="5"/>
      <c r="E111" s="6" t="s">
        <v>897</v>
      </c>
      <c r="F111" s="6" t="s">
        <v>898</v>
      </c>
      <c r="G111" s="7" t="s">
        <v>899</v>
      </c>
      <c r="H111" s="6"/>
      <c r="I111" s="20" t="s">
        <v>900</v>
      </c>
      <c r="J111" s="9"/>
      <c r="K111" s="10" t="s">
        <v>901</v>
      </c>
      <c r="L111" s="5"/>
      <c r="M111" s="17" t="s">
        <v>902</v>
      </c>
      <c r="N111" s="17" t="s">
        <v>903</v>
      </c>
      <c r="O111" s="5"/>
      <c r="P111" s="5"/>
      <c r="Q111" s="5"/>
      <c r="R111" s="5"/>
      <c r="S111" s="5"/>
      <c r="T111" s="5"/>
      <c r="U111" s="5"/>
    </row>
    <row r="112" spans="1:21" ht="12.75" customHeight="1" x14ac:dyDescent="0.2">
      <c r="A112" s="5"/>
      <c r="B112" s="5"/>
      <c r="C112" s="5"/>
      <c r="D112" s="5"/>
      <c r="E112" s="6" t="s">
        <v>904</v>
      </c>
      <c r="F112" s="6" t="s">
        <v>905</v>
      </c>
      <c r="G112" s="7" t="s">
        <v>906</v>
      </c>
      <c r="H112" s="6"/>
      <c r="I112" s="18" t="s">
        <v>907</v>
      </c>
      <c r="J112" s="9"/>
      <c r="K112" s="10" t="s">
        <v>908</v>
      </c>
      <c r="L112" s="5"/>
      <c r="M112" s="17" t="s">
        <v>909</v>
      </c>
      <c r="N112" s="17" t="s">
        <v>910</v>
      </c>
      <c r="O112" s="5"/>
      <c r="P112" s="5"/>
      <c r="Q112" s="5"/>
      <c r="R112" s="5"/>
      <c r="S112" s="5"/>
      <c r="T112" s="5"/>
      <c r="U112" s="5"/>
    </row>
    <row r="113" spans="1:21" ht="12.75" customHeight="1" x14ac:dyDescent="0.2">
      <c r="A113" s="5"/>
      <c r="B113" s="5"/>
      <c r="C113" s="5"/>
      <c r="D113" s="5"/>
      <c r="E113" s="6" t="s">
        <v>911</v>
      </c>
      <c r="F113" s="6" t="s">
        <v>912</v>
      </c>
      <c r="G113" s="7" t="s">
        <v>913</v>
      </c>
      <c r="H113" s="6"/>
      <c r="I113" s="20" t="s">
        <v>914</v>
      </c>
      <c r="J113" s="19"/>
      <c r="K113" s="10" t="s">
        <v>915</v>
      </c>
      <c r="L113" s="5"/>
      <c r="M113" s="11" t="s">
        <v>916</v>
      </c>
      <c r="N113" s="11" t="s">
        <v>917</v>
      </c>
      <c r="O113" s="5"/>
      <c r="P113" s="5"/>
      <c r="Q113" s="5"/>
      <c r="R113" s="5"/>
      <c r="S113" s="5"/>
      <c r="T113" s="5"/>
      <c r="U113" s="5"/>
    </row>
    <row r="114" spans="1:21" ht="12.75" customHeight="1" x14ac:dyDescent="0.2">
      <c r="A114" s="5"/>
      <c r="B114" s="5"/>
      <c r="C114" s="5"/>
      <c r="D114" s="5"/>
      <c r="E114" s="6" t="s">
        <v>918</v>
      </c>
      <c r="F114" s="6" t="s">
        <v>919</v>
      </c>
      <c r="G114" s="7" t="s">
        <v>920</v>
      </c>
      <c r="H114" s="6"/>
      <c r="I114" s="20" t="s">
        <v>921</v>
      </c>
      <c r="J114" s="19"/>
      <c r="K114" s="10" t="s">
        <v>922</v>
      </c>
      <c r="L114" s="5"/>
      <c r="M114" s="17" t="s">
        <v>923</v>
      </c>
      <c r="N114" s="17" t="s">
        <v>924</v>
      </c>
      <c r="O114" s="5"/>
      <c r="P114" s="5"/>
      <c r="Q114" s="5"/>
      <c r="R114" s="5"/>
      <c r="S114" s="5"/>
      <c r="T114" s="5"/>
      <c r="U114" s="5"/>
    </row>
    <row r="115" spans="1:21" ht="12.75" customHeight="1" x14ac:dyDescent="0.2">
      <c r="A115" s="5"/>
      <c r="B115" s="5"/>
      <c r="C115" s="5"/>
      <c r="D115" s="5"/>
      <c r="E115" s="6" t="s">
        <v>925</v>
      </c>
      <c r="F115" s="6" t="s">
        <v>926</v>
      </c>
      <c r="G115" s="7" t="s">
        <v>927</v>
      </c>
      <c r="H115" s="6"/>
      <c r="I115" s="18" t="s">
        <v>928</v>
      </c>
      <c r="J115" s="19"/>
      <c r="K115" s="10" t="s">
        <v>929</v>
      </c>
      <c r="L115" s="5"/>
      <c r="M115" s="17" t="s">
        <v>930</v>
      </c>
      <c r="N115" s="17" t="s">
        <v>931</v>
      </c>
      <c r="O115" s="5"/>
      <c r="P115" s="5"/>
      <c r="Q115" s="5"/>
      <c r="R115" s="5"/>
      <c r="S115" s="5"/>
      <c r="T115" s="5"/>
      <c r="U115" s="5"/>
    </row>
    <row r="116" spans="1:21" ht="12.75" customHeight="1" x14ac:dyDescent="0.2">
      <c r="A116" s="5"/>
      <c r="B116" s="5"/>
      <c r="C116" s="5"/>
      <c r="D116" s="5"/>
      <c r="E116" s="6" t="s">
        <v>932</v>
      </c>
      <c r="F116" s="6" t="s">
        <v>933</v>
      </c>
      <c r="G116" s="7" t="s">
        <v>934</v>
      </c>
      <c r="H116" s="6"/>
      <c r="I116" s="18" t="s">
        <v>935</v>
      </c>
      <c r="J116" s="19"/>
      <c r="K116" s="10" t="s">
        <v>936</v>
      </c>
      <c r="L116" s="5"/>
      <c r="M116" s="17" t="s">
        <v>937</v>
      </c>
      <c r="N116" s="17" t="s">
        <v>938</v>
      </c>
      <c r="O116" s="5"/>
      <c r="P116" s="5"/>
      <c r="Q116" s="5"/>
      <c r="R116" s="5"/>
      <c r="S116" s="5"/>
      <c r="T116" s="5"/>
      <c r="U116" s="5"/>
    </row>
    <row r="117" spans="1:21" ht="12.75" customHeight="1" x14ac:dyDescent="0.2">
      <c r="A117" s="5"/>
      <c r="B117" s="5"/>
      <c r="C117" s="5"/>
      <c r="D117" s="5"/>
      <c r="E117" s="6" t="s">
        <v>939</v>
      </c>
      <c r="F117" s="6" t="s">
        <v>940</v>
      </c>
      <c r="G117" s="7" t="s">
        <v>941</v>
      </c>
      <c r="H117" s="6"/>
      <c r="I117" s="18" t="s">
        <v>942</v>
      </c>
      <c r="J117" s="19"/>
      <c r="K117" s="10" t="s">
        <v>943</v>
      </c>
      <c r="L117" s="5"/>
      <c r="M117" s="17" t="s">
        <v>944</v>
      </c>
      <c r="N117" s="17" t="s">
        <v>945</v>
      </c>
      <c r="O117" s="5"/>
      <c r="P117" s="5"/>
      <c r="Q117" s="5"/>
      <c r="R117" s="5"/>
      <c r="S117" s="5"/>
      <c r="T117" s="5"/>
      <c r="U117" s="5"/>
    </row>
    <row r="118" spans="1:21" ht="12.75" customHeight="1" x14ac:dyDescent="0.2">
      <c r="A118" s="5"/>
      <c r="B118" s="5"/>
      <c r="C118" s="5"/>
      <c r="D118" s="5"/>
      <c r="E118" s="6" t="s">
        <v>946</v>
      </c>
      <c r="F118" s="6" t="s">
        <v>947</v>
      </c>
      <c r="G118" s="7" t="s">
        <v>948</v>
      </c>
      <c r="H118" s="6"/>
      <c r="I118" s="18" t="s">
        <v>949</v>
      </c>
      <c r="J118" s="19"/>
      <c r="K118" s="10" t="s">
        <v>950</v>
      </c>
      <c r="L118" s="5"/>
      <c r="M118" s="11" t="s">
        <v>951</v>
      </c>
      <c r="N118" s="11" t="s">
        <v>952</v>
      </c>
      <c r="O118" s="5"/>
      <c r="P118" s="5"/>
      <c r="Q118" s="5"/>
      <c r="R118" s="5"/>
      <c r="S118" s="5"/>
      <c r="T118" s="5"/>
      <c r="U118" s="5"/>
    </row>
    <row r="119" spans="1:21" ht="12.75" customHeight="1" x14ac:dyDescent="0.2">
      <c r="A119" s="5"/>
      <c r="B119" s="5"/>
      <c r="C119" s="5"/>
      <c r="D119" s="5"/>
      <c r="E119" s="6" t="s">
        <v>953</v>
      </c>
      <c r="F119" s="6" t="s">
        <v>954</v>
      </c>
      <c r="G119" s="7" t="s">
        <v>955</v>
      </c>
      <c r="H119" s="6"/>
      <c r="I119" s="18" t="s">
        <v>956</v>
      </c>
      <c r="J119" s="9"/>
      <c r="K119" s="10" t="s">
        <v>957</v>
      </c>
      <c r="L119" s="5"/>
      <c r="M119" s="17" t="s">
        <v>958</v>
      </c>
      <c r="N119" s="17" t="s">
        <v>959</v>
      </c>
      <c r="O119" s="5"/>
      <c r="P119" s="5"/>
      <c r="Q119" s="5"/>
      <c r="R119" s="5"/>
      <c r="S119" s="5"/>
      <c r="T119" s="5"/>
      <c r="U119" s="5"/>
    </row>
    <row r="120" spans="1:21" ht="12.75" customHeight="1" x14ac:dyDescent="0.2">
      <c r="A120" s="5"/>
      <c r="B120" s="5"/>
      <c r="C120" s="5"/>
      <c r="D120" s="5"/>
      <c r="E120" s="6" t="s">
        <v>960</v>
      </c>
      <c r="F120" s="6" t="s">
        <v>961</v>
      </c>
      <c r="G120" s="7" t="s">
        <v>962</v>
      </c>
      <c r="H120" s="6"/>
      <c r="I120" s="18" t="s">
        <v>963</v>
      </c>
      <c r="J120" s="19"/>
      <c r="K120" s="10" t="s">
        <v>964</v>
      </c>
      <c r="L120" s="5"/>
      <c r="M120" s="17" t="s">
        <v>965</v>
      </c>
      <c r="N120" s="17" t="s">
        <v>966</v>
      </c>
      <c r="O120" s="5"/>
      <c r="P120" s="5"/>
      <c r="Q120" s="5"/>
      <c r="R120" s="5"/>
      <c r="S120" s="5"/>
      <c r="T120" s="5"/>
      <c r="U120" s="5"/>
    </row>
    <row r="121" spans="1:21" ht="12.75" customHeight="1" x14ac:dyDescent="0.2">
      <c r="A121" s="5"/>
      <c r="B121" s="5"/>
      <c r="C121" s="5"/>
      <c r="D121" s="5"/>
      <c r="E121" s="6" t="s">
        <v>967</v>
      </c>
      <c r="F121" s="6" t="s">
        <v>968</v>
      </c>
      <c r="G121" s="7" t="s">
        <v>969</v>
      </c>
      <c r="H121" s="6"/>
      <c r="I121" s="20" t="s">
        <v>970</v>
      </c>
      <c r="J121" s="19"/>
      <c r="K121" s="10" t="s">
        <v>971</v>
      </c>
      <c r="L121" s="5"/>
      <c r="M121" s="17" t="s">
        <v>972</v>
      </c>
      <c r="N121" s="17" t="s">
        <v>973</v>
      </c>
      <c r="O121" s="5"/>
      <c r="P121" s="5"/>
      <c r="Q121" s="5"/>
      <c r="R121" s="5"/>
      <c r="S121" s="5"/>
      <c r="T121" s="5"/>
      <c r="U121" s="5"/>
    </row>
    <row r="122" spans="1:21" ht="12.75" customHeight="1" x14ac:dyDescent="0.2">
      <c r="A122" s="5"/>
      <c r="B122" s="5"/>
      <c r="C122" s="5"/>
      <c r="D122" s="5"/>
      <c r="E122" s="6" t="s">
        <v>974</v>
      </c>
      <c r="F122" s="6" t="s">
        <v>975</v>
      </c>
      <c r="G122" s="7" t="s">
        <v>976</v>
      </c>
      <c r="H122" s="6"/>
      <c r="I122" s="18" t="s">
        <v>977</v>
      </c>
      <c r="J122" s="9"/>
      <c r="K122" s="10" t="s">
        <v>978</v>
      </c>
      <c r="L122" s="5"/>
      <c r="M122" s="11" t="s">
        <v>979</v>
      </c>
      <c r="N122" s="11" t="s">
        <v>980</v>
      </c>
      <c r="O122" s="5"/>
      <c r="P122" s="5"/>
      <c r="Q122" s="5"/>
      <c r="R122" s="5"/>
      <c r="S122" s="5"/>
      <c r="T122" s="5"/>
      <c r="U122" s="5"/>
    </row>
    <row r="123" spans="1:21" ht="12.75" customHeight="1" x14ac:dyDescent="0.2">
      <c r="A123" s="5"/>
      <c r="B123" s="5"/>
      <c r="C123" s="5"/>
      <c r="D123" s="5"/>
      <c r="E123" s="6" t="s">
        <v>981</v>
      </c>
      <c r="F123" s="6" t="s">
        <v>982</v>
      </c>
      <c r="G123" s="7" t="s">
        <v>983</v>
      </c>
      <c r="H123" s="6"/>
      <c r="I123" s="18" t="s">
        <v>984</v>
      </c>
      <c r="J123" s="9"/>
      <c r="K123" s="10" t="s">
        <v>985</v>
      </c>
      <c r="L123" s="5"/>
      <c r="M123" s="17" t="s">
        <v>986</v>
      </c>
      <c r="N123" s="17" t="s">
        <v>987</v>
      </c>
      <c r="O123" s="5"/>
      <c r="P123" s="5"/>
      <c r="Q123" s="5"/>
      <c r="R123" s="5"/>
      <c r="S123" s="5"/>
      <c r="T123" s="5"/>
      <c r="U123" s="5"/>
    </row>
    <row r="124" spans="1:21" ht="12.75" customHeight="1" x14ac:dyDescent="0.2">
      <c r="A124" s="5"/>
      <c r="B124" s="5"/>
      <c r="C124" s="5"/>
      <c r="D124" s="5"/>
      <c r="E124" s="6" t="s">
        <v>988</v>
      </c>
      <c r="F124" s="6" t="s">
        <v>989</v>
      </c>
      <c r="G124" s="7" t="s">
        <v>990</v>
      </c>
      <c r="H124" s="6"/>
      <c r="I124" s="20" t="s">
        <v>991</v>
      </c>
      <c r="J124" s="19"/>
      <c r="K124" s="10" t="s">
        <v>992</v>
      </c>
      <c r="L124" s="5"/>
      <c r="M124" s="17" t="s">
        <v>993</v>
      </c>
      <c r="N124" s="17" t="s">
        <v>994</v>
      </c>
      <c r="O124" s="5"/>
      <c r="P124" s="5"/>
      <c r="Q124" s="5"/>
      <c r="R124" s="5"/>
      <c r="S124" s="5"/>
      <c r="T124" s="5"/>
      <c r="U124" s="5"/>
    </row>
    <row r="125" spans="1:21" ht="12.75" customHeight="1" x14ac:dyDescent="0.2">
      <c r="A125" s="5"/>
      <c r="B125" s="5"/>
      <c r="C125" s="5"/>
      <c r="D125" s="5"/>
      <c r="E125" s="6" t="s">
        <v>995</v>
      </c>
      <c r="F125" s="6" t="s">
        <v>996</v>
      </c>
      <c r="G125" s="7" t="s">
        <v>997</v>
      </c>
      <c r="H125" s="6"/>
      <c r="I125" s="20" t="s">
        <v>998</v>
      </c>
      <c r="J125" s="19"/>
      <c r="K125" s="10" t="s">
        <v>999</v>
      </c>
      <c r="L125" s="5"/>
      <c r="M125" s="17" t="s">
        <v>1000</v>
      </c>
      <c r="N125" s="17" t="s">
        <v>1001</v>
      </c>
      <c r="O125" s="5"/>
      <c r="P125" s="5"/>
      <c r="Q125" s="5"/>
      <c r="R125" s="5"/>
      <c r="S125" s="5"/>
      <c r="T125" s="5"/>
      <c r="U125" s="5"/>
    </row>
    <row r="126" spans="1:21" ht="12.75" customHeight="1" x14ac:dyDescent="0.2">
      <c r="A126" s="5"/>
      <c r="B126" s="5"/>
      <c r="C126" s="5"/>
      <c r="D126" s="5"/>
      <c r="E126" s="6" t="s">
        <v>1002</v>
      </c>
      <c r="F126" s="6" t="s">
        <v>1003</v>
      </c>
      <c r="G126" s="7" t="s">
        <v>1004</v>
      </c>
      <c r="H126" s="6"/>
      <c r="I126" s="18" t="s">
        <v>1005</v>
      </c>
      <c r="J126" s="19"/>
      <c r="K126" s="10" t="s">
        <v>1006</v>
      </c>
      <c r="L126" s="5"/>
      <c r="M126" s="11" t="s">
        <v>1007</v>
      </c>
      <c r="N126" s="11" t="s">
        <v>1008</v>
      </c>
      <c r="O126" s="5"/>
      <c r="P126" s="5"/>
      <c r="Q126" s="5"/>
      <c r="R126" s="5"/>
      <c r="S126" s="5"/>
      <c r="T126" s="5"/>
      <c r="U126" s="5"/>
    </row>
    <row r="127" spans="1:21" ht="12.75" customHeight="1" x14ac:dyDescent="0.2">
      <c r="A127" s="5"/>
      <c r="B127" s="5"/>
      <c r="C127" s="5"/>
      <c r="D127" s="5"/>
      <c r="E127" s="6" t="s">
        <v>1009</v>
      </c>
      <c r="F127" s="6" t="s">
        <v>1010</v>
      </c>
      <c r="G127" s="7" t="s">
        <v>1011</v>
      </c>
      <c r="H127" s="6"/>
      <c r="I127" s="18" t="s">
        <v>1012</v>
      </c>
      <c r="J127" s="19"/>
      <c r="K127" s="10" t="s">
        <v>1013</v>
      </c>
      <c r="L127" s="5"/>
      <c r="M127" s="17" t="s">
        <v>1014</v>
      </c>
      <c r="N127" s="17" t="s">
        <v>1015</v>
      </c>
      <c r="O127" s="5"/>
      <c r="P127" s="5"/>
      <c r="Q127" s="5"/>
      <c r="R127" s="5"/>
      <c r="S127" s="5"/>
      <c r="T127" s="5"/>
      <c r="U127" s="5"/>
    </row>
    <row r="128" spans="1:21" ht="12.75" customHeight="1" x14ac:dyDescent="0.2">
      <c r="A128" s="5"/>
      <c r="B128" s="5"/>
      <c r="C128" s="5"/>
      <c r="D128" s="5"/>
      <c r="E128" s="6" t="s">
        <v>1016</v>
      </c>
      <c r="F128" s="6" t="s">
        <v>1017</v>
      </c>
      <c r="G128" s="7" t="s">
        <v>1018</v>
      </c>
      <c r="H128" s="6"/>
      <c r="I128" s="18" t="s">
        <v>1019</v>
      </c>
      <c r="J128" s="19"/>
      <c r="K128" s="10" t="s">
        <v>1020</v>
      </c>
      <c r="L128" s="5"/>
      <c r="M128" s="17" t="s">
        <v>1021</v>
      </c>
      <c r="N128" s="17" t="s">
        <v>1022</v>
      </c>
      <c r="O128" s="5"/>
      <c r="P128" s="5"/>
      <c r="Q128" s="5"/>
      <c r="R128" s="5"/>
      <c r="S128" s="5"/>
      <c r="T128" s="5"/>
      <c r="U128" s="5"/>
    </row>
    <row r="129" spans="1:21" ht="12.75" customHeight="1" x14ac:dyDescent="0.2">
      <c r="A129" s="5"/>
      <c r="B129" s="5"/>
      <c r="C129" s="5"/>
      <c r="D129" s="5"/>
      <c r="E129" s="6" t="s">
        <v>1023</v>
      </c>
      <c r="F129" s="6" t="s">
        <v>1024</v>
      </c>
      <c r="G129" s="7" t="s">
        <v>1025</v>
      </c>
      <c r="H129" s="6"/>
      <c r="I129" s="18" t="s">
        <v>1026</v>
      </c>
      <c r="J129" s="19"/>
      <c r="K129" s="10" t="s">
        <v>1027</v>
      </c>
      <c r="L129" s="5"/>
      <c r="M129" s="17" t="s">
        <v>1028</v>
      </c>
      <c r="N129" s="17" t="s">
        <v>1029</v>
      </c>
      <c r="O129" s="5"/>
      <c r="P129" s="5"/>
      <c r="Q129" s="5"/>
      <c r="R129" s="5"/>
      <c r="S129" s="5"/>
      <c r="T129" s="5"/>
      <c r="U129" s="5"/>
    </row>
    <row r="130" spans="1:21" ht="12.75" customHeight="1" x14ac:dyDescent="0.2">
      <c r="A130" s="5"/>
      <c r="B130" s="5"/>
      <c r="C130" s="5"/>
      <c r="D130" s="5"/>
      <c r="E130" s="6" t="s">
        <v>1030</v>
      </c>
      <c r="F130" s="6" t="s">
        <v>1031</v>
      </c>
      <c r="G130" s="7" t="s">
        <v>1032</v>
      </c>
      <c r="H130" s="6"/>
      <c r="I130" s="18" t="s">
        <v>1033</v>
      </c>
      <c r="J130" s="19"/>
      <c r="K130" s="10" t="s">
        <v>1034</v>
      </c>
      <c r="L130" s="5"/>
      <c r="M130" s="11" t="s">
        <v>1035</v>
      </c>
      <c r="N130" s="11" t="s">
        <v>1036</v>
      </c>
      <c r="O130" s="5"/>
      <c r="P130" s="5"/>
      <c r="Q130" s="5"/>
      <c r="R130" s="5"/>
      <c r="S130" s="5"/>
      <c r="T130" s="5"/>
      <c r="U130" s="5"/>
    </row>
    <row r="131" spans="1:21" ht="12.75" customHeight="1" x14ac:dyDescent="0.2">
      <c r="A131" s="5"/>
      <c r="B131" s="5"/>
      <c r="C131" s="5"/>
      <c r="D131" s="5"/>
      <c r="E131" s="6" t="s">
        <v>1037</v>
      </c>
      <c r="F131" s="6" t="s">
        <v>1038</v>
      </c>
      <c r="G131" s="7" t="s">
        <v>1039</v>
      </c>
      <c r="H131" s="6"/>
      <c r="I131" s="18" t="s">
        <v>1040</v>
      </c>
      <c r="J131" s="19"/>
      <c r="K131" s="10" t="s">
        <v>1041</v>
      </c>
      <c r="L131" s="5"/>
      <c r="M131" s="11" t="s">
        <v>1042</v>
      </c>
      <c r="N131" s="11" t="s">
        <v>1043</v>
      </c>
      <c r="O131" s="5"/>
      <c r="P131" s="5"/>
      <c r="Q131" s="5"/>
      <c r="R131" s="5"/>
      <c r="S131" s="5"/>
      <c r="T131" s="5"/>
      <c r="U131" s="5"/>
    </row>
    <row r="132" spans="1:21" ht="12.75" customHeight="1" x14ac:dyDescent="0.2">
      <c r="A132" s="5"/>
      <c r="B132" s="5"/>
      <c r="C132" s="5"/>
      <c r="D132" s="5"/>
      <c r="E132" s="6" t="s">
        <v>1044</v>
      </c>
      <c r="F132" s="6" t="s">
        <v>1045</v>
      </c>
      <c r="G132" s="7" t="s">
        <v>1046</v>
      </c>
      <c r="H132" s="6"/>
      <c r="I132" s="18" t="s">
        <v>1047</v>
      </c>
      <c r="J132" s="19"/>
      <c r="K132" s="10" t="s">
        <v>1048</v>
      </c>
      <c r="L132" s="5"/>
      <c r="M132" s="17" t="s">
        <v>1049</v>
      </c>
      <c r="N132" s="17" t="s">
        <v>1050</v>
      </c>
      <c r="O132" s="5"/>
      <c r="P132" s="5"/>
      <c r="Q132" s="5"/>
      <c r="R132" s="5"/>
      <c r="S132" s="5"/>
      <c r="T132" s="5"/>
      <c r="U132" s="5"/>
    </row>
    <row r="133" spans="1:21" ht="12.75" customHeight="1" x14ac:dyDescent="0.2">
      <c r="A133" s="5"/>
      <c r="B133" s="5"/>
      <c r="C133" s="5"/>
      <c r="D133" s="5"/>
      <c r="E133" s="6" t="s">
        <v>1051</v>
      </c>
      <c r="F133" s="6" t="s">
        <v>1052</v>
      </c>
      <c r="G133" s="7" t="s">
        <v>1053</v>
      </c>
      <c r="H133" s="6"/>
      <c r="I133" s="18" t="s">
        <v>1054</v>
      </c>
      <c r="J133" s="19"/>
      <c r="K133" s="10" t="s">
        <v>1055</v>
      </c>
      <c r="L133" s="5"/>
      <c r="M133" s="17" t="s">
        <v>1056</v>
      </c>
      <c r="N133" s="17" t="s">
        <v>1057</v>
      </c>
      <c r="O133" s="5"/>
      <c r="P133" s="5"/>
      <c r="Q133" s="5"/>
      <c r="R133" s="5"/>
      <c r="S133" s="5"/>
      <c r="T133" s="5"/>
      <c r="U133" s="5"/>
    </row>
    <row r="134" spans="1:21" ht="12.75" customHeight="1" x14ac:dyDescent="0.2">
      <c r="A134" s="5"/>
      <c r="B134" s="5"/>
      <c r="C134" s="5"/>
      <c r="D134" s="5"/>
      <c r="E134" s="6" t="s">
        <v>1058</v>
      </c>
      <c r="F134" s="6" t="s">
        <v>1059</v>
      </c>
      <c r="G134" s="7" t="s">
        <v>1060</v>
      </c>
      <c r="H134" s="6"/>
      <c r="I134" s="18" t="s">
        <v>1061</v>
      </c>
      <c r="J134" s="19"/>
      <c r="K134" s="10" t="s">
        <v>1062</v>
      </c>
      <c r="L134" s="5"/>
      <c r="M134" s="17" t="s">
        <v>1063</v>
      </c>
      <c r="N134" s="17" t="s">
        <v>1064</v>
      </c>
      <c r="O134" s="5"/>
      <c r="P134" s="5"/>
      <c r="Q134" s="5"/>
      <c r="R134" s="5"/>
      <c r="S134" s="5"/>
      <c r="T134" s="5"/>
      <c r="U134" s="5"/>
    </row>
    <row r="135" spans="1:21" ht="12.75" customHeight="1" x14ac:dyDescent="0.2">
      <c r="A135" s="5"/>
      <c r="B135" s="5"/>
      <c r="C135" s="5"/>
      <c r="D135" s="5"/>
      <c r="E135" s="6" t="s">
        <v>1065</v>
      </c>
      <c r="F135" s="6" t="s">
        <v>1066</v>
      </c>
      <c r="G135" s="7" t="s">
        <v>1067</v>
      </c>
      <c r="H135" s="6"/>
      <c r="I135" s="18" t="s">
        <v>1068</v>
      </c>
      <c r="J135" s="9"/>
      <c r="K135" s="10" t="s">
        <v>1069</v>
      </c>
      <c r="L135" s="5"/>
      <c r="M135" s="11" t="s">
        <v>1070</v>
      </c>
      <c r="N135" s="11" t="s">
        <v>1071</v>
      </c>
      <c r="O135" s="5"/>
      <c r="P135" s="5"/>
      <c r="Q135" s="5"/>
      <c r="R135" s="5"/>
      <c r="S135" s="5"/>
      <c r="T135" s="5"/>
      <c r="U135" s="5"/>
    </row>
    <row r="136" spans="1:21" ht="12.75" customHeight="1" x14ac:dyDescent="0.2">
      <c r="A136" s="5"/>
      <c r="B136" s="5"/>
      <c r="C136" s="5"/>
      <c r="D136" s="5"/>
      <c r="E136" s="6" t="s">
        <v>1072</v>
      </c>
      <c r="F136" s="6" t="s">
        <v>1073</v>
      </c>
      <c r="G136" s="7" t="s">
        <v>1074</v>
      </c>
      <c r="H136" s="6"/>
      <c r="I136" s="18" t="s">
        <v>1075</v>
      </c>
      <c r="J136" s="19"/>
      <c r="K136" s="10" t="s">
        <v>1076</v>
      </c>
      <c r="L136" s="5"/>
      <c r="M136" s="17" t="s">
        <v>1077</v>
      </c>
      <c r="N136" s="17" t="s">
        <v>1078</v>
      </c>
      <c r="O136" s="5"/>
      <c r="P136" s="5"/>
      <c r="Q136" s="5"/>
      <c r="R136" s="5"/>
      <c r="S136" s="5"/>
      <c r="T136" s="5"/>
      <c r="U136" s="5"/>
    </row>
    <row r="137" spans="1:21" ht="12.75" customHeight="1" x14ac:dyDescent="0.2">
      <c r="A137" s="5"/>
      <c r="B137" s="5"/>
      <c r="C137" s="5"/>
      <c r="D137" s="5"/>
      <c r="E137" s="6" t="s">
        <v>1079</v>
      </c>
      <c r="F137" s="6" t="s">
        <v>1080</v>
      </c>
      <c r="G137" s="7" t="s">
        <v>1081</v>
      </c>
      <c r="H137" s="6"/>
      <c r="I137" s="20" t="s">
        <v>1082</v>
      </c>
      <c r="J137" s="19"/>
      <c r="K137" s="10" t="s">
        <v>1083</v>
      </c>
      <c r="L137" s="5"/>
      <c r="M137" s="17" t="s">
        <v>1084</v>
      </c>
      <c r="N137" s="17" t="s">
        <v>1085</v>
      </c>
      <c r="O137" s="5"/>
      <c r="P137" s="5"/>
      <c r="Q137" s="5"/>
      <c r="R137" s="5"/>
      <c r="S137" s="5"/>
      <c r="T137" s="5"/>
      <c r="U137" s="5"/>
    </row>
    <row r="138" spans="1:21" ht="12.75" customHeight="1" x14ac:dyDescent="0.2">
      <c r="A138" s="5"/>
      <c r="B138" s="5"/>
      <c r="C138" s="5"/>
      <c r="D138" s="5"/>
      <c r="E138" s="6" t="s">
        <v>1086</v>
      </c>
      <c r="F138" s="6" t="s">
        <v>1087</v>
      </c>
      <c r="G138" s="7" t="s">
        <v>1088</v>
      </c>
      <c r="H138" s="6"/>
      <c r="I138" s="18" t="s">
        <v>1089</v>
      </c>
      <c r="J138" s="19"/>
      <c r="K138" s="10" t="s">
        <v>1090</v>
      </c>
      <c r="L138" s="5"/>
      <c r="M138" s="17" t="s">
        <v>1091</v>
      </c>
      <c r="N138" s="17" t="s">
        <v>1092</v>
      </c>
      <c r="O138" s="5"/>
      <c r="P138" s="5"/>
      <c r="Q138" s="5"/>
      <c r="R138" s="5"/>
      <c r="S138" s="5"/>
      <c r="T138" s="5"/>
      <c r="U138" s="5"/>
    </row>
    <row r="139" spans="1:21" ht="12.75" customHeight="1" x14ac:dyDescent="0.2">
      <c r="A139" s="5"/>
      <c r="B139" s="5"/>
      <c r="C139" s="5"/>
      <c r="D139" s="5"/>
      <c r="E139" s="6" t="s">
        <v>1093</v>
      </c>
      <c r="F139" s="6" t="s">
        <v>1094</v>
      </c>
      <c r="G139" s="7" t="s">
        <v>1095</v>
      </c>
      <c r="H139" s="6"/>
      <c r="I139" s="18" t="s">
        <v>1096</v>
      </c>
      <c r="J139" s="19"/>
      <c r="K139" s="10" t="s">
        <v>1097</v>
      </c>
      <c r="L139" s="5"/>
      <c r="M139" s="17" t="s">
        <v>1098</v>
      </c>
      <c r="N139" s="17" t="s">
        <v>1099</v>
      </c>
      <c r="O139" s="5"/>
      <c r="P139" s="5"/>
      <c r="Q139" s="5"/>
      <c r="R139" s="5"/>
      <c r="S139" s="5"/>
      <c r="T139" s="5"/>
      <c r="U139" s="5"/>
    </row>
    <row r="140" spans="1:21" ht="12.75" customHeight="1" x14ac:dyDescent="0.2">
      <c r="A140" s="5"/>
      <c r="B140" s="5"/>
      <c r="C140" s="5"/>
      <c r="D140" s="5"/>
      <c r="E140" s="6" t="s">
        <v>1100</v>
      </c>
      <c r="F140" s="6" t="s">
        <v>1101</v>
      </c>
      <c r="G140" s="7" t="s">
        <v>1102</v>
      </c>
      <c r="H140" s="6"/>
      <c r="I140" s="18" t="s">
        <v>1103</v>
      </c>
      <c r="J140" s="19"/>
      <c r="K140" s="10" t="s">
        <v>1104</v>
      </c>
      <c r="L140" s="5"/>
      <c r="M140" s="11" t="s">
        <v>1105</v>
      </c>
      <c r="N140" s="11" t="s">
        <v>1106</v>
      </c>
      <c r="O140" s="5"/>
      <c r="P140" s="5"/>
      <c r="Q140" s="5"/>
      <c r="R140" s="5"/>
      <c r="S140" s="5"/>
      <c r="T140" s="5"/>
      <c r="U140" s="5"/>
    </row>
    <row r="141" spans="1:21" ht="12.75" customHeight="1" x14ac:dyDescent="0.2">
      <c r="A141" s="5"/>
      <c r="B141" s="5"/>
      <c r="C141" s="5"/>
      <c r="D141" s="5"/>
      <c r="E141" s="6" t="s">
        <v>1107</v>
      </c>
      <c r="F141" s="6" t="s">
        <v>1108</v>
      </c>
      <c r="G141" s="7" t="s">
        <v>1109</v>
      </c>
      <c r="H141" s="6"/>
      <c r="I141" s="18" t="s">
        <v>1110</v>
      </c>
      <c r="J141" s="19"/>
      <c r="K141" s="10" t="s">
        <v>1111</v>
      </c>
      <c r="L141" s="5"/>
      <c r="M141" s="17" t="s">
        <v>1112</v>
      </c>
      <c r="N141" s="17" t="s">
        <v>1113</v>
      </c>
      <c r="O141" s="5"/>
      <c r="P141" s="5"/>
      <c r="Q141" s="5"/>
      <c r="R141" s="5"/>
      <c r="S141" s="5"/>
      <c r="T141" s="5"/>
      <c r="U141" s="5"/>
    </row>
    <row r="142" spans="1:21" ht="12.75" customHeight="1" x14ac:dyDescent="0.2">
      <c r="A142" s="5"/>
      <c r="B142" s="5"/>
      <c r="C142" s="5"/>
      <c r="D142" s="5"/>
      <c r="E142" s="6" t="s">
        <v>1114</v>
      </c>
      <c r="F142" s="6" t="s">
        <v>1115</v>
      </c>
      <c r="G142" s="7" t="s">
        <v>1116</v>
      </c>
      <c r="H142" s="6"/>
      <c r="I142" s="18" t="s">
        <v>1117</v>
      </c>
      <c r="J142" s="19"/>
      <c r="K142" s="10" t="s">
        <v>1118</v>
      </c>
      <c r="L142" s="5"/>
      <c r="M142" s="11" t="s">
        <v>1119</v>
      </c>
      <c r="N142" s="11" t="s">
        <v>1120</v>
      </c>
      <c r="O142" s="5"/>
      <c r="P142" s="5"/>
      <c r="Q142" s="5"/>
      <c r="R142" s="5"/>
      <c r="S142" s="5"/>
      <c r="T142" s="5"/>
      <c r="U142" s="5"/>
    </row>
    <row r="143" spans="1:21" ht="12.75" customHeight="1" x14ac:dyDescent="0.2">
      <c r="A143" s="5"/>
      <c r="B143" s="5"/>
      <c r="C143" s="5"/>
      <c r="D143" s="5"/>
      <c r="E143" s="6" t="s">
        <v>1121</v>
      </c>
      <c r="F143" s="6" t="s">
        <v>1122</v>
      </c>
      <c r="G143" s="7" t="s">
        <v>1123</v>
      </c>
      <c r="H143" s="6"/>
      <c r="I143" s="18" t="s">
        <v>1124</v>
      </c>
      <c r="J143" s="19"/>
      <c r="K143" s="10" t="s">
        <v>1125</v>
      </c>
      <c r="L143" s="5"/>
      <c r="M143" s="17" t="s">
        <v>1126</v>
      </c>
      <c r="N143" s="17" t="s">
        <v>1127</v>
      </c>
      <c r="O143" s="5"/>
      <c r="P143" s="5"/>
      <c r="Q143" s="5"/>
      <c r="R143" s="5"/>
      <c r="S143" s="5"/>
      <c r="T143" s="5"/>
      <c r="U143" s="5"/>
    </row>
    <row r="144" spans="1:21" ht="12.75" customHeight="1" x14ac:dyDescent="0.2">
      <c r="A144" s="5"/>
      <c r="B144" s="5"/>
      <c r="C144" s="5"/>
      <c r="D144" s="5"/>
      <c r="E144" s="6" t="s">
        <v>1128</v>
      </c>
      <c r="F144" s="6" t="s">
        <v>1129</v>
      </c>
      <c r="G144" s="7" t="s">
        <v>1130</v>
      </c>
      <c r="H144" s="6"/>
      <c r="I144" s="18" t="s">
        <v>1131</v>
      </c>
      <c r="J144" s="19"/>
      <c r="K144" s="10" t="s">
        <v>1132</v>
      </c>
      <c r="L144" s="5"/>
      <c r="M144" s="17" t="s">
        <v>1133</v>
      </c>
      <c r="N144" s="17" t="s">
        <v>1134</v>
      </c>
      <c r="O144" s="5"/>
      <c r="P144" s="5"/>
      <c r="Q144" s="5"/>
      <c r="R144" s="5"/>
      <c r="S144" s="5"/>
      <c r="T144" s="5"/>
      <c r="U144" s="5"/>
    </row>
    <row r="145" spans="1:21" ht="12.75" customHeight="1" x14ac:dyDescent="0.2">
      <c r="A145" s="5"/>
      <c r="B145" s="5"/>
      <c r="C145" s="5"/>
      <c r="D145" s="5"/>
      <c r="E145" s="6" t="s">
        <v>1135</v>
      </c>
      <c r="F145" s="6" t="s">
        <v>1136</v>
      </c>
      <c r="G145" s="7" t="s">
        <v>1137</v>
      </c>
      <c r="H145" s="6"/>
      <c r="I145" s="18" t="s">
        <v>1138</v>
      </c>
      <c r="J145" s="19"/>
      <c r="K145" s="10" t="s">
        <v>1139</v>
      </c>
      <c r="L145" s="5"/>
      <c r="M145" s="11" t="s">
        <v>1140</v>
      </c>
      <c r="N145" s="11" t="s">
        <v>1141</v>
      </c>
      <c r="O145" s="5"/>
      <c r="P145" s="5"/>
      <c r="Q145" s="5"/>
      <c r="R145" s="5"/>
      <c r="S145" s="5"/>
      <c r="T145" s="5"/>
      <c r="U145" s="5"/>
    </row>
    <row r="146" spans="1:21" ht="12.75" customHeight="1" x14ac:dyDescent="0.2">
      <c r="A146" s="5"/>
      <c r="B146" s="5"/>
      <c r="C146" s="5"/>
      <c r="D146" s="5"/>
      <c r="E146" s="6" t="s">
        <v>1142</v>
      </c>
      <c r="F146" s="6" t="s">
        <v>1143</v>
      </c>
      <c r="G146" s="7" t="s">
        <v>1144</v>
      </c>
      <c r="H146" s="6"/>
      <c r="I146" s="18" t="s">
        <v>1145</v>
      </c>
      <c r="J146" s="19"/>
      <c r="K146" s="10" t="s">
        <v>1146</v>
      </c>
      <c r="L146" s="5"/>
      <c r="M146" s="17" t="s">
        <v>1147</v>
      </c>
      <c r="N146" s="17" t="s">
        <v>1148</v>
      </c>
      <c r="O146" s="5"/>
      <c r="P146" s="5"/>
      <c r="Q146" s="5"/>
      <c r="R146" s="5"/>
      <c r="S146" s="5"/>
      <c r="T146" s="5"/>
      <c r="U146" s="5"/>
    </row>
    <row r="147" spans="1:21" ht="12.75" customHeight="1" x14ac:dyDescent="0.2">
      <c r="A147" s="5"/>
      <c r="B147" s="5"/>
      <c r="C147" s="5"/>
      <c r="D147" s="5"/>
      <c r="E147" s="6" t="s">
        <v>1149</v>
      </c>
      <c r="F147" s="6" t="s">
        <v>1150</v>
      </c>
      <c r="G147" s="7" t="s">
        <v>1151</v>
      </c>
      <c r="H147" s="6"/>
      <c r="I147" s="18" t="s">
        <v>1152</v>
      </c>
      <c r="J147" s="19"/>
      <c r="K147" s="10" t="s">
        <v>1153</v>
      </c>
      <c r="L147" s="5"/>
      <c r="M147" s="17" t="s">
        <v>1154</v>
      </c>
      <c r="N147" s="17" t="s">
        <v>1155</v>
      </c>
      <c r="O147" s="5"/>
      <c r="P147" s="5"/>
      <c r="Q147" s="5"/>
      <c r="R147" s="5"/>
      <c r="S147" s="5"/>
      <c r="T147" s="5"/>
      <c r="U147" s="5"/>
    </row>
    <row r="148" spans="1:21" ht="12.75" customHeight="1" x14ac:dyDescent="0.2">
      <c r="A148" s="5"/>
      <c r="B148" s="5"/>
      <c r="C148" s="5"/>
      <c r="D148" s="5"/>
      <c r="E148" s="6" t="s">
        <v>1156</v>
      </c>
      <c r="F148" s="6" t="s">
        <v>1157</v>
      </c>
      <c r="G148" s="7" t="s">
        <v>1158</v>
      </c>
      <c r="H148" s="6"/>
      <c r="I148" s="18" t="s">
        <v>1159</v>
      </c>
      <c r="J148" s="19"/>
      <c r="K148" s="10" t="s">
        <v>1160</v>
      </c>
      <c r="L148" s="5"/>
      <c r="M148" s="11" t="s">
        <v>1161</v>
      </c>
      <c r="N148" s="11" t="s">
        <v>1162</v>
      </c>
      <c r="O148" s="5"/>
      <c r="P148" s="5"/>
      <c r="Q148" s="5"/>
      <c r="R148" s="5"/>
      <c r="S148" s="5"/>
      <c r="T148" s="5"/>
      <c r="U148" s="5"/>
    </row>
    <row r="149" spans="1:21" ht="12.75" customHeight="1" x14ac:dyDescent="0.2">
      <c r="A149" s="5"/>
      <c r="B149" s="5"/>
      <c r="C149" s="5"/>
      <c r="D149" s="5"/>
      <c r="E149" s="6" t="s">
        <v>1163</v>
      </c>
      <c r="F149" s="6" t="s">
        <v>1164</v>
      </c>
      <c r="G149" s="7" t="s">
        <v>1165</v>
      </c>
      <c r="H149" s="6"/>
      <c r="I149" s="18" t="s">
        <v>1166</v>
      </c>
      <c r="J149" s="19"/>
      <c r="K149" s="10" t="s">
        <v>1167</v>
      </c>
      <c r="L149" s="5"/>
      <c r="M149" s="17" t="s">
        <v>1168</v>
      </c>
      <c r="N149" s="17" t="s">
        <v>1169</v>
      </c>
      <c r="O149" s="5"/>
      <c r="P149" s="5"/>
      <c r="Q149" s="5"/>
      <c r="R149" s="5"/>
      <c r="S149" s="5"/>
      <c r="T149" s="5"/>
      <c r="U149" s="5"/>
    </row>
    <row r="150" spans="1:21" ht="12.75" customHeight="1" x14ac:dyDescent="0.2">
      <c r="A150" s="5"/>
      <c r="B150" s="5"/>
      <c r="C150" s="5"/>
      <c r="D150" s="5"/>
      <c r="E150" s="6" t="s">
        <v>1170</v>
      </c>
      <c r="F150" s="6" t="s">
        <v>1171</v>
      </c>
      <c r="G150" s="7" t="s">
        <v>1172</v>
      </c>
      <c r="H150" s="6"/>
      <c r="I150" s="18" t="s">
        <v>1173</v>
      </c>
      <c r="J150" s="19"/>
      <c r="K150" s="10" t="s">
        <v>1174</v>
      </c>
      <c r="L150" s="5"/>
      <c r="M150" s="17" t="s">
        <v>1175</v>
      </c>
      <c r="N150" s="17" t="s">
        <v>1176</v>
      </c>
      <c r="O150" s="5"/>
      <c r="P150" s="5"/>
      <c r="Q150" s="5"/>
      <c r="R150" s="5"/>
      <c r="S150" s="5"/>
      <c r="T150" s="5"/>
      <c r="U150" s="5"/>
    </row>
    <row r="151" spans="1:21" ht="12.75" customHeight="1" x14ac:dyDescent="0.2">
      <c r="A151" s="5"/>
      <c r="B151" s="5"/>
      <c r="C151" s="5"/>
      <c r="D151" s="5"/>
      <c r="E151" s="6" t="s">
        <v>1177</v>
      </c>
      <c r="F151" s="6" t="s">
        <v>1178</v>
      </c>
      <c r="G151" s="7" t="s">
        <v>1179</v>
      </c>
      <c r="H151" s="6"/>
      <c r="I151" s="18" t="s">
        <v>1180</v>
      </c>
      <c r="J151" s="19"/>
      <c r="K151" s="10" t="s">
        <v>1181</v>
      </c>
      <c r="L151" s="5"/>
      <c r="M151" s="11" t="s">
        <v>1182</v>
      </c>
      <c r="N151" s="11" t="s">
        <v>1183</v>
      </c>
      <c r="O151" s="5"/>
      <c r="P151" s="5"/>
      <c r="Q151" s="5"/>
      <c r="R151" s="5"/>
      <c r="S151" s="5"/>
      <c r="T151" s="5"/>
      <c r="U151" s="5"/>
    </row>
    <row r="152" spans="1:21" ht="12.75" customHeight="1" x14ac:dyDescent="0.2">
      <c r="A152" s="5"/>
      <c r="B152" s="5"/>
      <c r="C152" s="5"/>
      <c r="D152" s="5"/>
      <c r="E152" s="6" t="s">
        <v>1184</v>
      </c>
      <c r="F152" s="6" t="s">
        <v>1185</v>
      </c>
      <c r="G152" s="7" t="s">
        <v>1186</v>
      </c>
      <c r="H152" s="6"/>
      <c r="I152" s="18" t="s">
        <v>1187</v>
      </c>
      <c r="J152" s="19"/>
      <c r="K152" s="10" t="s">
        <v>1188</v>
      </c>
      <c r="L152" s="5"/>
      <c r="M152" s="17" t="s">
        <v>1189</v>
      </c>
      <c r="N152" s="17" t="s">
        <v>1190</v>
      </c>
      <c r="O152" s="5"/>
      <c r="P152" s="5"/>
      <c r="Q152" s="5"/>
      <c r="R152" s="5"/>
      <c r="S152" s="5"/>
      <c r="T152" s="5"/>
      <c r="U152" s="5"/>
    </row>
    <row r="153" spans="1:21" ht="12.75" customHeight="1" x14ac:dyDescent="0.2">
      <c r="A153" s="5"/>
      <c r="B153" s="5"/>
      <c r="C153" s="5"/>
      <c r="D153" s="5"/>
      <c r="E153" s="6" t="s">
        <v>1191</v>
      </c>
      <c r="F153" s="6" t="s">
        <v>1192</v>
      </c>
      <c r="G153" s="7" t="s">
        <v>1193</v>
      </c>
      <c r="H153" s="6"/>
      <c r="I153" s="18" t="s">
        <v>1194</v>
      </c>
      <c r="J153" s="19"/>
      <c r="K153" s="10" t="s">
        <v>1195</v>
      </c>
      <c r="L153" s="5"/>
      <c r="M153" s="17" t="s">
        <v>1196</v>
      </c>
      <c r="N153" s="17" t="s">
        <v>1197</v>
      </c>
      <c r="O153" s="5"/>
      <c r="P153" s="5"/>
      <c r="Q153" s="5"/>
      <c r="R153" s="5"/>
      <c r="S153" s="5"/>
      <c r="T153" s="5"/>
      <c r="U153" s="5"/>
    </row>
    <row r="154" spans="1:21" ht="12.75" customHeight="1" x14ac:dyDescent="0.2">
      <c r="A154" s="5"/>
      <c r="B154" s="5"/>
      <c r="C154" s="5"/>
      <c r="D154" s="5"/>
      <c r="E154" s="6" t="s">
        <v>1198</v>
      </c>
      <c r="F154" s="6" t="s">
        <v>1199</v>
      </c>
      <c r="G154" s="7" t="s">
        <v>1200</v>
      </c>
      <c r="H154" s="6"/>
      <c r="I154" s="18" t="s">
        <v>1201</v>
      </c>
      <c r="J154" s="19"/>
      <c r="K154" s="10" t="s">
        <v>1202</v>
      </c>
      <c r="L154" s="5"/>
      <c r="M154" s="11" t="s">
        <v>1203</v>
      </c>
      <c r="N154" s="11" t="s">
        <v>1204</v>
      </c>
      <c r="O154" s="5"/>
      <c r="P154" s="5"/>
      <c r="Q154" s="5"/>
      <c r="R154" s="5"/>
      <c r="S154" s="5"/>
      <c r="T154" s="5"/>
      <c r="U154" s="5"/>
    </row>
    <row r="155" spans="1:21" ht="12.75" customHeight="1" x14ac:dyDescent="0.2">
      <c r="A155" s="5"/>
      <c r="B155" s="5"/>
      <c r="C155" s="5"/>
      <c r="D155" s="5"/>
      <c r="E155" s="6" t="s">
        <v>1205</v>
      </c>
      <c r="F155" s="6" t="s">
        <v>1206</v>
      </c>
      <c r="G155" s="7" t="s">
        <v>1207</v>
      </c>
      <c r="H155" s="6"/>
      <c r="I155" s="18" t="s">
        <v>1208</v>
      </c>
      <c r="J155" s="19"/>
      <c r="K155" s="10" t="s">
        <v>1209</v>
      </c>
      <c r="L155" s="5"/>
      <c r="M155" s="17" t="s">
        <v>1210</v>
      </c>
      <c r="N155" s="17" t="s">
        <v>1211</v>
      </c>
      <c r="O155" s="5"/>
      <c r="P155" s="5"/>
      <c r="Q155" s="5"/>
      <c r="R155" s="5"/>
      <c r="S155" s="5"/>
      <c r="T155" s="5"/>
      <c r="U155" s="5"/>
    </row>
    <row r="156" spans="1:21" ht="12.75" customHeight="1" x14ac:dyDescent="0.2">
      <c r="A156" s="5"/>
      <c r="B156" s="5"/>
      <c r="C156" s="5"/>
      <c r="D156" s="5"/>
      <c r="E156" s="6" t="s">
        <v>1212</v>
      </c>
      <c r="F156" s="6" t="s">
        <v>1213</v>
      </c>
      <c r="G156" s="7" t="s">
        <v>1214</v>
      </c>
      <c r="H156" s="6"/>
      <c r="I156" s="18" t="s">
        <v>1215</v>
      </c>
      <c r="J156" s="19"/>
      <c r="K156" s="10" t="s">
        <v>1216</v>
      </c>
      <c r="L156" s="5"/>
      <c r="M156" s="17" t="s">
        <v>1217</v>
      </c>
      <c r="N156" s="17" t="s">
        <v>1218</v>
      </c>
      <c r="O156" s="5"/>
      <c r="P156" s="5"/>
      <c r="Q156" s="5"/>
      <c r="R156" s="5"/>
      <c r="S156" s="5"/>
      <c r="T156" s="5"/>
      <c r="U156" s="5"/>
    </row>
    <row r="157" spans="1:21" ht="12.75" customHeight="1" x14ac:dyDescent="0.2">
      <c r="A157" s="5"/>
      <c r="B157" s="5"/>
      <c r="C157" s="5"/>
      <c r="D157" s="5"/>
      <c r="E157" s="6" t="s">
        <v>1219</v>
      </c>
      <c r="F157" s="6" t="s">
        <v>1220</v>
      </c>
      <c r="G157" s="7" t="s">
        <v>1221</v>
      </c>
      <c r="H157" s="6"/>
      <c r="I157" s="18" t="s">
        <v>1222</v>
      </c>
      <c r="J157" s="19"/>
      <c r="K157" s="10" t="s">
        <v>1223</v>
      </c>
      <c r="L157" s="5"/>
      <c r="M157" s="11" t="s">
        <v>1224</v>
      </c>
      <c r="N157" s="11" t="s">
        <v>1225</v>
      </c>
      <c r="O157" s="5"/>
      <c r="P157" s="5"/>
      <c r="Q157" s="5"/>
      <c r="R157" s="5"/>
      <c r="S157" s="5"/>
      <c r="T157" s="5"/>
      <c r="U157" s="5"/>
    </row>
    <row r="158" spans="1:21" ht="12.75" customHeight="1" x14ac:dyDescent="0.2">
      <c r="A158" s="5"/>
      <c r="B158" s="5"/>
      <c r="C158" s="5"/>
      <c r="D158" s="5"/>
      <c r="E158" s="6" t="s">
        <v>1226</v>
      </c>
      <c r="F158" s="6" t="s">
        <v>1227</v>
      </c>
      <c r="G158" s="7" t="s">
        <v>1228</v>
      </c>
      <c r="H158" s="6"/>
      <c r="I158" s="18" t="s">
        <v>1229</v>
      </c>
      <c r="J158" s="19"/>
      <c r="K158" s="10" t="s">
        <v>1230</v>
      </c>
      <c r="L158" s="5"/>
      <c r="M158" s="17" t="s">
        <v>1231</v>
      </c>
      <c r="N158" s="17" t="s">
        <v>1232</v>
      </c>
      <c r="O158" s="5"/>
      <c r="P158" s="5"/>
      <c r="Q158" s="5"/>
      <c r="R158" s="5"/>
      <c r="S158" s="5"/>
      <c r="T158" s="5"/>
      <c r="U158" s="5"/>
    </row>
    <row r="159" spans="1:21" ht="12.75" customHeight="1" x14ac:dyDescent="0.2">
      <c r="A159" s="5"/>
      <c r="B159" s="5"/>
      <c r="C159" s="5"/>
      <c r="D159" s="5"/>
      <c r="E159" s="6" t="s">
        <v>1233</v>
      </c>
      <c r="F159" s="6" t="s">
        <v>1234</v>
      </c>
      <c r="G159" s="7" t="s">
        <v>1235</v>
      </c>
      <c r="H159" s="6"/>
      <c r="I159" s="18" t="s">
        <v>1236</v>
      </c>
      <c r="J159" s="19"/>
      <c r="K159" s="10" t="s">
        <v>1237</v>
      </c>
      <c r="L159" s="5"/>
      <c r="M159" s="11" t="s">
        <v>1238</v>
      </c>
      <c r="N159" s="11" t="s">
        <v>1239</v>
      </c>
      <c r="O159" s="5"/>
      <c r="P159" s="5"/>
      <c r="Q159" s="5"/>
      <c r="R159" s="5"/>
      <c r="S159" s="5"/>
      <c r="T159" s="5"/>
      <c r="U159" s="5"/>
    </row>
    <row r="160" spans="1:21" ht="12.75" customHeight="1" x14ac:dyDescent="0.2">
      <c r="A160" s="5"/>
      <c r="B160" s="5"/>
      <c r="C160" s="5"/>
      <c r="D160" s="5"/>
      <c r="E160" s="6" t="s">
        <v>1240</v>
      </c>
      <c r="F160" s="6" t="s">
        <v>1241</v>
      </c>
      <c r="G160" s="7" t="s">
        <v>1242</v>
      </c>
      <c r="H160" s="6"/>
      <c r="I160" s="18" t="s">
        <v>1243</v>
      </c>
      <c r="J160" s="19"/>
      <c r="K160" s="10" t="s">
        <v>1244</v>
      </c>
      <c r="L160" s="5"/>
      <c r="M160" s="17" t="s">
        <v>1245</v>
      </c>
      <c r="N160" s="17" t="s">
        <v>1246</v>
      </c>
      <c r="O160" s="5"/>
      <c r="P160" s="5"/>
      <c r="Q160" s="5"/>
      <c r="R160" s="5"/>
      <c r="S160" s="5"/>
      <c r="T160" s="5"/>
      <c r="U160" s="5"/>
    </row>
    <row r="161" spans="1:21" ht="12.75" customHeight="1" x14ac:dyDescent="0.2">
      <c r="A161" s="5"/>
      <c r="B161" s="5"/>
      <c r="C161" s="5"/>
      <c r="D161" s="5"/>
      <c r="E161" s="6" t="s">
        <v>1247</v>
      </c>
      <c r="F161" s="6" t="s">
        <v>1248</v>
      </c>
      <c r="G161" s="7" t="s">
        <v>1249</v>
      </c>
      <c r="H161" s="6"/>
      <c r="I161" s="18" t="s">
        <v>1250</v>
      </c>
      <c r="J161" s="19"/>
      <c r="K161" s="10" t="s">
        <v>1251</v>
      </c>
      <c r="L161" s="5"/>
      <c r="M161" s="17" t="s">
        <v>1252</v>
      </c>
      <c r="N161" s="17" t="s">
        <v>1253</v>
      </c>
      <c r="O161" s="5"/>
      <c r="P161" s="5"/>
      <c r="Q161" s="5"/>
      <c r="R161" s="5"/>
      <c r="S161" s="5"/>
      <c r="T161" s="5"/>
      <c r="U161" s="5"/>
    </row>
    <row r="162" spans="1:21" ht="12.75" customHeight="1" x14ac:dyDescent="0.2">
      <c r="A162" s="5"/>
      <c r="B162" s="5"/>
      <c r="C162" s="5"/>
      <c r="D162" s="5"/>
      <c r="E162" s="6" t="s">
        <v>1254</v>
      </c>
      <c r="F162" s="6" t="s">
        <v>1255</v>
      </c>
      <c r="G162" s="7" t="s">
        <v>1256</v>
      </c>
      <c r="H162" s="6"/>
      <c r="I162" s="18" t="s">
        <v>1257</v>
      </c>
      <c r="J162" s="19"/>
      <c r="K162" s="10" t="s">
        <v>1258</v>
      </c>
      <c r="L162" s="5"/>
      <c r="M162" s="17" t="s">
        <v>1259</v>
      </c>
      <c r="N162" s="17" t="s">
        <v>1260</v>
      </c>
      <c r="O162" s="5"/>
      <c r="P162" s="5"/>
      <c r="Q162" s="5"/>
      <c r="R162" s="5"/>
      <c r="S162" s="5"/>
      <c r="T162" s="5"/>
      <c r="U162" s="5"/>
    </row>
    <row r="163" spans="1:21" ht="12.75" customHeight="1" x14ac:dyDescent="0.2">
      <c r="A163" s="5"/>
      <c r="B163" s="5"/>
      <c r="C163" s="5"/>
      <c r="D163" s="5"/>
      <c r="E163" s="6" t="s">
        <v>1261</v>
      </c>
      <c r="F163" s="6" t="s">
        <v>1262</v>
      </c>
      <c r="G163" s="7" t="s">
        <v>1263</v>
      </c>
      <c r="H163" s="6"/>
      <c r="I163" s="18" t="s">
        <v>1264</v>
      </c>
      <c r="J163" s="19"/>
      <c r="K163" s="10" t="s">
        <v>1265</v>
      </c>
      <c r="L163" s="5"/>
      <c r="M163" s="11" t="s">
        <v>1266</v>
      </c>
      <c r="N163" s="11" t="s">
        <v>1267</v>
      </c>
      <c r="O163" s="5"/>
      <c r="P163" s="5"/>
      <c r="Q163" s="5"/>
      <c r="R163" s="5"/>
      <c r="S163" s="5"/>
      <c r="T163" s="5"/>
      <c r="U163" s="5"/>
    </row>
    <row r="164" spans="1:21" ht="12.75" customHeight="1" x14ac:dyDescent="0.2">
      <c r="A164" s="5"/>
      <c r="B164" s="5"/>
      <c r="C164" s="5"/>
      <c r="D164" s="5"/>
      <c r="E164" s="6" t="s">
        <v>1268</v>
      </c>
      <c r="F164" s="6" t="s">
        <v>1269</v>
      </c>
      <c r="G164" s="7" t="s">
        <v>1270</v>
      </c>
      <c r="H164" s="6"/>
      <c r="I164" s="18" t="s">
        <v>1271</v>
      </c>
      <c r="J164" s="19"/>
      <c r="K164" s="10" t="s">
        <v>1272</v>
      </c>
      <c r="L164" s="5"/>
      <c r="M164" s="17" t="s">
        <v>1273</v>
      </c>
      <c r="N164" s="17" t="s">
        <v>1274</v>
      </c>
      <c r="O164" s="5"/>
      <c r="P164" s="5"/>
      <c r="Q164" s="5"/>
      <c r="R164" s="5"/>
      <c r="S164" s="5"/>
      <c r="T164" s="5"/>
      <c r="U164" s="5"/>
    </row>
    <row r="165" spans="1:21" ht="12.75" customHeight="1" x14ac:dyDescent="0.2">
      <c r="A165" s="5"/>
      <c r="B165" s="5"/>
      <c r="C165" s="5"/>
      <c r="D165" s="5"/>
      <c r="E165" s="6" t="s">
        <v>1275</v>
      </c>
      <c r="F165" s="6" t="s">
        <v>1276</v>
      </c>
      <c r="G165" s="7" t="s">
        <v>1277</v>
      </c>
      <c r="H165" s="6"/>
      <c r="I165" s="18" t="s">
        <v>1278</v>
      </c>
      <c r="J165" s="19"/>
      <c r="K165" s="10" t="s">
        <v>1279</v>
      </c>
      <c r="L165" s="5"/>
      <c r="M165" s="17" t="s">
        <v>1280</v>
      </c>
      <c r="N165" s="17" t="s">
        <v>1281</v>
      </c>
      <c r="O165" s="5"/>
      <c r="P165" s="5"/>
      <c r="Q165" s="5"/>
      <c r="R165" s="5"/>
      <c r="S165" s="5"/>
      <c r="T165" s="5"/>
      <c r="U165" s="5"/>
    </row>
    <row r="166" spans="1:21" ht="12.75" customHeight="1" x14ac:dyDescent="0.2">
      <c r="A166" s="5"/>
      <c r="B166" s="5"/>
      <c r="C166" s="5"/>
      <c r="D166" s="5"/>
      <c r="E166" s="6" t="s">
        <v>1282</v>
      </c>
      <c r="F166" s="6" t="s">
        <v>1283</v>
      </c>
      <c r="G166" s="7" t="s">
        <v>1284</v>
      </c>
      <c r="H166" s="6"/>
      <c r="I166" s="18" t="s">
        <v>1285</v>
      </c>
      <c r="J166" s="19"/>
      <c r="K166" s="10" t="s">
        <v>1286</v>
      </c>
      <c r="L166" s="5"/>
      <c r="M166" s="11" t="s">
        <v>1287</v>
      </c>
      <c r="N166" s="11" t="s">
        <v>1288</v>
      </c>
      <c r="O166" s="5"/>
      <c r="P166" s="5"/>
      <c r="Q166" s="5"/>
      <c r="R166" s="5"/>
      <c r="S166" s="5"/>
      <c r="T166" s="5"/>
      <c r="U166" s="5"/>
    </row>
    <row r="167" spans="1:21" ht="12.75" customHeight="1" x14ac:dyDescent="0.2">
      <c r="A167" s="5"/>
      <c r="B167" s="5"/>
      <c r="C167" s="5"/>
      <c r="D167" s="5"/>
      <c r="E167" s="6" t="s">
        <v>1289</v>
      </c>
      <c r="F167" s="6" t="s">
        <v>1290</v>
      </c>
      <c r="G167" s="7" t="s">
        <v>1291</v>
      </c>
      <c r="H167" s="6"/>
      <c r="I167" s="18" t="s">
        <v>1292</v>
      </c>
      <c r="J167" s="19"/>
      <c r="K167" s="10" t="s">
        <v>1293</v>
      </c>
      <c r="L167" s="5"/>
      <c r="M167" s="17" t="s">
        <v>1294</v>
      </c>
      <c r="N167" s="17" t="s">
        <v>1295</v>
      </c>
      <c r="O167" s="5"/>
      <c r="P167" s="5"/>
      <c r="Q167" s="5"/>
      <c r="R167" s="5"/>
      <c r="S167" s="5"/>
      <c r="T167" s="5"/>
      <c r="U167" s="5"/>
    </row>
    <row r="168" spans="1:21" ht="12.75" customHeight="1" x14ac:dyDescent="0.2">
      <c r="A168" s="5"/>
      <c r="B168" s="5"/>
      <c r="C168" s="5"/>
      <c r="D168" s="5"/>
      <c r="E168" s="6" t="s">
        <v>1296</v>
      </c>
      <c r="F168" s="6" t="s">
        <v>1297</v>
      </c>
      <c r="G168" s="7" t="s">
        <v>1298</v>
      </c>
      <c r="H168" s="6"/>
      <c r="I168" s="18" t="s">
        <v>1299</v>
      </c>
      <c r="J168" s="19"/>
      <c r="K168" s="10" t="s">
        <v>1300</v>
      </c>
      <c r="L168" s="5"/>
      <c r="M168" s="17" t="s">
        <v>1301</v>
      </c>
      <c r="N168" s="17" t="s">
        <v>1302</v>
      </c>
      <c r="O168" s="5"/>
      <c r="P168" s="5"/>
      <c r="Q168" s="5"/>
      <c r="R168" s="5"/>
      <c r="S168" s="5"/>
      <c r="T168" s="5"/>
      <c r="U168" s="5"/>
    </row>
    <row r="169" spans="1:21" ht="12.75" customHeight="1" x14ac:dyDescent="0.2">
      <c r="A169" s="5"/>
      <c r="B169" s="5"/>
      <c r="C169" s="5"/>
      <c r="D169" s="5"/>
      <c r="E169" s="6" t="s">
        <v>1303</v>
      </c>
      <c r="F169" s="6" t="s">
        <v>1304</v>
      </c>
      <c r="G169" s="7" t="s">
        <v>1305</v>
      </c>
      <c r="H169" s="6"/>
      <c r="I169" s="18" t="s">
        <v>1306</v>
      </c>
      <c r="J169" s="19"/>
      <c r="K169" s="10" t="s">
        <v>1307</v>
      </c>
      <c r="L169" s="5"/>
      <c r="M169" s="11" t="s">
        <v>1308</v>
      </c>
      <c r="N169" s="11" t="s">
        <v>1309</v>
      </c>
      <c r="O169" s="5"/>
      <c r="P169" s="5"/>
      <c r="Q169" s="5"/>
      <c r="R169" s="5"/>
      <c r="S169" s="5"/>
      <c r="T169" s="5"/>
      <c r="U169" s="5"/>
    </row>
    <row r="170" spans="1:21" ht="12.75" customHeight="1" x14ac:dyDescent="0.2">
      <c r="A170" s="5"/>
      <c r="B170" s="5"/>
      <c r="C170" s="5"/>
      <c r="D170" s="5"/>
      <c r="E170" s="6" t="s">
        <v>1310</v>
      </c>
      <c r="F170" s="6" t="s">
        <v>1311</v>
      </c>
      <c r="G170" s="7" t="s">
        <v>1312</v>
      </c>
      <c r="H170" s="6"/>
      <c r="I170" s="18" t="s">
        <v>1313</v>
      </c>
      <c r="J170" s="19"/>
      <c r="K170" s="10" t="s">
        <v>1314</v>
      </c>
      <c r="L170" s="5"/>
      <c r="M170" s="17" t="s">
        <v>1315</v>
      </c>
      <c r="N170" s="17" t="s">
        <v>1316</v>
      </c>
      <c r="O170" s="5"/>
      <c r="P170" s="5"/>
      <c r="Q170" s="5"/>
      <c r="R170" s="5"/>
      <c r="S170" s="5"/>
      <c r="T170" s="5"/>
      <c r="U170" s="5"/>
    </row>
    <row r="171" spans="1:21" ht="12.75" customHeight="1" x14ac:dyDescent="0.2">
      <c r="A171" s="5"/>
      <c r="B171" s="5"/>
      <c r="C171" s="5"/>
      <c r="D171" s="5"/>
      <c r="E171" s="6" t="s">
        <v>1317</v>
      </c>
      <c r="F171" s="6" t="s">
        <v>1318</v>
      </c>
      <c r="G171" s="7" t="s">
        <v>1319</v>
      </c>
      <c r="H171" s="6"/>
      <c r="I171" s="18" t="s">
        <v>1320</v>
      </c>
      <c r="J171" s="19"/>
      <c r="K171" s="10" t="s">
        <v>1321</v>
      </c>
      <c r="L171" s="5"/>
      <c r="M171" s="17" t="s">
        <v>1322</v>
      </c>
      <c r="N171" s="17" t="s">
        <v>1323</v>
      </c>
      <c r="O171" s="5"/>
      <c r="P171" s="5"/>
      <c r="Q171" s="5"/>
      <c r="R171" s="5"/>
      <c r="S171" s="5"/>
      <c r="T171" s="5"/>
      <c r="U171" s="5"/>
    </row>
    <row r="172" spans="1:21" ht="12.75" customHeight="1" x14ac:dyDescent="0.2">
      <c r="A172" s="5"/>
      <c r="B172" s="5"/>
      <c r="C172" s="5"/>
      <c r="D172" s="5"/>
      <c r="E172" s="6" t="s">
        <v>1324</v>
      </c>
      <c r="F172" s="6" t="s">
        <v>1325</v>
      </c>
      <c r="G172" s="7" t="s">
        <v>1326</v>
      </c>
      <c r="H172" s="6"/>
      <c r="I172" s="18" t="s">
        <v>1327</v>
      </c>
      <c r="J172" s="19"/>
      <c r="K172" s="10" t="s">
        <v>1328</v>
      </c>
      <c r="L172" s="5"/>
      <c r="M172" s="17" t="s">
        <v>1329</v>
      </c>
      <c r="N172" s="17" t="s">
        <v>1330</v>
      </c>
      <c r="O172" s="5"/>
      <c r="P172" s="5"/>
      <c r="Q172" s="5"/>
      <c r="R172" s="5"/>
      <c r="S172" s="5"/>
      <c r="T172" s="5"/>
      <c r="U172" s="5"/>
    </row>
    <row r="173" spans="1:21" ht="12.75" customHeight="1" x14ac:dyDescent="0.2">
      <c r="A173" s="5"/>
      <c r="B173" s="5"/>
      <c r="C173" s="5"/>
      <c r="D173" s="5"/>
      <c r="E173" s="6" t="s">
        <v>1331</v>
      </c>
      <c r="F173" s="6" t="s">
        <v>1332</v>
      </c>
      <c r="G173" s="7" t="s">
        <v>1333</v>
      </c>
      <c r="H173" s="6"/>
      <c r="I173" s="18" t="s">
        <v>1334</v>
      </c>
      <c r="J173" s="9"/>
      <c r="K173" s="10" t="s">
        <v>1335</v>
      </c>
      <c r="L173" s="5"/>
      <c r="M173" s="11" t="s">
        <v>1336</v>
      </c>
      <c r="N173" s="11" t="s">
        <v>1337</v>
      </c>
      <c r="O173" s="5"/>
      <c r="P173" s="5"/>
      <c r="Q173" s="5"/>
      <c r="R173" s="5"/>
      <c r="S173" s="5"/>
      <c r="T173" s="5"/>
      <c r="U173" s="5"/>
    </row>
    <row r="174" spans="1:21" ht="12.75" customHeight="1" x14ac:dyDescent="0.2">
      <c r="A174" s="5"/>
      <c r="B174" s="5"/>
      <c r="C174" s="5"/>
      <c r="D174" s="5"/>
      <c r="E174" s="6" t="s">
        <v>1338</v>
      </c>
      <c r="F174" s="6" t="s">
        <v>1339</v>
      </c>
      <c r="G174" s="7" t="s">
        <v>1340</v>
      </c>
      <c r="H174" s="6"/>
      <c r="I174" s="18" t="s">
        <v>1341</v>
      </c>
      <c r="J174" s="9"/>
      <c r="K174" s="10" t="s">
        <v>1342</v>
      </c>
      <c r="L174" s="5"/>
      <c r="M174" s="17" t="s">
        <v>1343</v>
      </c>
      <c r="N174" s="17" t="s">
        <v>1344</v>
      </c>
      <c r="O174" s="5"/>
      <c r="P174" s="5"/>
      <c r="Q174" s="5"/>
      <c r="R174" s="5"/>
      <c r="S174" s="5"/>
      <c r="T174" s="5"/>
      <c r="U174" s="5"/>
    </row>
    <row r="175" spans="1:21" ht="12.75" customHeight="1" x14ac:dyDescent="0.2">
      <c r="A175" s="5"/>
      <c r="B175" s="5"/>
      <c r="C175" s="5"/>
      <c r="D175" s="5"/>
      <c r="E175" s="6" t="s">
        <v>1345</v>
      </c>
      <c r="F175" s="6" t="s">
        <v>1346</v>
      </c>
      <c r="G175" s="7" t="s">
        <v>1347</v>
      </c>
      <c r="H175" s="6"/>
      <c r="I175" s="18" t="s">
        <v>1348</v>
      </c>
      <c r="J175" s="9"/>
      <c r="K175" s="10" t="s">
        <v>1349</v>
      </c>
      <c r="L175" s="5"/>
      <c r="M175" s="11" t="s">
        <v>1350</v>
      </c>
      <c r="N175" s="11" t="s">
        <v>1351</v>
      </c>
      <c r="O175" s="5"/>
      <c r="P175" s="5"/>
      <c r="Q175" s="5"/>
      <c r="R175" s="5"/>
      <c r="S175" s="5"/>
      <c r="T175" s="5"/>
      <c r="U175" s="5"/>
    </row>
    <row r="176" spans="1:21" ht="12.75" customHeight="1" x14ac:dyDescent="0.2">
      <c r="A176" s="5"/>
      <c r="B176" s="5"/>
      <c r="C176" s="5"/>
      <c r="D176" s="5"/>
      <c r="E176" s="6" t="s">
        <v>1352</v>
      </c>
      <c r="F176" s="6" t="s">
        <v>1353</v>
      </c>
      <c r="G176" s="7" t="s">
        <v>1354</v>
      </c>
      <c r="H176" s="6"/>
      <c r="I176" s="18" t="s">
        <v>1355</v>
      </c>
      <c r="J176" s="9"/>
      <c r="K176" s="10" t="s">
        <v>1356</v>
      </c>
      <c r="L176" s="5"/>
      <c r="M176" s="17" t="s">
        <v>1357</v>
      </c>
      <c r="N176" s="17" t="s">
        <v>1358</v>
      </c>
      <c r="O176" s="5"/>
      <c r="P176" s="5"/>
      <c r="Q176" s="5"/>
      <c r="R176" s="5"/>
      <c r="S176" s="5"/>
      <c r="T176" s="5"/>
      <c r="U176" s="5"/>
    </row>
    <row r="177" spans="1:21" ht="12.75" customHeight="1" x14ac:dyDescent="0.2">
      <c r="A177" s="5"/>
      <c r="B177" s="5"/>
      <c r="C177" s="5"/>
      <c r="D177" s="5"/>
      <c r="E177" s="6" t="s">
        <v>1359</v>
      </c>
      <c r="F177" s="6" t="s">
        <v>1360</v>
      </c>
      <c r="G177" s="7" t="s">
        <v>1361</v>
      </c>
      <c r="H177" s="6"/>
      <c r="I177" s="18" t="s">
        <v>1362</v>
      </c>
      <c r="J177" s="9"/>
      <c r="K177" s="10" t="s">
        <v>1363</v>
      </c>
      <c r="L177" s="5"/>
      <c r="M177" s="17" t="s">
        <v>1364</v>
      </c>
      <c r="N177" s="17" t="s">
        <v>1365</v>
      </c>
      <c r="O177" s="5"/>
      <c r="P177" s="5"/>
      <c r="Q177" s="5"/>
      <c r="R177" s="5"/>
      <c r="S177" s="5"/>
      <c r="T177" s="5"/>
      <c r="U177" s="5"/>
    </row>
    <row r="178" spans="1:21" ht="12.75" customHeight="1" x14ac:dyDescent="0.2">
      <c r="A178" s="5"/>
      <c r="B178" s="5"/>
      <c r="C178" s="5"/>
      <c r="D178" s="5"/>
      <c r="E178" s="6" t="s">
        <v>1366</v>
      </c>
      <c r="F178" s="6" t="s">
        <v>1367</v>
      </c>
      <c r="G178" s="7" t="s">
        <v>1368</v>
      </c>
      <c r="H178" s="6"/>
      <c r="I178" s="18" t="s">
        <v>1369</v>
      </c>
      <c r="J178" s="19"/>
      <c r="K178" s="10" t="s">
        <v>1370</v>
      </c>
      <c r="L178" s="5"/>
      <c r="M178" s="17" t="s">
        <v>1371</v>
      </c>
      <c r="N178" s="17" t="s">
        <v>1372</v>
      </c>
      <c r="O178" s="5"/>
      <c r="P178" s="5"/>
      <c r="Q178" s="5"/>
      <c r="R178" s="5"/>
      <c r="S178" s="5"/>
      <c r="T178" s="5"/>
      <c r="U178" s="5"/>
    </row>
    <row r="179" spans="1:21" ht="12.75" customHeight="1" x14ac:dyDescent="0.2">
      <c r="A179" s="5"/>
      <c r="B179" s="5"/>
      <c r="C179" s="5"/>
      <c r="D179" s="5"/>
      <c r="E179" s="6" t="s">
        <v>1373</v>
      </c>
      <c r="F179" s="6" t="s">
        <v>1374</v>
      </c>
      <c r="G179" s="7" t="s">
        <v>1375</v>
      </c>
      <c r="H179" s="6"/>
      <c r="I179" s="18" t="s">
        <v>1376</v>
      </c>
      <c r="J179" s="19"/>
      <c r="K179" s="10" t="s">
        <v>1377</v>
      </c>
      <c r="L179" s="5"/>
      <c r="M179" s="17" t="s">
        <v>1378</v>
      </c>
      <c r="N179" s="17" t="s">
        <v>1379</v>
      </c>
      <c r="O179" s="5"/>
      <c r="P179" s="5"/>
      <c r="Q179" s="5"/>
      <c r="R179" s="5"/>
      <c r="S179" s="5"/>
      <c r="T179" s="5"/>
      <c r="U179" s="5"/>
    </row>
    <row r="180" spans="1:21" ht="12.75" customHeight="1" x14ac:dyDescent="0.2">
      <c r="A180" s="5"/>
      <c r="B180" s="5"/>
      <c r="C180" s="5"/>
      <c r="D180" s="5"/>
      <c r="E180" s="6" t="s">
        <v>1380</v>
      </c>
      <c r="F180" s="6" t="s">
        <v>1381</v>
      </c>
      <c r="G180" s="7" t="s">
        <v>1382</v>
      </c>
      <c r="H180" s="6"/>
      <c r="I180" s="18" t="s">
        <v>1383</v>
      </c>
      <c r="J180" s="19"/>
      <c r="K180" s="10" t="s">
        <v>1384</v>
      </c>
      <c r="L180" s="5"/>
      <c r="M180" s="17" t="s">
        <v>1385</v>
      </c>
      <c r="N180" s="17" t="s">
        <v>1386</v>
      </c>
      <c r="O180" s="5"/>
      <c r="P180" s="5"/>
      <c r="Q180" s="5"/>
      <c r="R180" s="5"/>
      <c r="S180" s="5"/>
      <c r="T180" s="5"/>
      <c r="U180" s="5"/>
    </row>
    <row r="181" spans="1:21" ht="12.75" customHeight="1" x14ac:dyDescent="0.2">
      <c r="A181" s="5"/>
      <c r="B181" s="5"/>
      <c r="C181" s="5"/>
      <c r="D181" s="5"/>
      <c r="E181" s="6" t="s">
        <v>1387</v>
      </c>
      <c r="F181" s="6" t="s">
        <v>1388</v>
      </c>
      <c r="G181" s="7" t="s">
        <v>1389</v>
      </c>
      <c r="H181" s="6"/>
      <c r="I181" s="20" t="s">
        <v>1390</v>
      </c>
      <c r="J181" s="19"/>
      <c r="K181" s="10" t="s">
        <v>1391</v>
      </c>
      <c r="L181" s="5"/>
      <c r="M181" s="17" t="s">
        <v>1392</v>
      </c>
      <c r="N181" s="17" t="s">
        <v>1393</v>
      </c>
      <c r="O181" s="5"/>
      <c r="P181" s="5"/>
      <c r="Q181" s="5"/>
      <c r="R181" s="5"/>
      <c r="S181" s="5"/>
      <c r="T181" s="5"/>
      <c r="U181" s="5"/>
    </row>
    <row r="182" spans="1:21" ht="12.75" customHeight="1" x14ac:dyDescent="0.2">
      <c r="A182" s="5"/>
      <c r="B182" s="5"/>
      <c r="C182" s="5"/>
      <c r="D182" s="5"/>
      <c r="E182" s="6" t="s">
        <v>1394</v>
      </c>
      <c r="F182" s="6" t="s">
        <v>1395</v>
      </c>
      <c r="G182" s="7" t="s">
        <v>1396</v>
      </c>
      <c r="H182" s="6"/>
      <c r="I182" s="18" t="s">
        <v>1397</v>
      </c>
      <c r="J182" s="19"/>
      <c r="K182" s="10" t="s">
        <v>1398</v>
      </c>
      <c r="L182" s="5"/>
      <c r="M182" s="17" t="s">
        <v>1399</v>
      </c>
      <c r="N182" s="17" t="s">
        <v>1400</v>
      </c>
      <c r="O182" s="5"/>
      <c r="P182" s="5"/>
      <c r="Q182" s="5"/>
      <c r="R182" s="5"/>
      <c r="S182" s="5"/>
      <c r="T182" s="5"/>
      <c r="U182" s="5"/>
    </row>
    <row r="183" spans="1:21" ht="12.75" customHeight="1" x14ac:dyDescent="0.2">
      <c r="A183" s="5"/>
      <c r="B183" s="5"/>
      <c r="C183" s="5"/>
      <c r="D183" s="5"/>
      <c r="E183" s="6" t="s">
        <v>1401</v>
      </c>
      <c r="F183" s="6" t="s">
        <v>1402</v>
      </c>
      <c r="G183" s="7" t="s">
        <v>1403</v>
      </c>
      <c r="H183" s="6"/>
      <c r="I183" s="18" t="s">
        <v>1404</v>
      </c>
      <c r="J183" s="19"/>
      <c r="K183" s="10" t="s">
        <v>1405</v>
      </c>
      <c r="L183" s="5"/>
      <c r="M183" s="11" t="s">
        <v>1406</v>
      </c>
      <c r="N183" s="11" t="s">
        <v>1407</v>
      </c>
      <c r="O183" s="5"/>
      <c r="P183" s="5"/>
      <c r="Q183" s="5"/>
      <c r="R183" s="5"/>
      <c r="S183" s="5"/>
      <c r="T183" s="5"/>
      <c r="U183" s="5"/>
    </row>
    <row r="184" spans="1:21" ht="12.75" customHeight="1" x14ac:dyDescent="0.2">
      <c r="A184" s="5"/>
      <c r="B184" s="5"/>
      <c r="C184" s="5"/>
      <c r="D184" s="5"/>
      <c r="E184" s="6" t="s">
        <v>1408</v>
      </c>
      <c r="F184" s="6" t="s">
        <v>1409</v>
      </c>
      <c r="G184" s="7" t="s">
        <v>1410</v>
      </c>
      <c r="H184" s="6"/>
      <c r="I184" s="18" t="s">
        <v>1411</v>
      </c>
      <c r="J184" s="19"/>
      <c r="K184" s="10" t="s">
        <v>1412</v>
      </c>
      <c r="L184" s="5"/>
      <c r="M184" s="11" t="s">
        <v>1413</v>
      </c>
      <c r="N184" s="11" t="s">
        <v>1414</v>
      </c>
      <c r="O184" s="5"/>
      <c r="P184" s="5"/>
      <c r="Q184" s="5"/>
      <c r="R184" s="5"/>
      <c r="S184" s="5"/>
      <c r="T184" s="5"/>
      <c r="U184" s="5"/>
    </row>
    <row r="185" spans="1:21" ht="12.75" customHeight="1" x14ac:dyDescent="0.2">
      <c r="A185" s="5"/>
      <c r="B185" s="5"/>
      <c r="C185" s="5"/>
      <c r="D185" s="5"/>
      <c r="E185" s="6" t="s">
        <v>1415</v>
      </c>
      <c r="F185" s="6" t="s">
        <v>1416</v>
      </c>
      <c r="G185" s="7" t="s">
        <v>1417</v>
      </c>
      <c r="H185" s="6"/>
      <c r="I185" s="18" t="s">
        <v>1418</v>
      </c>
      <c r="J185" s="19"/>
      <c r="K185" s="10" t="s">
        <v>1419</v>
      </c>
      <c r="L185" s="5"/>
      <c r="M185" s="11" t="s">
        <v>1420</v>
      </c>
      <c r="N185" s="11" t="s">
        <v>1421</v>
      </c>
      <c r="O185" s="5"/>
      <c r="P185" s="5"/>
      <c r="Q185" s="5"/>
      <c r="R185" s="5"/>
      <c r="S185" s="5"/>
      <c r="T185" s="5"/>
      <c r="U185" s="5"/>
    </row>
    <row r="186" spans="1:21" ht="12.75" customHeight="1" x14ac:dyDescent="0.2">
      <c r="A186" s="5"/>
      <c r="B186" s="5"/>
      <c r="C186" s="5"/>
      <c r="D186" s="5"/>
      <c r="E186" s="6" t="s">
        <v>1422</v>
      </c>
      <c r="F186" s="6" t="s">
        <v>1423</v>
      </c>
      <c r="G186" s="7" t="s">
        <v>1424</v>
      </c>
      <c r="H186" s="6"/>
      <c r="I186" s="18" t="s">
        <v>1425</v>
      </c>
      <c r="J186" s="19"/>
      <c r="K186" s="10" t="s">
        <v>1426</v>
      </c>
      <c r="L186" s="5"/>
      <c r="M186" s="17" t="s">
        <v>1427</v>
      </c>
      <c r="N186" s="17" t="s">
        <v>1428</v>
      </c>
      <c r="O186" s="5"/>
      <c r="P186" s="5"/>
      <c r="Q186" s="5"/>
      <c r="R186" s="5"/>
      <c r="S186" s="5"/>
      <c r="T186" s="5"/>
      <c r="U186" s="5"/>
    </row>
    <row r="187" spans="1:21" ht="12.75" customHeight="1" x14ac:dyDescent="0.2">
      <c r="A187" s="5"/>
      <c r="B187" s="5"/>
      <c r="C187" s="5"/>
      <c r="D187" s="5"/>
      <c r="E187" s="6" t="s">
        <v>1429</v>
      </c>
      <c r="F187" s="6" t="s">
        <v>1430</v>
      </c>
      <c r="G187" s="7" t="s">
        <v>1431</v>
      </c>
      <c r="H187" s="6"/>
      <c r="I187" s="18" t="s">
        <v>1432</v>
      </c>
      <c r="J187" s="19"/>
      <c r="K187" s="10" t="s">
        <v>1433</v>
      </c>
      <c r="L187" s="5"/>
      <c r="M187" s="17" t="s">
        <v>1434</v>
      </c>
      <c r="N187" s="17" t="s">
        <v>1435</v>
      </c>
      <c r="O187" s="5"/>
      <c r="P187" s="5"/>
      <c r="Q187" s="5"/>
      <c r="R187" s="5"/>
      <c r="S187" s="5"/>
      <c r="T187" s="5"/>
      <c r="U187" s="5"/>
    </row>
    <row r="188" spans="1:21" ht="12.75" customHeight="1" x14ac:dyDescent="0.2">
      <c r="A188" s="5"/>
      <c r="B188" s="5"/>
      <c r="C188" s="5"/>
      <c r="D188" s="5"/>
      <c r="E188" s="6" t="s">
        <v>1436</v>
      </c>
      <c r="F188" s="6" t="s">
        <v>1437</v>
      </c>
      <c r="G188" s="7" t="s">
        <v>1438</v>
      </c>
      <c r="H188" s="6"/>
      <c r="I188" s="18" t="s">
        <v>1439</v>
      </c>
      <c r="J188" s="19"/>
      <c r="K188" s="10" t="s">
        <v>1440</v>
      </c>
      <c r="L188" s="5"/>
      <c r="M188" s="17" t="s">
        <v>1441</v>
      </c>
      <c r="N188" s="17" t="s">
        <v>1442</v>
      </c>
      <c r="O188" s="5"/>
      <c r="P188" s="5"/>
      <c r="Q188" s="5"/>
      <c r="R188" s="5"/>
      <c r="S188" s="5"/>
      <c r="T188" s="5"/>
      <c r="U188" s="5"/>
    </row>
    <row r="189" spans="1:21" ht="12.75" customHeight="1" x14ac:dyDescent="0.2">
      <c r="A189" s="5"/>
      <c r="B189" s="5"/>
      <c r="C189" s="5"/>
      <c r="D189" s="5"/>
      <c r="E189" s="6" t="s">
        <v>1443</v>
      </c>
      <c r="F189" s="6" t="s">
        <v>1444</v>
      </c>
      <c r="G189" s="7" t="s">
        <v>1445</v>
      </c>
      <c r="H189" s="6"/>
      <c r="I189" s="18" t="s">
        <v>1446</v>
      </c>
      <c r="J189" s="19"/>
      <c r="K189" s="10" t="s">
        <v>1447</v>
      </c>
      <c r="L189" s="5"/>
      <c r="M189" s="11" t="s">
        <v>1448</v>
      </c>
      <c r="N189" s="11" t="s">
        <v>1449</v>
      </c>
      <c r="O189" s="5"/>
      <c r="P189" s="5"/>
      <c r="Q189" s="5"/>
      <c r="R189" s="5"/>
      <c r="S189" s="5"/>
      <c r="T189" s="5"/>
      <c r="U189" s="5"/>
    </row>
    <row r="190" spans="1:21" ht="12.75" customHeight="1" x14ac:dyDescent="0.2">
      <c r="A190" s="5"/>
      <c r="B190" s="5"/>
      <c r="C190" s="5"/>
      <c r="D190" s="5"/>
      <c r="E190" s="6" t="s">
        <v>1450</v>
      </c>
      <c r="F190" s="6" t="s">
        <v>1451</v>
      </c>
      <c r="G190" s="7" t="s">
        <v>1452</v>
      </c>
      <c r="H190" s="6"/>
      <c r="I190" s="18" t="s">
        <v>1453</v>
      </c>
      <c r="J190" s="19"/>
      <c r="K190" s="10" t="s">
        <v>1454</v>
      </c>
      <c r="L190" s="5"/>
      <c r="M190" s="17" t="s">
        <v>1455</v>
      </c>
      <c r="N190" s="17" t="s">
        <v>1456</v>
      </c>
      <c r="O190" s="5"/>
      <c r="P190" s="5"/>
      <c r="Q190" s="5"/>
      <c r="R190" s="5"/>
      <c r="S190" s="5"/>
      <c r="T190" s="5"/>
      <c r="U190" s="5"/>
    </row>
    <row r="191" spans="1:21" ht="12.75" customHeight="1" x14ac:dyDescent="0.2">
      <c r="A191" s="5"/>
      <c r="B191" s="5"/>
      <c r="C191" s="5"/>
      <c r="D191" s="5"/>
      <c r="E191" s="6" t="s">
        <v>1457</v>
      </c>
      <c r="F191" s="6" t="s">
        <v>1458</v>
      </c>
      <c r="G191" s="7" t="s">
        <v>1459</v>
      </c>
      <c r="H191" s="6"/>
      <c r="I191" s="18" t="s">
        <v>1460</v>
      </c>
      <c r="J191" s="19"/>
      <c r="K191" s="10" t="s">
        <v>1461</v>
      </c>
      <c r="L191" s="5"/>
      <c r="M191" s="17" t="s">
        <v>1462</v>
      </c>
      <c r="N191" s="17" t="s">
        <v>1463</v>
      </c>
      <c r="O191" s="5"/>
      <c r="P191" s="5"/>
      <c r="Q191" s="5"/>
      <c r="R191" s="5"/>
      <c r="S191" s="5"/>
      <c r="T191" s="5"/>
      <c r="U191" s="5"/>
    </row>
    <row r="192" spans="1:21" ht="12.75" customHeight="1" x14ac:dyDescent="0.2">
      <c r="A192" s="5"/>
      <c r="B192" s="5"/>
      <c r="C192" s="5"/>
      <c r="D192" s="5"/>
      <c r="E192" s="6" t="s">
        <v>1464</v>
      </c>
      <c r="F192" s="6" t="s">
        <v>1465</v>
      </c>
      <c r="G192" s="7" t="s">
        <v>1466</v>
      </c>
      <c r="H192" s="6"/>
      <c r="I192" s="18" t="s">
        <v>1467</v>
      </c>
      <c r="J192" s="19"/>
      <c r="K192" s="10" t="s">
        <v>1468</v>
      </c>
      <c r="L192" s="5"/>
      <c r="M192" s="17" t="s">
        <v>1469</v>
      </c>
      <c r="N192" s="17" t="s">
        <v>1470</v>
      </c>
      <c r="O192" s="5"/>
      <c r="P192" s="5"/>
      <c r="Q192" s="5"/>
      <c r="R192" s="5"/>
      <c r="S192" s="5"/>
      <c r="T192" s="5"/>
      <c r="U192" s="5"/>
    </row>
    <row r="193" spans="1:21" ht="12.75" customHeight="1" x14ac:dyDescent="0.2">
      <c r="A193" s="5"/>
      <c r="B193" s="5"/>
      <c r="C193" s="5"/>
      <c r="D193" s="5"/>
      <c r="E193" s="6" t="s">
        <v>1471</v>
      </c>
      <c r="F193" s="6" t="s">
        <v>1472</v>
      </c>
      <c r="G193" s="7" t="s">
        <v>1473</v>
      </c>
      <c r="H193" s="6"/>
      <c r="I193" s="18" t="s">
        <v>1474</v>
      </c>
      <c r="J193" s="19"/>
      <c r="K193" s="10" t="s">
        <v>1475</v>
      </c>
      <c r="L193" s="5"/>
      <c r="M193" s="11" t="s">
        <v>1476</v>
      </c>
      <c r="N193" s="11" t="s">
        <v>1477</v>
      </c>
      <c r="O193" s="5"/>
      <c r="P193" s="5"/>
      <c r="Q193" s="5"/>
      <c r="R193" s="5"/>
      <c r="S193" s="5"/>
      <c r="T193" s="5"/>
      <c r="U193" s="5"/>
    </row>
    <row r="194" spans="1:21" ht="12.75" customHeight="1" x14ac:dyDescent="0.2">
      <c r="A194" s="5"/>
      <c r="B194" s="5"/>
      <c r="C194" s="5"/>
      <c r="D194" s="5"/>
      <c r="E194" s="6" t="s">
        <v>1478</v>
      </c>
      <c r="F194" s="6" t="s">
        <v>1479</v>
      </c>
      <c r="G194" s="7" t="s">
        <v>1480</v>
      </c>
      <c r="H194" s="6"/>
      <c r="I194" s="18" t="s">
        <v>1481</v>
      </c>
      <c r="J194" s="19"/>
      <c r="K194" s="10" t="s">
        <v>1482</v>
      </c>
      <c r="L194" s="5"/>
      <c r="M194" s="17" t="s">
        <v>1483</v>
      </c>
      <c r="N194" s="17" t="s">
        <v>1484</v>
      </c>
      <c r="O194" s="5"/>
      <c r="P194" s="5"/>
      <c r="Q194" s="5"/>
      <c r="R194" s="5"/>
      <c r="S194" s="5"/>
      <c r="T194" s="5"/>
      <c r="U194" s="5"/>
    </row>
    <row r="195" spans="1:21" ht="12.75" customHeight="1" x14ac:dyDescent="0.2">
      <c r="A195" s="5"/>
      <c r="B195" s="5"/>
      <c r="C195" s="5"/>
      <c r="D195" s="5"/>
      <c r="E195" s="6" t="s">
        <v>1485</v>
      </c>
      <c r="F195" s="6" t="s">
        <v>1486</v>
      </c>
      <c r="G195" s="7" t="s">
        <v>1487</v>
      </c>
      <c r="H195" s="6"/>
      <c r="I195" s="18" t="s">
        <v>1488</v>
      </c>
      <c r="J195" s="19"/>
      <c r="K195" s="10" t="s">
        <v>1489</v>
      </c>
      <c r="L195" s="5"/>
      <c r="M195" s="17" t="s">
        <v>1490</v>
      </c>
      <c r="N195" s="17" t="s">
        <v>1491</v>
      </c>
      <c r="O195" s="5"/>
      <c r="P195" s="5"/>
      <c r="Q195" s="5"/>
      <c r="R195" s="5"/>
      <c r="S195" s="5"/>
      <c r="T195" s="5"/>
      <c r="U195" s="5"/>
    </row>
    <row r="196" spans="1:21" ht="12.75" customHeight="1" x14ac:dyDescent="0.2">
      <c r="A196" s="5"/>
      <c r="B196" s="5"/>
      <c r="C196" s="5"/>
      <c r="D196" s="5"/>
      <c r="E196" s="6" t="s">
        <v>1492</v>
      </c>
      <c r="F196" s="6" t="s">
        <v>1493</v>
      </c>
      <c r="G196" s="7" t="s">
        <v>1494</v>
      </c>
      <c r="H196" s="6"/>
      <c r="I196" s="18" t="s">
        <v>1495</v>
      </c>
      <c r="J196" s="19"/>
      <c r="K196" s="10" t="s">
        <v>1496</v>
      </c>
      <c r="L196" s="5"/>
      <c r="M196" s="17" t="s">
        <v>1497</v>
      </c>
      <c r="N196" s="17" t="s">
        <v>1498</v>
      </c>
      <c r="O196" s="5"/>
      <c r="P196" s="5"/>
      <c r="Q196" s="5"/>
      <c r="R196" s="5"/>
      <c r="S196" s="5"/>
      <c r="T196" s="5"/>
      <c r="U196" s="5"/>
    </row>
    <row r="197" spans="1:21" ht="12.75" customHeight="1" x14ac:dyDescent="0.2">
      <c r="A197" s="5"/>
      <c r="B197" s="5"/>
      <c r="C197" s="5"/>
      <c r="D197" s="5"/>
      <c r="E197" s="6" t="s">
        <v>1499</v>
      </c>
      <c r="F197" s="6" t="s">
        <v>1500</v>
      </c>
      <c r="G197" s="7" t="s">
        <v>1501</v>
      </c>
      <c r="H197" s="6"/>
      <c r="I197" s="18" t="s">
        <v>1502</v>
      </c>
      <c r="J197" s="19"/>
      <c r="K197" s="10" t="s">
        <v>1503</v>
      </c>
      <c r="L197" s="5"/>
      <c r="M197" s="11" t="s">
        <v>1504</v>
      </c>
      <c r="N197" s="11" t="s">
        <v>1505</v>
      </c>
      <c r="O197" s="5"/>
      <c r="P197" s="5"/>
      <c r="Q197" s="5"/>
      <c r="R197" s="5"/>
      <c r="S197" s="5"/>
      <c r="T197" s="5"/>
      <c r="U197" s="5"/>
    </row>
    <row r="198" spans="1:21" ht="12.75" customHeight="1" x14ac:dyDescent="0.2">
      <c r="A198" s="5"/>
      <c r="B198" s="5"/>
      <c r="C198" s="5"/>
      <c r="D198" s="5"/>
      <c r="E198" s="6" t="s">
        <v>1506</v>
      </c>
      <c r="F198" s="6" t="s">
        <v>1507</v>
      </c>
      <c r="G198" s="7" t="s">
        <v>1508</v>
      </c>
      <c r="H198" s="6"/>
      <c r="I198" s="18" t="s">
        <v>1509</v>
      </c>
      <c r="J198" s="19"/>
      <c r="K198" s="10" t="s">
        <v>1510</v>
      </c>
      <c r="L198" s="5"/>
      <c r="M198" s="17" t="s">
        <v>1511</v>
      </c>
      <c r="N198" s="17" t="s">
        <v>1512</v>
      </c>
      <c r="O198" s="5"/>
      <c r="P198" s="5"/>
      <c r="Q198" s="5"/>
      <c r="R198" s="5"/>
      <c r="S198" s="5"/>
      <c r="T198" s="5"/>
      <c r="U198" s="5"/>
    </row>
    <row r="199" spans="1:21" ht="12.75" customHeight="1" x14ac:dyDescent="0.2">
      <c r="A199" s="5"/>
      <c r="B199" s="5"/>
      <c r="C199" s="5"/>
      <c r="D199" s="5"/>
      <c r="E199" s="6" t="s">
        <v>1513</v>
      </c>
      <c r="F199" s="6" t="s">
        <v>1514</v>
      </c>
      <c r="G199" s="7" t="s">
        <v>1515</v>
      </c>
      <c r="H199" s="6"/>
      <c r="I199" s="18" t="s">
        <v>1516</v>
      </c>
      <c r="J199" s="19"/>
      <c r="K199" s="10" t="s">
        <v>1517</v>
      </c>
      <c r="L199" s="5"/>
      <c r="M199" s="17" t="s">
        <v>1518</v>
      </c>
      <c r="N199" s="17" t="s">
        <v>1491</v>
      </c>
      <c r="O199" s="5"/>
      <c r="P199" s="5"/>
      <c r="Q199" s="5"/>
      <c r="R199" s="5"/>
      <c r="S199" s="5"/>
      <c r="T199" s="5"/>
      <c r="U199" s="5"/>
    </row>
    <row r="200" spans="1:21" ht="12.75" customHeight="1" x14ac:dyDescent="0.2">
      <c r="A200" s="5"/>
      <c r="B200" s="5"/>
      <c r="C200" s="5"/>
      <c r="D200" s="5"/>
      <c r="E200" s="6" t="s">
        <v>1519</v>
      </c>
      <c r="F200" s="6" t="s">
        <v>1520</v>
      </c>
      <c r="G200" s="7" t="s">
        <v>1521</v>
      </c>
      <c r="H200" s="6"/>
      <c r="I200" s="18" t="s">
        <v>1522</v>
      </c>
      <c r="J200" s="9"/>
      <c r="K200" s="10" t="s">
        <v>1523</v>
      </c>
      <c r="L200" s="5"/>
      <c r="M200" s="17" t="s">
        <v>1524</v>
      </c>
      <c r="N200" s="17" t="s">
        <v>1498</v>
      </c>
      <c r="O200" s="5"/>
      <c r="P200" s="5"/>
      <c r="Q200" s="5"/>
      <c r="R200" s="5"/>
      <c r="S200" s="5"/>
      <c r="T200" s="5"/>
      <c r="U200" s="5"/>
    </row>
    <row r="201" spans="1:21" ht="12.75" customHeight="1" x14ac:dyDescent="0.2">
      <c r="A201" s="5"/>
      <c r="B201" s="5"/>
      <c r="C201" s="5"/>
      <c r="D201" s="5"/>
      <c r="E201" s="6" t="s">
        <v>1525</v>
      </c>
      <c r="F201" s="6" t="s">
        <v>1526</v>
      </c>
      <c r="G201" s="7" t="s">
        <v>1527</v>
      </c>
      <c r="H201" s="6"/>
      <c r="I201" s="18" t="s">
        <v>1528</v>
      </c>
      <c r="J201" s="19"/>
      <c r="K201" s="10" t="s">
        <v>1529</v>
      </c>
      <c r="L201" s="5"/>
      <c r="M201" s="11" t="s">
        <v>1530</v>
      </c>
      <c r="N201" s="11" t="s">
        <v>1531</v>
      </c>
      <c r="O201" s="5"/>
      <c r="P201" s="5"/>
      <c r="Q201" s="5"/>
      <c r="R201" s="5"/>
      <c r="S201" s="5"/>
      <c r="T201" s="5"/>
      <c r="U201" s="5"/>
    </row>
    <row r="202" spans="1:21" ht="12.75" customHeight="1" x14ac:dyDescent="0.2">
      <c r="A202" s="5"/>
      <c r="B202" s="5"/>
      <c r="C202" s="5"/>
      <c r="D202" s="5"/>
      <c r="E202" s="6" t="s">
        <v>1532</v>
      </c>
      <c r="F202" s="6" t="s">
        <v>1533</v>
      </c>
      <c r="G202" s="7" t="s">
        <v>1534</v>
      </c>
      <c r="H202" s="6"/>
      <c r="I202" s="18" t="s">
        <v>1535</v>
      </c>
      <c r="J202" s="19"/>
      <c r="K202" s="10" t="s">
        <v>1536</v>
      </c>
      <c r="L202" s="5"/>
      <c r="M202" s="17" t="s">
        <v>1537</v>
      </c>
      <c r="N202" s="17" t="s">
        <v>1538</v>
      </c>
      <c r="O202" s="5"/>
      <c r="P202" s="5"/>
      <c r="Q202" s="5"/>
      <c r="R202" s="5"/>
      <c r="S202" s="5"/>
      <c r="T202" s="5"/>
      <c r="U202" s="5"/>
    </row>
    <row r="203" spans="1:21" ht="12.75" customHeight="1" x14ac:dyDescent="0.2">
      <c r="A203" s="5"/>
      <c r="B203" s="5"/>
      <c r="C203" s="5"/>
      <c r="D203" s="5"/>
      <c r="E203" s="6" t="s">
        <v>1539</v>
      </c>
      <c r="F203" s="6" t="s">
        <v>1540</v>
      </c>
      <c r="G203" s="7" t="s">
        <v>1541</v>
      </c>
      <c r="H203" s="6"/>
      <c r="I203" s="18" t="s">
        <v>1542</v>
      </c>
      <c r="J203" s="19"/>
      <c r="K203" s="10" t="s">
        <v>1543</v>
      </c>
      <c r="L203" s="5"/>
      <c r="M203" s="17" t="s">
        <v>1544</v>
      </c>
      <c r="N203" s="17" t="s">
        <v>1545</v>
      </c>
      <c r="O203" s="5"/>
      <c r="P203" s="5"/>
      <c r="Q203" s="5"/>
      <c r="R203" s="5"/>
      <c r="S203" s="5"/>
      <c r="T203" s="5"/>
      <c r="U203" s="5"/>
    </row>
    <row r="204" spans="1:21" ht="12.75" customHeight="1" x14ac:dyDescent="0.2">
      <c r="A204" s="5"/>
      <c r="B204" s="5"/>
      <c r="C204" s="5"/>
      <c r="D204" s="5"/>
      <c r="E204" s="6" t="s">
        <v>1546</v>
      </c>
      <c r="F204" s="6" t="s">
        <v>1547</v>
      </c>
      <c r="G204" s="7" t="s">
        <v>1548</v>
      </c>
      <c r="H204" s="6"/>
      <c r="I204" s="18" t="s">
        <v>1549</v>
      </c>
      <c r="J204" s="19"/>
      <c r="K204" s="10" t="s">
        <v>1550</v>
      </c>
      <c r="L204" s="5"/>
      <c r="M204" s="17" t="s">
        <v>1551</v>
      </c>
      <c r="N204" s="17" t="s">
        <v>1552</v>
      </c>
      <c r="O204" s="5"/>
      <c r="P204" s="5"/>
      <c r="Q204" s="5"/>
      <c r="R204" s="5"/>
      <c r="S204" s="5"/>
      <c r="T204" s="5"/>
      <c r="U204" s="5"/>
    </row>
    <row r="205" spans="1:21" ht="12.75" customHeight="1" x14ac:dyDescent="0.2">
      <c r="A205" s="5"/>
      <c r="B205" s="5"/>
      <c r="C205" s="5"/>
      <c r="D205" s="5"/>
      <c r="E205" s="6" t="s">
        <v>1553</v>
      </c>
      <c r="F205" s="6" t="s">
        <v>1554</v>
      </c>
      <c r="G205" s="7" t="s">
        <v>1555</v>
      </c>
      <c r="H205" s="6"/>
      <c r="I205" s="18" t="s">
        <v>1556</v>
      </c>
      <c r="J205" s="19"/>
      <c r="K205" s="10" t="s">
        <v>1557</v>
      </c>
      <c r="L205" s="5"/>
      <c r="M205" s="17" t="s">
        <v>1558</v>
      </c>
      <c r="N205" s="17" t="s">
        <v>1559</v>
      </c>
      <c r="O205" s="5"/>
      <c r="P205" s="5"/>
      <c r="Q205" s="5"/>
      <c r="R205" s="5"/>
      <c r="S205" s="5"/>
      <c r="T205" s="5"/>
      <c r="U205" s="5"/>
    </row>
    <row r="206" spans="1:21" ht="12.75" customHeight="1" x14ac:dyDescent="0.2">
      <c r="A206" s="5"/>
      <c r="B206" s="5"/>
      <c r="C206" s="5"/>
      <c r="D206" s="5"/>
      <c r="E206" s="6" t="s">
        <v>1560</v>
      </c>
      <c r="F206" s="6" t="s">
        <v>1561</v>
      </c>
      <c r="G206" s="7" t="s">
        <v>1562</v>
      </c>
      <c r="H206" s="6"/>
      <c r="I206" s="18" t="s">
        <v>1563</v>
      </c>
      <c r="J206" s="9"/>
      <c r="K206" s="10" t="s">
        <v>1564</v>
      </c>
      <c r="L206" s="5"/>
      <c r="M206" s="17" t="s">
        <v>1565</v>
      </c>
      <c r="N206" s="17" t="s">
        <v>1566</v>
      </c>
      <c r="O206" s="5"/>
      <c r="P206" s="5"/>
      <c r="Q206" s="5"/>
      <c r="R206" s="5"/>
      <c r="S206" s="5"/>
      <c r="T206" s="5"/>
      <c r="U206" s="5"/>
    </row>
    <row r="207" spans="1:21" ht="12.75" customHeight="1" x14ac:dyDescent="0.2">
      <c r="A207" s="5"/>
      <c r="B207" s="5"/>
      <c r="C207" s="5"/>
      <c r="D207" s="5"/>
      <c r="E207" s="6" t="s">
        <v>1567</v>
      </c>
      <c r="F207" s="6" t="s">
        <v>1568</v>
      </c>
      <c r="G207" s="7" t="s">
        <v>1569</v>
      </c>
      <c r="H207" s="6"/>
      <c r="I207" s="18" t="s">
        <v>1570</v>
      </c>
      <c r="J207" s="19"/>
      <c r="K207" s="10" t="s">
        <v>1571</v>
      </c>
      <c r="L207" s="5"/>
      <c r="M207" s="17" t="s">
        <v>1572</v>
      </c>
      <c r="N207" s="17" t="s">
        <v>1573</v>
      </c>
      <c r="O207" s="5"/>
      <c r="P207" s="5"/>
      <c r="Q207" s="5"/>
      <c r="R207" s="5"/>
      <c r="S207" s="5"/>
      <c r="T207" s="5"/>
      <c r="U207" s="5"/>
    </row>
    <row r="208" spans="1:21" ht="12.75" customHeight="1" x14ac:dyDescent="0.2">
      <c r="A208" s="5"/>
      <c r="B208" s="5"/>
      <c r="C208" s="5"/>
      <c r="D208" s="5"/>
      <c r="E208" s="6" t="s">
        <v>1574</v>
      </c>
      <c r="F208" s="6" t="s">
        <v>1575</v>
      </c>
      <c r="G208" s="7" t="s">
        <v>1576</v>
      </c>
      <c r="H208" s="6"/>
      <c r="I208" s="18" t="s">
        <v>1577</v>
      </c>
      <c r="J208" s="19"/>
      <c r="K208" s="10" t="s">
        <v>1578</v>
      </c>
      <c r="L208" s="5"/>
      <c r="M208" s="17" t="s">
        <v>1579</v>
      </c>
      <c r="N208" s="17" t="s">
        <v>1580</v>
      </c>
      <c r="O208" s="5"/>
      <c r="P208" s="5"/>
      <c r="Q208" s="5"/>
      <c r="R208" s="5"/>
      <c r="S208" s="5"/>
      <c r="T208" s="5"/>
      <c r="U208" s="5"/>
    </row>
    <row r="209" spans="1:21" ht="12.75" customHeight="1" x14ac:dyDescent="0.2">
      <c r="A209" s="5"/>
      <c r="B209" s="5"/>
      <c r="C209" s="5"/>
      <c r="D209" s="5"/>
      <c r="E209" s="6" t="s">
        <v>1581</v>
      </c>
      <c r="F209" s="6" t="s">
        <v>1582</v>
      </c>
      <c r="G209" s="7" t="s">
        <v>1583</v>
      </c>
      <c r="H209" s="6"/>
      <c r="I209" s="18" t="s">
        <v>1584</v>
      </c>
      <c r="J209" s="19"/>
      <c r="K209" s="10" t="s">
        <v>1585</v>
      </c>
      <c r="L209" s="5"/>
      <c r="M209" s="17" t="s">
        <v>1586</v>
      </c>
      <c r="N209" s="17" t="s">
        <v>1587</v>
      </c>
      <c r="O209" s="5"/>
      <c r="P209" s="5"/>
      <c r="Q209" s="5"/>
      <c r="R209" s="5"/>
      <c r="S209" s="5"/>
      <c r="T209" s="5"/>
      <c r="U209" s="5"/>
    </row>
    <row r="210" spans="1:21" ht="12.75" customHeight="1" x14ac:dyDescent="0.2">
      <c r="A210" s="5"/>
      <c r="B210" s="5"/>
      <c r="C210" s="5"/>
      <c r="D210" s="5"/>
      <c r="E210" s="6" t="s">
        <v>1588</v>
      </c>
      <c r="F210" s="6" t="s">
        <v>1589</v>
      </c>
      <c r="G210" s="7" t="s">
        <v>1590</v>
      </c>
      <c r="H210" s="6"/>
      <c r="I210" s="18" t="s">
        <v>1591</v>
      </c>
      <c r="J210" s="19"/>
      <c r="K210" s="10" t="s">
        <v>1592</v>
      </c>
      <c r="L210" s="5"/>
      <c r="M210" s="11" t="s">
        <v>1593</v>
      </c>
      <c r="N210" s="11" t="s">
        <v>1594</v>
      </c>
      <c r="O210" s="5"/>
      <c r="P210" s="5"/>
      <c r="Q210" s="5"/>
      <c r="R210" s="5"/>
      <c r="S210" s="5"/>
      <c r="T210" s="5"/>
      <c r="U210" s="5"/>
    </row>
    <row r="211" spans="1:21" ht="12.75" customHeight="1" x14ac:dyDescent="0.2">
      <c r="A211" s="5"/>
      <c r="B211" s="5"/>
      <c r="C211" s="5"/>
      <c r="D211" s="5"/>
      <c r="E211" s="6" t="s">
        <v>1595</v>
      </c>
      <c r="F211" s="6" t="s">
        <v>1596</v>
      </c>
      <c r="G211" s="7" t="s">
        <v>1597</v>
      </c>
      <c r="H211" s="6"/>
      <c r="I211" s="18" t="s">
        <v>1598</v>
      </c>
      <c r="J211" s="19"/>
      <c r="K211" s="10" t="s">
        <v>1599</v>
      </c>
      <c r="L211" s="5"/>
      <c r="M211" s="17" t="s">
        <v>1600</v>
      </c>
      <c r="N211" s="17" t="s">
        <v>1601</v>
      </c>
      <c r="O211" s="5"/>
      <c r="P211" s="5"/>
      <c r="Q211" s="5"/>
      <c r="R211" s="5"/>
      <c r="S211" s="5"/>
      <c r="T211" s="5"/>
      <c r="U211" s="5"/>
    </row>
    <row r="212" spans="1:21" ht="12.75" customHeight="1" x14ac:dyDescent="0.2">
      <c r="A212" s="5"/>
      <c r="B212" s="5"/>
      <c r="C212" s="5"/>
      <c r="D212" s="5"/>
      <c r="E212" s="6" t="s">
        <v>1602</v>
      </c>
      <c r="F212" s="6" t="s">
        <v>1603</v>
      </c>
      <c r="G212" s="7" t="s">
        <v>1604</v>
      </c>
      <c r="H212" s="6"/>
      <c r="I212" s="18" t="s">
        <v>1605</v>
      </c>
      <c r="J212" s="19"/>
      <c r="K212" s="10" t="s">
        <v>1606</v>
      </c>
      <c r="L212" s="5"/>
      <c r="M212" s="17" t="s">
        <v>1607</v>
      </c>
      <c r="N212" s="17" t="s">
        <v>1608</v>
      </c>
      <c r="O212" s="5"/>
      <c r="P212" s="5"/>
      <c r="Q212" s="5"/>
      <c r="R212" s="5"/>
      <c r="S212" s="5"/>
      <c r="T212" s="5"/>
      <c r="U212" s="5"/>
    </row>
    <row r="213" spans="1:21" ht="12.75" customHeight="1" x14ac:dyDescent="0.2">
      <c r="A213" s="5"/>
      <c r="B213" s="5"/>
      <c r="C213" s="5"/>
      <c r="D213" s="5"/>
      <c r="E213" s="6" t="s">
        <v>1609</v>
      </c>
      <c r="F213" s="6" t="s">
        <v>1610</v>
      </c>
      <c r="G213" s="7" t="s">
        <v>1611</v>
      </c>
      <c r="H213" s="6"/>
      <c r="I213" s="18" t="s">
        <v>1612</v>
      </c>
      <c r="J213" s="19"/>
      <c r="K213" s="10" t="s">
        <v>1613</v>
      </c>
      <c r="L213" s="5"/>
      <c r="M213" s="17" t="s">
        <v>1614</v>
      </c>
      <c r="N213" s="17" t="s">
        <v>1615</v>
      </c>
      <c r="O213" s="5"/>
      <c r="P213" s="5"/>
      <c r="Q213" s="5"/>
      <c r="R213" s="5"/>
      <c r="S213" s="5"/>
      <c r="T213" s="5"/>
      <c r="U213" s="5"/>
    </row>
    <row r="214" spans="1:21" ht="12.75" customHeight="1" x14ac:dyDescent="0.2">
      <c r="A214" s="5"/>
      <c r="B214" s="5"/>
      <c r="C214" s="5"/>
      <c r="D214" s="5"/>
      <c r="E214" s="6" t="s">
        <v>1616</v>
      </c>
      <c r="F214" s="6" t="s">
        <v>1617</v>
      </c>
      <c r="G214" s="7" t="s">
        <v>1618</v>
      </c>
      <c r="H214" s="6"/>
      <c r="I214" s="20" t="s">
        <v>1619</v>
      </c>
      <c r="J214" s="19"/>
      <c r="K214" s="10" t="s">
        <v>1620</v>
      </c>
      <c r="L214" s="5"/>
      <c r="M214" s="17" t="s">
        <v>1621</v>
      </c>
      <c r="N214" s="17" t="s">
        <v>1622</v>
      </c>
      <c r="O214" s="5"/>
      <c r="P214" s="5"/>
      <c r="Q214" s="5"/>
      <c r="R214" s="5"/>
      <c r="S214" s="5"/>
      <c r="T214" s="5"/>
      <c r="U214" s="5"/>
    </row>
    <row r="215" spans="1:21" ht="12.75" customHeight="1" x14ac:dyDescent="0.2">
      <c r="A215" s="5"/>
      <c r="B215" s="5"/>
      <c r="C215" s="5"/>
      <c r="D215" s="5"/>
      <c r="E215" s="6" t="s">
        <v>1623</v>
      </c>
      <c r="F215" s="6" t="s">
        <v>1624</v>
      </c>
      <c r="G215" s="7" t="s">
        <v>1625</v>
      </c>
      <c r="H215" s="6"/>
      <c r="I215" s="18" t="s">
        <v>1626</v>
      </c>
      <c r="J215" s="19"/>
      <c r="K215" s="10" t="s">
        <v>1627</v>
      </c>
      <c r="L215" s="5"/>
      <c r="M215" s="17" t="s">
        <v>1628</v>
      </c>
      <c r="N215" s="17" t="s">
        <v>1629</v>
      </c>
      <c r="O215" s="5"/>
      <c r="P215" s="5"/>
      <c r="Q215" s="5"/>
      <c r="R215" s="5"/>
      <c r="S215" s="5"/>
      <c r="T215" s="5"/>
      <c r="U215" s="5"/>
    </row>
    <row r="216" spans="1:21" ht="12.75" customHeight="1" x14ac:dyDescent="0.2">
      <c r="A216" s="5"/>
      <c r="B216" s="5"/>
      <c r="C216" s="5"/>
      <c r="D216" s="5"/>
      <c r="E216" s="6" t="s">
        <v>1630</v>
      </c>
      <c r="F216" s="6" t="s">
        <v>1631</v>
      </c>
      <c r="G216" s="7" t="s">
        <v>1632</v>
      </c>
      <c r="H216" s="6"/>
      <c r="I216" s="18" t="s">
        <v>1633</v>
      </c>
      <c r="J216" s="19"/>
      <c r="K216" s="10" t="s">
        <v>1634</v>
      </c>
      <c r="L216" s="5"/>
      <c r="M216" s="17" t="s">
        <v>1635</v>
      </c>
      <c r="N216" s="17" t="s">
        <v>1636</v>
      </c>
      <c r="O216" s="5"/>
      <c r="P216" s="5"/>
      <c r="Q216" s="5"/>
      <c r="R216" s="5"/>
      <c r="S216" s="5"/>
      <c r="T216" s="5"/>
      <c r="U216" s="5"/>
    </row>
    <row r="217" spans="1:21" ht="12.75" customHeight="1" x14ac:dyDescent="0.2">
      <c r="A217" s="5"/>
      <c r="B217" s="5"/>
      <c r="C217" s="5"/>
      <c r="D217" s="5"/>
      <c r="E217" s="6" t="s">
        <v>1637</v>
      </c>
      <c r="F217" s="6" t="s">
        <v>1638</v>
      </c>
      <c r="G217" s="7" t="s">
        <v>1639</v>
      </c>
      <c r="H217" s="6"/>
      <c r="I217" s="18" t="s">
        <v>1640</v>
      </c>
      <c r="J217" s="19"/>
      <c r="K217" s="10" t="s">
        <v>1641</v>
      </c>
      <c r="L217" s="5"/>
      <c r="M217" s="11" t="s">
        <v>1642</v>
      </c>
      <c r="N217" s="11" t="s">
        <v>1643</v>
      </c>
      <c r="O217" s="5"/>
      <c r="P217" s="5"/>
      <c r="Q217" s="5"/>
      <c r="R217" s="5"/>
      <c r="S217" s="5"/>
      <c r="T217" s="5"/>
      <c r="U217" s="5"/>
    </row>
    <row r="218" spans="1:21" ht="12.75" customHeight="1" x14ac:dyDescent="0.2">
      <c r="A218" s="5"/>
      <c r="B218" s="5"/>
      <c r="C218" s="5"/>
      <c r="D218" s="5"/>
      <c r="E218" s="6" t="s">
        <v>1644</v>
      </c>
      <c r="F218" s="6" t="s">
        <v>1645</v>
      </c>
      <c r="G218" s="7" t="s">
        <v>1646</v>
      </c>
      <c r="H218" s="6"/>
      <c r="I218" s="20" t="s">
        <v>1647</v>
      </c>
      <c r="J218" s="19"/>
      <c r="K218" s="10" t="s">
        <v>1648</v>
      </c>
      <c r="L218" s="5"/>
      <c r="M218" s="17" t="s">
        <v>1649</v>
      </c>
      <c r="N218" s="17" t="s">
        <v>1650</v>
      </c>
      <c r="O218" s="5"/>
      <c r="P218" s="5"/>
      <c r="Q218" s="5"/>
      <c r="R218" s="5"/>
      <c r="S218" s="5"/>
      <c r="T218" s="5"/>
      <c r="U218" s="5"/>
    </row>
    <row r="219" spans="1:21" ht="12.75" customHeight="1" x14ac:dyDescent="0.2">
      <c r="A219" s="5"/>
      <c r="B219" s="5"/>
      <c r="C219" s="5"/>
      <c r="D219" s="5"/>
      <c r="E219" s="6" t="s">
        <v>1651</v>
      </c>
      <c r="F219" s="6" t="s">
        <v>1652</v>
      </c>
      <c r="G219" s="7" t="s">
        <v>1653</v>
      </c>
      <c r="H219" s="6"/>
      <c r="I219" s="20" t="s">
        <v>1654</v>
      </c>
      <c r="J219" s="19"/>
      <c r="K219" s="10" t="s">
        <v>1655</v>
      </c>
      <c r="L219" s="5"/>
      <c r="M219" s="17" t="s">
        <v>1656</v>
      </c>
      <c r="N219" s="17" t="s">
        <v>1657</v>
      </c>
      <c r="O219" s="5"/>
      <c r="P219" s="5"/>
      <c r="Q219" s="5"/>
      <c r="R219" s="5"/>
      <c r="S219" s="5"/>
      <c r="T219" s="5"/>
      <c r="U219" s="5"/>
    </row>
    <row r="220" spans="1:21" ht="12.75" customHeight="1" x14ac:dyDescent="0.2">
      <c r="A220" s="5"/>
      <c r="B220" s="5"/>
      <c r="C220" s="5"/>
      <c r="D220" s="5"/>
      <c r="E220" s="6" t="s">
        <v>1658</v>
      </c>
      <c r="F220" s="6" t="s">
        <v>1659</v>
      </c>
      <c r="G220" s="7" t="s">
        <v>1660</v>
      </c>
      <c r="H220" s="6"/>
      <c r="I220" s="20" t="s">
        <v>1661</v>
      </c>
      <c r="J220" s="19"/>
      <c r="K220" s="10" t="s">
        <v>1662</v>
      </c>
      <c r="L220" s="5"/>
      <c r="M220" s="17" t="s">
        <v>1663</v>
      </c>
      <c r="N220" s="17" t="s">
        <v>1664</v>
      </c>
      <c r="O220" s="5"/>
      <c r="P220" s="5"/>
      <c r="Q220" s="5"/>
      <c r="R220" s="5"/>
      <c r="S220" s="5"/>
      <c r="T220" s="5"/>
      <c r="U220" s="5"/>
    </row>
    <row r="221" spans="1:21" ht="12.75" customHeight="1" x14ac:dyDescent="0.2">
      <c r="A221" s="5"/>
      <c r="B221" s="5"/>
      <c r="C221" s="5"/>
      <c r="D221" s="5"/>
      <c r="E221" s="6" t="s">
        <v>1665</v>
      </c>
      <c r="F221" s="6" t="s">
        <v>1666</v>
      </c>
      <c r="G221" s="7" t="s">
        <v>1667</v>
      </c>
      <c r="H221" s="6"/>
      <c r="I221" s="18" t="s">
        <v>1668</v>
      </c>
      <c r="J221" s="19"/>
      <c r="K221" s="10" t="s">
        <v>1669</v>
      </c>
      <c r="L221" s="5"/>
      <c r="M221" s="17" t="s">
        <v>1670</v>
      </c>
      <c r="N221" s="17" t="s">
        <v>1671</v>
      </c>
      <c r="O221" s="5"/>
      <c r="P221" s="5"/>
      <c r="Q221" s="5"/>
      <c r="R221" s="5"/>
      <c r="S221" s="5"/>
      <c r="T221" s="5"/>
      <c r="U221" s="5"/>
    </row>
    <row r="222" spans="1:21" ht="12.75" customHeight="1" x14ac:dyDescent="0.2">
      <c r="A222" s="5"/>
      <c r="B222" s="5"/>
      <c r="C222" s="5"/>
      <c r="D222" s="5"/>
      <c r="E222" s="6" t="s">
        <v>1672</v>
      </c>
      <c r="F222" s="6" t="s">
        <v>1673</v>
      </c>
      <c r="G222" s="7" t="s">
        <v>1674</v>
      </c>
      <c r="H222" s="6"/>
      <c r="I222" s="18" t="s">
        <v>1675</v>
      </c>
      <c r="J222" s="19"/>
      <c r="K222" s="10" t="s">
        <v>1676</v>
      </c>
      <c r="L222" s="5"/>
      <c r="M222" s="17" t="s">
        <v>1677</v>
      </c>
      <c r="N222" s="17" t="s">
        <v>1678</v>
      </c>
      <c r="O222" s="5"/>
      <c r="P222" s="5"/>
      <c r="Q222" s="5"/>
      <c r="R222" s="5"/>
      <c r="S222" s="5"/>
      <c r="T222" s="5"/>
      <c r="U222" s="5"/>
    </row>
    <row r="223" spans="1:21" ht="12.75" customHeight="1" x14ac:dyDescent="0.2">
      <c r="A223" s="5"/>
      <c r="B223" s="5"/>
      <c r="C223" s="5"/>
      <c r="D223" s="5"/>
      <c r="E223" s="6" t="s">
        <v>1679</v>
      </c>
      <c r="F223" s="6" t="s">
        <v>1680</v>
      </c>
      <c r="G223" s="7" t="s">
        <v>1681</v>
      </c>
      <c r="H223" s="6"/>
      <c r="I223" s="18" t="s">
        <v>1682</v>
      </c>
      <c r="J223" s="19"/>
      <c r="K223" s="10" t="s">
        <v>1683</v>
      </c>
      <c r="L223" s="5"/>
      <c r="M223" s="11" t="s">
        <v>1684</v>
      </c>
      <c r="N223" s="11" t="s">
        <v>1685</v>
      </c>
      <c r="O223" s="5"/>
      <c r="P223" s="5"/>
      <c r="Q223" s="5"/>
      <c r="R223" s="5"/>
      <c r="S223" s="5"/>
      <c r="T223" s="5"/>
      <c r="U223" s="5"/>
    </row>
    <row r="224" spans="1:21" ht="12.75" customHeight="1" x14ac:dyDescent="0.2">
      <c r="A224" s="5"/>
      <c r="B224" s="5"/>
      <c r="C224" s="5"/>
      <c r="D224" s="5"/>
      <c r="E224" s="6" t="s">
        <v>1686</v>
      </c>
      <c r="F224" s="6" t="s">
        <v>1687</v>
      </c>
      <c r="G224" s="7" t="s">
        <v>1688</v>
      </c>
      <c r="H224" s="6"/>
      <c r="I224" s="18" t="s">
        <v>1689</v>
      </c>
      <c r="J224" s="19"/>
      <c r="K224" s="10" t="s">
        <v>1690</v>
      </c>
      <c r="L224" s="5"/>
      <c r="M224" s="11" t="s">
        <v>1691</v>
      </c>
      <c r="N224" s="11" t="s">
        <v>1692</v>
      </c>
      <c r="O224" s="5"/>
      <c r="P224" s="5"/>
      <c r="Q224" s="5"/>
      <c r="R224" s="5"/>
      <c r="S224" s="5"/>
      <c r="T224" s="5"/>
      <c r="U224" s="5"/>
    </row>
    <row r="225" spans="1:21" ht="12.75" customHeight="1" x14ac:dyDescent="0.2">
      <c r="A225" s="5"/>
      <c r="B225" s="5"/>
      <c r="C225" s="5"/>
      <c r="D225" s="5"/>
      <c r="E225" s="6" t="s">
        <v>1693</v>
      </c>
      <c r="F225" s="6" t="s">
        <v>1694</v>
      </c>
      <c r="G225" s="7" t="s">
        <v>1695</v>
      </c>
      <c r="H225" s="6"/>
      <c r="I225" s="18" t="s">
        <v>1696</v>
      </c>
      <c r="J225" s="19"/>
      <c r="K225" s="10" t="s">
        <v>1697</v>
      </c>
      <c r="L225" s="5"/>
      <c r="M225" s="17" t="s">
        <v>1698</v>
      </c>
      <c r="N225" s="17" t="s">
        <v>1699</v>
      </c>
      <c r="O225" s="5"/>
      <c r="P225" s="5"/>
      <c r="Q225" s="5"/>
      <c r="R225" s="5"/>
      <c r="S225" s="5"/>
      <c r="T225" s="5"/>
      <c r="U225" s="5"/>
    </row>
    <row r="226" spans="1:21" ht="12.75" customHeight="1" x14ac:dyDescent="0.2">
      <c r="A226" s="5"/>
      <c r="B226" s="5"/>
      <c r="C226" s="5"/>
      <c r="D226" s="5"/>
      <c r="E226" s="6" t="s">
        <v>1700</v>
      </c>
      <c r="F226" s="6" t="s">
        <v>1701</v>
      </c>
      <c r="G226" s="7" t="s">
        <v>1702</v>
      </c>
      <c r="H226" s="6"/>
      <c r="I226" s="18" t="s">
        <v>1703</v>
      </c>
      <c r="J226" s="19"/>
      <c r="K226" s="10" t="s">
        <v>1704</v>
      </c>
      <c r="L226" s="5"/>
      <c r="M226" s="17" t="s">
        <v>1705</v>
      </c>
      <c r="N226" s="17" t="s">
        <v>1706</v>
      </c>
      <c r="O226" s="5"/>
      <c r="P226" s="5"/>
      <c r="Q226" s="5"/>
      <c r="R226" s="5"/>
      <c r="S226" s="5"/>
      <c r="T226" s="5"/>
      <c r="U226" s="5"/>
    </row>
    <row r="227" spans="1:21" ht="12.75" customHeight="1" x14ac:dyDescent="0.2">
      <c r="A227" s="5"/>
      <c r="B227" s="5"/>
      <c r="C227" s="5"/>
      <c r="D227" s="5"/>
      <c r="E227" s="6" t="s">
        <v>1707</v>
      </c>
      <c r="F227" s="6" t="s">
        <v>1708</v>
      </c>
      <c r="G227" s="7" t="s">
        <v>1709</v>
      </c>
      <c r="H227" s="6"/>
      <c r="I227" s="18" t="s">
        <v>1710</v>
      </c>
      <c r="J227" s="19"/>
      <c r="K227" s="10" t="s">
        <v>1711</v>
      </c>
      <c r="L227" s="5"/>
      <c r="M227" s="17" t="s">
        <v>1712</v>
      </c>
      <c r="N227" s="17" t="s">
        <v>1713</v>
      </c>
      <c r="O227" s="5"/>
      <c r="P227" s="5"/>
      <c r="Q227" s="5"/>
      <c r="R227" s="5"/>
      <c r="S227" s="5"/>
      <c r="T227" s="5"/>
      <c r="U227" s="5"/>
    </row>
    <row r="228" spans="1:21" ht="12.75" customHeight="1" x14ac:dyDescent="0.2">
      <c r="A228" s="5"/>
      <c r="B228" s="5"/>
      <c r="C228" s="5"/>
      <c r="D228" s="5"/>
      <c r="E228" s="6" t="s">
        <v>1714</v>
      </c>
      <c r="F228" s="6" t="s">
        <v>1715</v>
      </c>
      <c r="G228" s="7" t="s">
        <v>1716</v>
      </c>
      <c r="H228" s="6"/>
      <c r="I228" s="18" t="s">
        <v>1717</v>
      </c>
      <c r="J228" s="19"/>
      <c r="K228" s="10" t="s">
        <v>1718</v>
      </c>
      <c r="L228" s="5"/>
      <c r="M228" s="17" t="s">
        <v>1719</v>
      </c>
      <c r="N228" s="17" t="s">
        <v>1720</v>
      </c>
      <c r="O228" s="5"/>
      <c r="P228" s="5"/>
      <c r="Q228" s="5"/>
      <c r="R228" s="5"/>
      <c r="S228" s="5"/>
      <c r="T228" s="5"/>
      <c r="U228" s="5"/>
    </row>
    <row r="229" spans="1:21" ht="12.75" customHeight="1" x14ac:dyDescent="0.2">
      <c r="A229" s="5"/>
      <c r="B229" s="5"/>
      <c r="C229" s="5"/>
      <c r="D229" s="5"/>
      <c r="E229" s="6" t="s">
        <v>1721</v>
      </c>
      <c r="F229" s="6" t="s">
        <v>1722</v>
      </c>
      <c r="G229" s="7" t="s">
        <v>1723</v>
      </c>
      <c r="H229" s="6"/>
      <c r="I229" s="18" t="s">
        <v>1724</v>
      </c>
      <c r="J229" s="19"/>
      <c r="K229" s="10" t="s">
        <v>1725</v>
      </c>
      <c r="L229" s="5"/>
      <c r="M229" s="17" t="s">
        <v>1726</v>
      </c>
      <c r="N229" s="17" t="s">
        <v>1727</v>
      </c>
      <c r="O229" s="5"/>
      <c r="P229" s="5"/>
      <c r="Q229" s="5"/>
      <c r="R229" s="5"/>
      <c r="S229" s="5"/>
      <c r="T229" s="5"/>
      <c r="U229" s="5"/>
    </row>
    <row r="230" spans="1:21" ht="12.75" customHeight="1" x14ac:dyDescent="0.2">
      <c r="A230" s="5"/>
      <c r="B230" s="5"/>
      <c r="C230" s="5"/>
      <c r="D230" s="5"/>
      <c r="E230" s="6" t="s">
        <v>1728</v>
      </c>
      <c r="F230" s="6" t="s">
        <v>1729</v>
      </c>
      <c r="G230" s="7" t="s">
        <v>1730</v>
      </c>
      <c r="H230" s="6"/>
      <c r="I230" s="18" t="s">
        <v>1731</v>
      </c>
      <c r="J230" s="19"/>
      <c r="K230" s="10" t="s">
        <v>1732</v>
      </c>
      <c r="L230" s="5"/>
      <c r="M230" s="17" t="s">
        <v>1733</v>
      </c>
      <c r="N230" s="17" t="s">
        <v>1734</v>
      </c>
      <c r="O230" s="5"/>
      <c r="P230" s="5"/>
      <c r="Q230" s="5"/>
      <c r="R230" s="5"/>
      <c r="S230" s="5"/>
      <c r="T230" s="5"/>
      <c r="U230" s="5"/>
    </row>
    <row r="231" spans="1:21" ht="12.75" customHeight="1" x14ac:dyDescent="0.2">
      <c r="A231" s="5"/>
      <c r="B231" s="5"/>
      <c r="C231" s="5"/>
      <c r="D231" s="5"/>
      <c r="E231" s="6" t="s">
        <v>1735</v>
      </c>
      <c r="F231" s="6" t="s">
        <v>1736</v>
      </c>
      <c r="G231" s="7" t="s">
        <v>1737</v>
      </c>
      <c r="H231" s="6"/>
      <c r="I231" s="18" t="s">
        <v>1738</v>
      </c>
      <c r="J231" s="19"/>
      <c r="K231" s="10" t="s">
        <v>1739</v>
      </c>
      <c r="L231" s="5"/>
      <c r="M231" s="17" t="s">
        <v>1740</v>
      </c>
      <c r="N231" s="17" t="s">
        <v>1741</v>
      </c>
      <c r="O231" s="5"/>
      <c r="P231" s="5"/>
      <c r="Q231" s="5"/>
      <c r="R231" s="5"/>
      <c r="S231" s="5"/>
      <c r="T231" s="5"/>
      <c r="U231" s="5"/>
    </row>
    <row r="232" spans="1:21" ht="12.75" customHeight="1" x14ac:dyDescent="0.2">
      <c r="A232" s="5"/>
      <c r="B232" s="5"/>
      <c r="C232" s="5"/>
      <c r="D232" s="5"/>
      <c r="E232" s="6" t="s">
        <v>1742</v>
      </c>
      <c r="F232" s="6" t="s">
        <v>1743</v>
      </c>
      <c r="G232" s="7" t="s">
        <v>1744</v>
      </c>
      <c r="H232" s="6"/>
      <c r="I232" s="20" t="s">
        <v>1745</v>
      </c>
      <c r="J232" s="19"/>
      <c r="K232" s="10" t="s">
        <v>1746</v>
      </c>
      <c r="L232" s="5"/>
      <c r="M232" s="17" t="s">
        <v>1747</v>
      </c>
      <c r="N232" s="17" t="s">
        <v>1748</v>
      </c>
      <c r="O232" s="5"/>
      <c r="P232" s="5"/>
      <c r="Q232" s="5"/>
      <c r="R232" s="5"/>
      <c r="S232" s="5"/>
      <c r="T232" s="5"/>
      <c r="U232" s="5"/>
    </row>
    <row r="233" spans="1:21" ht="12.75" customHeight="1" x14ac:dyDescent="0.2">
      <c r="A233" s="5"/>
      <c r="B233" s="5"/>
      <c r="C233" s="5"/>
      <c r="D233" s="5"/>
      <c r="E233" s="6" t="s">
        <v>1749</v>
      </c>
      <c r="F233" s="6" t="s">
        <v>1750</v>
      </c>
      <c r="G233" s="7" t="s">
        <v>1751</v>
      </c>
      <c r="H233" s="6"/>
      <c r="I233" s="18" t="s">
        <v>1752</v>
      </c>
      <c r="J233" s="19"/>
      <c r="K233" s="10" t="s">
        <v>1753</v>
      </c>
      <c r="L233" s="5"/>
      <c r="M233" s="17" t="s">
        <v>1754</v>
      </c>
      <c r="N233" s="17" t="s">
        <v>1755</v>
      </c>
      <c r="O233" s="5"/>
      <c r="P233" s="5"/>
      <c r="Q233" s="5"/>
      <c r="R233" s="5"/>
      <c r="S233" s="5"/>
      <c r="T233" s="5"/>
      <c r="U233" s="5"/>
    </row>
    <row r="234" spans="1:21" ht="12.75" customHeight="1" x14ac:dyDescent="0.2">
      <c r="A234" s="5"/>
      <c r="B234" s="5"/>
      <c r="C234" s="5"/>
      <c r="D234" s="5"/>
      <c r="E234" s="6" t="s">
        <v>1756</v>
      </c>
      <c r="F234" s="6" t="s">
        <v>1757</v>
      </c>
      <c r="G234" s="7" t="s">
        <v>1758</v>
      </c>
      <c r="H234" s="6"/>
      <c r="I234" s="18" t="s">
        <v>1759</v>
      </c>
      <c r="J234" s="19"/>
      <c r="K234" s="10" t="s">
        <v>1760</v>
      </c>
      <c r="L234" s="5"/>
      <c r="M234" s="17" t="s">
        <v>1761</v>
      </c>
      <c r="N234" s="17" t="s">
        <v>1762</v>
      </c>
      <c r="O234" s="5"/>
      <c r="P234" s="5"/>
      <c r="Q234" s="5"/>
      <c r="R234" s="5"/>
      <c r="S234" s="5"/>
      <c r="T234" s="5"/>
      <c r="U234" s="5"/>
    </row>
    <row r="235" spans="1:21" ht="12.75" customHeight="1" x14ac:dyDescent="0.2">
      <c r="A235" s="5"/>
      <c r="B235" s="5"/>
      <c r="C235" s="5"/>
      <c r="D235" s="5"/>
      <c r="E235" s="6" t="s">
        <v>1763</v>
      </c>
      <c r="F235" s="6" t="s">
        <v>1764</v>
      </c>
      <c r="G235" s="7" t="s">
        <v>1765</v>
      </c>
      <c r="H235" s="6"/>
      <c r="I235" s="18" t="s">
        <v>1766</v>
      </c>
      <c r="J235" s="19"/>
      <c r="K235" s="10" t="s">
        <v>1767</v>
      </c>
      <c r="L235" s="5"/>
      <c r="M235" s="17" t="s">
        <v>1768</v>
      </c>
      <c r="N235" s="17" t="s">
        <v>1769</v>
      </c>
      <c r="O235" s="5"/>
      <c r="P235" s="5"/>
      <c r="Q235" s="5"/>
      <c r="R235" s="5"/>
      <c r="S235" s="5"/>
      <c r="T235" s="5"/>
      <c r="U235" s="5"/>
    </row>
    <row r="236" spans="1:21" ht="12.75" customHeight="1" x14ac:dyDescent="0.2">
      <c r="A236" s="5"/>
      <c r="B236" s="5"/>
      <c r="C236" s="5"/>
      <c r="D236" s="5"/>
      <c r="E236" s="6" t="s">
        <v>1770</v>
      </c>
      <c r="F236" s="6" t="s">
        <v>1771</v>
      </c>
      <c r="G236" s="7" t="s">
        <v>1772</v>
      </c>
      <c r="H236" s="6"/>
      <c r="I236" s="18" t="s">
        <v>1773</v>
      </c>
      <c r="J236" s="19"/>
      <c r="K236" s="10" t="s">
        <v>1774</v>
      </c>
      <c r="L236" s="5"/>
      <c r="M236" s="17" t="s">
        <v>1775</v>
      </c>
      <c r="N236" s="17" t="s">
        <v>1776</v>
      </c>
      <c r="O236" s="5"/>
      <c r="P236" s="5"/>
      <c r="Q236" s="5"/>
      <c r="R236" s="5"/>
      <c r="S236" s="5"/>
      <c r="T236" s="5"/>
      <c r="U236" s="5"/>
    </row>
    <row r="237" spans="1:21" ht="12.75" customHeight="1" x14ac:dyDescent="0.2">
      <c r="A237" s="5"/>
      <c r="B237" s="5"/>
      <c r="C237" s="5"/>
      <c r="D237" s="5"/>
      <c r="E237" s="6" t="s">
        <v>1777</v>
      </c>
      <c r="F237" s="6" t="s">
        <v>1778</v>
      </c>
      <c r="G237" s="7" t="s">
        <v>1779</v>
      </c>
      <c r="H237" s="6"/>
      <c r="I237" s="18" t="s">
        <v>1780</v>
      </c>
      <c r="J237" s="19"/>
      <c r="K237" s="10" t="s">
        <v>1781</v>
      </c>
      <c r="L237" s="5"/>
      <c r="M237" s="17" t="s">
        <v>1782</v>
      </c>
      <c r="N237" s="17" t="s">
        <v>1783</v>
      </c>
      <c r="O237" s="5"/>
      <c r="P237" s="5"/>
      <c r="Q237" s="5"/>
      <c r="R237" s="5"/>
      <c r="S237" s="5"/>
      <c r="T237" s="5"/>
      <c r="U237" s="5"/>
    </row>
    <row r="238" spans="1:21" ht="12.75" customHeight="1" x14ac:dyDescent="0.2">
      <c r="A238" s="5"/>
      <c r="B238" s="5"/>
      <c r="C238" s="5"/>
      <c r="D238" s="5"/>
      <c r="E238" s="6" t="s">
        <v>1784</v>
      </c>
      <c r="F238" s="6" t="s">
        <v>1785</v>
      </c>
      <c r="G238" s="7" t="s">
        <v>1786</v>
      </c>
      <c r="H238" s="6"/>
      <c r="I238" s="18" t="s">
        <v>1787</v>
      </c>
      <c r="J238" s="19"/>
      <c r="K238" s="10" t="s">
        <v>1788</v>
      </c>
      <c r="L238" s="5"/>
      <c r="M238" s="11" t="s">
        <v>1789</v>
      </c>
      <c r="N238" s="11" t="s">
        <v>1790</v>
      </c>
      <c r="O238" s="5"/>
      <c r="P238" s="5"/>
      <c r="Q238" s="5"/>
      <c r="R238" s="5"/>
      <c r="S238" s="5"/>
      <c r="T238" s="5"/>
      <c r="U238" s="5"/>
    </row>
    <row r="239" spans="1:21" ht="12.75" customHeight="1" x14ac:dyDescent="0.2">
      <c r="A239" s="5"/>
      <c r="B239" s="5"/>
      <c r="C239" s="5"/>
      <c r="D239" s="5"/>
      <c r="E239" s="6" t="s">
        <v>1791</v>
      </c>
      <c r="F239" s="6" t="s">
        <v>1792</v>
      </c>
      <c r="G239" s="7" t="s">
        <v>1793</v>
      </c>
      <c r="H239" s="6"/>
      <c r="I239" s="20" t="s">
        <v>1794</v>
      </c>
      <c r="J239" s="19"/>
      <c r="K239" s="10" t="s">
        <v>1795</v>
      </c>
      <c r="L239" s="5"/>
      <c r="M239" s="17" t="s">
        <v>1796</v>
      </c>
      <c r="N239" s="17" t="s">
        <v>1797</v>
      </c>
      <c r="O239" s="5"/>
      <c r="P239" s="5"/>
      <c r="Q239" s="5"/>
      <c r="R239" s="5"/>
      <c r="S239" s="5"/>
      <c r="T239" s="5"/>
      <c r="U239" s="5"/>
    </row>
    <row r="240" spans="1:21" ht="12.75" customHeight="1" x14ac:dyDescent="0.2">
      <c r="A240" s="5"/>
      <c r="B240" s="5"/>
      <c r="C240" s="5"/>
      <c r="D240" s="5"/>
      <c r="E240" s="6" t="s">
        <v>1798</v>
      </c>
      <c r="F240" s="6" t="s">
        <v>1799</v>
      </c>
      <c r="G240" s="7" t="s">
        <v>1800</v>
      </c>
      <c r="H240" s="6"/>
      <c r="I240" s="20" t="s">
        <v>1801</v>
      </c>
      <c r="J240" s="19"/>
      <c r="K240" s="10" t="s">
        <v>1802</v>
      </c>
      <c r="L240" s="5"/>
      <c r="M240" s="17" t="s">
        <v>1803</v>
      </c>
      <c r="N240" s="17" t="s">
        <v>1804</v>
      </c>
      <c r="O240" s="5"/>
      <c r="P240" s="5"/>
      <c r="Q240" s="5"/>
      <c r="R240" s="5"/>
      <c r="S240" s="5"/>
      <c r="T240" s="5"/>
      <c r="U240" s="5"/>
    </row>
    <row r="241" spans="1:21" ht="12.75" customHeight="1" x14ac:dyDescent="0.2">
      <c r="A241" s="5"/>
      <c r="B241" s="5"/>
      <c r="C241" s="5"/>
      <c r="D241" s="5"/>
      <c r="E241" s="6" t="s">
        <v>1805</v>
      </c>
      <c r="F241" s="6" t="s">
        <v>1806</v>
      </c>
      <c r="G241" s="7" t="s">
        <v>1807</v>
      </c>
      <c r="H241" s="6"/>
      <c r="I241" s="20" t="s">
        <v>1808</v>
      </c>
      <c r="J241" s="9"/>
      <c r="K241" s="10" t="s">
        <v>1809</v>
      </c>
      <c r="L241" s="5"/>
      <c r="M241" s="17" t="s">
        <v>1810</v>
      </c>
      <c r="N241" s="17" t="s">
        <v>1811</v>
      </c>
      <c r="O241" s="5"/>
      <c r="P241" s="5"/>
      <c r="Q241" s="5"/>
      <c r="R241" s="5"/>
      <c r="S241" s="5"/>
      <c r="T241" s="5"/>
      <c r="U241" s="5"/>
    </row>
    <row r="242" spans="1:21" ht="12.75" customHeight="1" x14ac:dyDescent="0.2">
      <c r="A242" s="5"/>
      <c r="B242" s="5"/>
      <c r="C242" s="5"/>
      <c r="D242" s="5"/>
      <c r="E242" s="6" t="s">
        <v>1812</v>
      </c>
      <c r="F242" s="6" t="s">
        <v>1813</v>
      </c>
      <c r="G242" s="7" t="s">
        <v>1814</v>
      </c>
      <c r="H242" s="6"/>
      <c r="I242" s="20" t="s">
        <v>1815</v>
      </c>
      <c r="J242" s="19"/>
      <c r="K242" s="10" t="s">
        <v>1816</v>
      </c>
      <c r="L242" s="5"/>
      <c r="M242" s="17" t="s">
        <v>1817</v>
      </c>
      <c r="N242" s="17" t="s">
        <v>1818</v>
      </c>
      <c r="O242" s="5"/>
      <c r="P242" s="5"/>
      <c r="Q242" s="5"/>
      <c r="R242" s="5"/>
      <c r="S242" s="5"/>
      <c r="T242" s="5"/>
      <c r="U242" s="5"/>
    </row>
    <row r="243" spans="1:21" ht="12.75" customHeight="1" x14ac:dyDescent="0.2">
      <c r="A243" s="5"/>
      <c r="B243" s="5"/>
      <c r="C243" s="5"/>
      <c r="D243" s="5"/>
      <c r="E243" s="6" t="s">
        <v>1819</v>
      </c>
      <c r="F243" s="6" t="s">
        <v>1820</v>
      </c>
      <c r="G243" s="7" t="s">
        <v>1821</v>
      </c>
      <c r="H243" s="6"/>
      <c r="I243" s="18" t="s">
        <v>1822</v>
      </c>
      <c r="J243" s="19"/>
      <c r="K243" s="10" t="s">
        <v>1823</v>
      </c>
      <c r="L243" s="5"/>
      <c r="M243" s="17" t="s">
        <v>1824</v>
      </c>
      <c r="N243" s="17" t="s">
        <v>1825</v>
      </c>
      <c r="O243" s="5"/>
      <c r="P243" s="5"/>
      <c r="Q243" s="5"/>
      <c r="R243" s="5"/>
      <c r="S243" s="5"/>
      <c r="T243" s="5"/>
      <c r="U243" s="5"/>
    </row>
    <row r="244" spans="1:21" ht="12.75" customHeight="1" x14ac:dyDescent="0.2">
      <c r="A244" s="5"/>
      <c r="B244" s="5"/>
      <c r="C244" s="5"/>
      <c r="D244" s="5"/>
      <c r="E244" s="6" t="s">
        <v>1826</v>
      </c>
      <c r="F244" s="6" t="s">
        <v>1827</v>
      </c>
      <c r="G244" s="7" t="s">
        <v>1828</v>
      </c>
      <c r="H244" s="6"/>
      <c r="I244" s="18" t="s">
        <v>1829</v>
      </c>
      <c r="J244" s="19"/>
      <c r="K244" s="10" t="s">
        <v>1830</v>
      </c>
      <c r="L244" s="5"/>
      <c r="M244" s="17" t="s">
        <v>1831</v>
      </c>
      <c r="N244" s="17" t="s">
        <v>1832</v>
      </c>
      <c r="O244" s="5"/>
      <c r="P244" s="5"/>
      <c r="Q244" s="5"/>
      <c r="R244" s="5"/>
      <c r="S244" s="5"/>
      <c r="T244" s="5"/>
      <c r="U244" s="5"/>
    </row>
    <row r="245" spans="1:21" ht="12.75" customHeight="1" x14ac:dyDescent="0.2">
      <c r="A245" s="5"/>
      <c r="B245" s="5"/>
      <c r="C245" s="5"/>
      <c r="D245" s="5"/>
      <c r="E245" s="6" t="s">
        <v>1833</v>
      </c>
      <c r="F245" s="6" t="s">
        <v>1834</v>
      </c>
      <c r="G245" s="7" t="s">
        <v>1835</v>
      </c>
      <c r="H245" s="6"/>
      <c r="I245" s="18" t="s">
        <v>1836</v>
      </c>
      <c r="J245" s="9"/>
      <c r="K245" s="10" t="s">
        <v>1837</v>
      </c>
      <c r="L245" s="5"/>
      <c r="M245" s="17" t="s">
        <v>1838</v>
      </c>
      <c r="N245" s="17" t="s">
        <v>1839</v>
      </c>
      <c r="O245" s="5"/>
      <c r="P245" s="5"/>
      <c r="Q245" s="5"/>
      <c r="R245" s="5"/>
      <c r="S245" s="5"/>
      <c r="T245" s="5"/>
      <c r="U245" s="5"/>
    </row>
    <row r="246" spans="1:21" ht="12.75" customHeight="1" x14ac:dyDescent="0.2">
      <c r="A246" s="5"/>
      <c r="B246" s="5"/>
      <c r="C246" s="5"/>
      <c r="D246" s="5"/>
      <c r="E246" s="6" t="s">
        <v>1840</v>
      </c>
      <c r="F246" s="6" t="s">
        <v>1841</v>
      </c>
      <c r="G246" s="7" t="s">
        <v>1842</v>
      </c>
      <c r="H246" s="6"/>
      <c r="I246" s="20" t="s">
        <v>1843</v>
      </c>
      <c r="J246" s="9"/>
      <c r="K246" s="10" t="s">
        <v>1844</v>
      </c>
      <c r="L246" s="5"/>
      <c r="M246" s="17" t="s">
        <v>1845</v>
      </c>
      <c r="N246" s="17" t="s">
        <v>1846</v>
      </c>
      <c r="O246" s="5"/>
      <c r="P246" s="5"/>
      <c r="Q246" s="5"/>
      <c r="R246" s="5"/>
      <c r="S246" s="5"/>
      <c r="T246" s="5"/>
      <c r="U246" s="5"/>
    </row>
    <row r="247" spans="1:21" ht="12.75" customHeight="1" x14ac:dyDescent="0.2">
      <c r="A247" s="5"/>
      <c r="B247" s="5"/>
      <c r="C247" s="5"/>
      <c r="D247" s="5"/>
      <c r="E247" s="6" t="s">
        <v>1847</v>
      </c>
      <c r="F247" s="6" t="s">
        <v>1848</v>
      </c>
      <c r="G247" s="7" t="s">
        <v>1849</v>
      </c>
      <c r="H247" s="6"/>
      <c r="I247" s="18" t="s">
        <v>1850</v>
      </c>
      <c r="J247" s="9"/>
      <c r="K247" s="10" t="s">
        <v>1851</v>
      </c>
      <c r="L247" s="5"/>
      <c r="M247" s="11" t="s">
        <v>1852</v>
      </c>
      <c r="N247" s="11" t="s">
        <v>1853</v>
      </c>
      <c r="O247" s="5"/>
      <c r="P247" s="5"/>
      <c r="Q247" s="5"/>
      <c r="R247" s="5"/>
      <c r="S247" s="5"/>
      <c r="T247" s="5"/>
      <c r="U247" s="5"/>
    </row>
    <row r="248" spans="1:21" ht="12.75" customHeight="1" x14ac:dyDescent="0.2">
      <c r="A248" s="5"/>
      <c r="B248" s="5"/>
      <c r="C248" s="5"/>
      <c r="D248" s="5"/>
      <c r="E248" s="6" t="s">
        <v>1854</v>
      </c>
      <c r="F248" s="6" t="s">
        <v>1855</v>
      </c>
      <c r="G248" s="7" t="s">
        <v>1856</v>
      </c>
      <c r="H248" s="6"/>
      <c r="I248" s="18" t="s">
        <v>1857</v>
      </c>
      <c r="J248" s="19"/>
      <c r="K248" s="10" t="s">
        <v>1858</v>
      </c>
      <c r="L248" s="5"/>
      <c r="M248" s="17" t="s">
        <v>1859</v>
      </c>
      <c r="N248" s="17" t="s">
        <v>1860</v>
      </c>
      <c r="O248" s="5"/>
      <c r="P248" s="5"/>
      <c r="Q248" s="5"/>
      <c r="R248" s="5"/>
      <c r="S248" s="5"/>
      <c r="T248" s="5"/>
      <c r="U248" s="5"/>
    </row>
    <row r="249" spans="1:21" ht="12.75" customHeight="1" x14ac:dyDescent="0.2">
      <c r="A249" s="5"/>
      <c r="B249" s="5"/>
      <c r="C249" s="5"/>
      <c r="D249" s="5"/>
      <c r="E249" s="6" t="s">
        <v>1861</v>
      </c>
      <c r="F249" s="6" t="s">
        <v>1862</v>
      </c>
      <c r="G249" s="7" t="s">
        <v>1863</v>
      </c>
      <c r="H249" s="6"/>
      <c r="I249" s="20" t="s">
        <v>1864</v>
      </c>
      <c r="J249" s="19"/>
      <c r="K249" s="10" t="s">
        <v>1865</v>
      </c>
      <c r="L249" s="5"/>
      <c r="M249" s="17" t="s">
        <v>1866</v>
      </c>
      <c r="N249" s="17" t="s">
        <v>1867</v>
      </c>
      <c r="O249" s="5"/>
      <c r="P249" s="5"/>
      <c r="Q249" s="5"/>
      <c r="R249" s="5"/>
      <c r="S249" s="5"/>
      <c r="T249" s="5"/>
      <c r="U249" s="5"/>
    </row>
    <row r="250" spans="1:21" ht="12.75" customHeight="1" x14ac:dyDescent="0.2">
      <c r="A250" s="5"/>
      <c r="B250" s="5"/>
      <c r="C250" s="5"/>
      <c r="D250" s="5"/>
      <c r="E250" s="6" t="s">
        <v>1868</v>
      </c>
      <c r="F250" s="6" t="s">
        <v>1869</v>
      </c>
      <c r="G250" s="7" t="s">
        <v>1870</v>
      </c>
      <c r="H250" s="6"/>
      <c r="I250" s="18" t="s">
        <v>1871</v>
      </c>
      <c r="J250" s="19"/>
      <c r="K250" s="10" t="s">
        <v>1872</v>
      </c>
      <c r="L250" s="5"/>
      <c r="M250" s="17" t="s">
        <v>1873</v>
      </c>
      <c r="N250" s="17" t="s">
        <v>1874</v>
      </c>
      <c r="O250" s="5"/>
      <c r="P250" s="5"/>
      <c r="Q250" s="5"/>
      <c r="R250" s="5"/>
      <c r="S250" s="5"/>
      <c r="T250" s="5"/>
      <c r="U250" s="5"/>
    </row>
    <row r="251" spans="1:21" ht="12.75" customHeight="1" x14ac:dyDescent="0.2">
      <c r="A251" s="5"/>
      <c r="B251" s="5"/>
      <c r="C251" s="5"/>
      <c r="D251" s="5"/>
      <c r="E251" s="6" t="s">
        <v>1875</v>
      </c>
      <c r="F251" s="6" t="s">
        <v>1876</v>
      </c>
      <c r="G251" s="7" t="s">
        <v>1877</v>
      </c>
      <c r="H251" s="6"/>
      <c r="I251" s="18" t="s">
        <v>1878</v>
      </c>
      <c r="J251" s="19"/>
      <c r="K251" s="10" t="s">
        <v>1879</v>
      </c>
      <c r="L251" s="5"/>
      <c r="M251" s="17" t="s">
        <v>1880</v>
      </c>
      <c r="N251" s="17" t="s">
        <v>1881</v>
      </c>
      <c r="O251" s="5"/>
      <c r="P251" s="5"/>
      <c r="Q251" s="5"/>
      <c r="R251" s="5"/>
      <c r="S251" s="5"/>
      <c r="T251" s="5"/>
      <c r="U251" s="5"/>
    </row>
    <row r="252" spans="1:21" ht="12.75" customHeight="1" x14ac:dyDescent="0.2">
      <c r="A252" s="5"/>
      <c r="B252" s="5"/>
      <c r="C252" s="5"/>
      <c r="D252" s="5"/>
      <c r="E252" s="6" t="s">
        <v>1882</v>
      </c>
      <c r="F252" s="6" t="s">
        <v>1883</v>
      </c>
      <c r="G252" s="7" t="s">
        <v>1884</v>
      </c>
      <c r="H252" s="6"/>
      <c r="I252" s="18" t="s">
        <v>1885</v>
      </c>
      <c r="J252" s="19"/>
      <c r="K252" s="10" t="s">
        <v>1886</v>
      </c>
      <c r="L252" s="5"/>
      <c r="M252" s="17" t="s">
        <v>1887</v>
      </c>
      <c r="N252" s="17" t="s">
        <v>1888</v>
      </c>
      <c r="O252" s="5"/>
      <c r="P252" s="5"/>
      <c r="Q252" s="5"/>
      <c r="R252" s="5"/>
      <c r="S252" s="5"/>
      <c r="T252" s="5"/>
      <c r="U252" s="5"/>
    </row>
    <row r="253" spans="1:21" ht="12.75" customHeight="1" x14ac:dyDescent="0.2">
      <c r="A253" s="5"/>
      <c r="B253" s="5"/>
      <c r="C253" s="5"/>
      <c r="D253" s="5"/>
      <c r="E253" s="6" t="s">
        <v>1889</v>
      </c>
      <c r="F253" s="6" t="s">
        <v>1890</v>
      </c>
      <c r="G253" s="7" t="s">
        <v>1891</v>
      </c>
      <c r="H253" s="6"/>
      <c r="I253" s="18" t="s">
        <v>1892</v>
      </c>
      <c r="J253" s="19"/>
      <c r="K253" s="10" t="s">
        <v>1893</v>
      </c>
      <c r="L253" s="5"/>
      <c r="M253" s="17" t="s">
        <v>1894</v>
      </c>
      <c r="N253" s="17" t="s">
        <v>1895</v>
      </c>
      <c r="O253" s="5"/>
      <c r="P253" s="5"/>
      <c r="Q253" s="5"/>
      <c r="R253" s="5"/>
      <c r="S253" s="5"/>
      <c r="T253" s="5"/>
      <c r="U253" s="5"/>
    </row>
    <row r="254" spans="1:21" ht="12.75" customHeight="1" x14ac:dyDescent="0.2">
      <c r="A254" s="5"/>
      <c r="B254" s="5"/>
      <c r="C254" s="5"/>
      <c r="D254" s="5"/>
      <c r="E254" s="6" t="s">
        <v>1896</v>
      </c>
      <c r="F254" s="6" t="s">
        <v>1897</v>
      </c>
      <c r="G254" s="7" t="s">
        <v>1898</v>
      </c>
      <c r="H254" s="6"/>
      <c r="I254" s="18" t="s">
        <v>1899</v>
      </c>
      <c r="J254" s="19"/>
      <c r="K254" s="10" t="s">
        <v>1900</v>
      </c>
      <c r="L254" s="5"/>
      <c r="M254" s="17" t="s">
        <v>1901</v>
      </c>
      <c r="N254" s="17" t="s">
        <v>1902</v>
      </c>
      <c r="O254" s="5"/>
      <c r="P254" s="5"/>
      <c r="Q254" s="5"/>
      <c r="R254" s="5"/>
      <c r="S254" s="5"/>
      <c r="T254" s="5"/>
      <c r="U254" s="5"/>
    </row>
    <row r="255" spans="1:21" ht="12.75" customHeight="1" x14ac:dyDescent="0.2">
      <c r="A255" s="5"/>
      <c r="B255" s="5"/>
      <c r="C255" s="5"/>
      <c r="D255" s="5"/>
      <c r="E255" s="6" t="s">
        <v>1903</v>
      </c>
      <c r="F255" s="6" t="s">
        <v>1904</v>
      </c>
      <c r="G255" s="7" t="s">
        <v>1905</v>
      </c>
      <c r="H255" s="6"/>
      <c r="I255" s="20" t="s">
        <v>1906</v>
      </c>
      <c r="J255" s="19"/>
      <c r="K255" s="10" t="s">
        <v>1907</v>
      </c>
      <c r="L255" s="5"/>
      <c r="M255" s="17" t="s">
        <v>1908</v>
      </c>
      <c r="N255" s="17" t="s">
        <v>1909</v>
      </c>
      <c r="O255" s="5"/>
      <c r="P255" s="5"/>
      <c r="Q255" s="5"/>
      <c r="R255" s="5"/>
      <c r="S255" s="5"/>
      <c r="T255" s="5"/>
      <c r="U255" s="5"/>
    </row>
    <row r="256" spans="1:21" ht="12.75" customHeight="1" x14ac:dyDescent="0.2">
      <c r="A256" s="5"/>
      <c r="B256" s="5"/>
      <c r="C256" s="5"/>
      <c r="D256" s="5"/>
      <c r="E256" s="6" t="s">
        <v>1910</v>
      </c>
      <c r="F256" s="6" t="s">
        <v>1911</v>
      </c>
      <c r="G256" s="7" t="s">
        <v>1912</v>
      </c>
      <c r="H256" s="6"/>
      <c r="I256" s="20" t="s">
        <v>1913</v>
      </c>
      <c r="J256" s="19"/>
      <c r="K256" s="10" t="s">
        <v>1914</v>
      </c>
      <c r="L256" s="5"/>
      <c r="M256" s="17" t="s">
        <v>1915</v>
      </c>
      <c r="N256" s="17" t="s">
        <v>1916</v>
      </c>
      <c r="O256" s="5"/>
      <c r="P256" s="5"/>
      <c r="Q256" s="5"/>
      <c r="R256" s="5"/>
      <c r="S256" s="5"/>
      <c r="T256" s="5"/>
      <c r="U256" s="5"/>
    </row>
    <row r="257" spans="1:21" ht="12.75" customHeight="1" x14ac:dyDescent="0.2">
      <c r="A257" s="5"/>
      <c r="B257" s="5"/>
      <c r="C257" s="5"/>
      <c r="D257" s="5"/>
      <c r="E257" s="6" t="s">
        <v>1917</v>
      </c>
      <c r="F257" s="6" t="s">
        <v>1918</v>
      </c>
      <c r="G257" s="7" t="s">
        <v>1919</v>
      </c>
      <c r="H257" s="6"/>
      <c r="I257" s="18" t="s">
        <v>1920</v>
      </c>
      <c r="J257" s="19"/>
      <c r="K257" s="10" t="s">
        <v>1921</v>
      </c>
      <c r="L257" s="5"/>
      <c r="M257" s="17" t="s">
        <v>1922</v>
      </c>
      <c r="N257" s="17" t="s">
        <v>1923</v>
      </c>
      <c r="O257" s="5"/>
      <c r="P257" s="5"/>
      <c r="Q257" s="5"/>
      <c r="R257" s="5"/>
      <c r="S257" s="5"/>
      <c r="T257" s="5"/>
      <c r="U257" s="5"/>
    </row>
    <row r="258" spans="1:21" ht="12.75" customHeight="1" x14ac:dyDescent="0.2">
      <c r="A258" s="5"/>
      <c r="B258" s="5"/>
      <c r="C258" s="5"/>
      <c r="D258" s="5"/>
      <c r="E258" s="6" t="s">
        <v>1924</v>
      </c>
      <c r="F258" s="6" t="s">
        <v>1925</v>
      </c>
      <c r="G258" s="7" t="s">
        <v>1926</v>
      </c>
      <c r="H258" s="6"/>
      <c r="I258" s="18" t="s">
        <v>1927</v>
      </c>
      <c r="J258" s="19"/>
      <c r="K258" s="10" t="s">
        <v>1928</v>
      </c>
      <c r="L258" s="5"/>
      <c r="M258" s="11" t="s">
        <v>1929</v>
      </c>
      <c r="N258" s="11" t="s">
        <v>1930</v>
      </c>
      <c r="O258" s="5"/>
      <c r="P258" s="5"/>
      <c r="Q258" s="5"/>
      <c r="R258" s="5"/>
      <c r="S258" s="5"/>
      <c r="T258" s="5"/>
      <c r="U258" s="5"/>
    </row>
    <row r="259" spans="1:21" ht="12.75" customHeight="1" x14ac:dyDescent="0.2">
      <c r="A259" s="5"/>
      <c r="B259" s="5"/>
      <c r="C259" s="5"/>
      <c r="D259" s="5"/>
      <c r="E259" s="6" t="s">
        <v>1931</v>
      </c>
      <c r="F259" s="6" t="s">
        <v>1932</v>
      </c>
      <c r="G259" s="7" t="s">
        <v>1933</v>
      </c>
      <c r="H259" s="6"/>
      <c r="I259" s="18" t="s">
        <v>1934</v>
      </c>
      <c r="J259" s="19"/>
      <c r="K259" s="10" t="s">
        <v>1935</v>
      </c>
      <c r="L259" s="5"/>
      <c r="M259" s="17" t="s">
        <v>1936</v>
      </c>
      <c r="N259" s="17" t="s">
        <v>1937</v>
      </c>
      <c r="O259" s="5"/>
      <c r="P259" s="5"/>
      <c r="Q259" s="5"/>
      <c r="R259" s="5"/>
      <c r="S259" s="5"/>
      <c r="T259" s="5"/>
      <c r="U259" s="5"/>
    </row>
    <row r="260" spans="1:21" ht="12.75" customHeight="1" x14ac:dyDescent="0.2">
      <c r="A260" s="5"/>
      <c r="B260" s="5"/>
      <c r="C260" s="5"/>
      <c r="D260" s="5"/>
      <c r="E260" s="6" t="s">
        <v>1938</v>
      </c>
      <c r="F260" s="6" t="s">
        <v>1939</v>
      </c>
      <c r="G260" s="7" t="s">
        <v>1940</v>
      </c>
      <c r="H260" s="6"/>
      <c r="I260" s="18" t="s">
        <v>1941</v>
      </c>
      <c r="J260" s="19"/>
      <c r="K260" s="10" t="s">
        <v>1942</v>
      </c>
      <c r="L260" s="5"/>
      <c r="M260" s="17" t="s">
        <v>1943</v>
      </c>
      <c r="N260" s="17" t="s">
        <v>1944</v>
      </c>
      <c r="O260" s="5"/>
      <c r="P260" s="5"/>
      <c r="Q260" s="5"/>
      <c r="R260" s="5"/>
      <c r="S260" s="5"/>
      <c r="T260" s="5"/>
      <c r="U260" s="5"/>
    </row>
    <row r="261" spans="1:21" ht="12.75" customHeight="1" x14ac:dyDescent="0.2">
      <c r="A261" s="5"/>
      <c r="B261" s="5"/>
      <c r="C261" s="5"/>
      <c r="D261" s="5"/>
      <c r="E261" s="6" t="s">
        <v>1945</v>
      </c>
      <c r="F261" s="6" t="s">
        <v>1946</v>
      </c>
      <c r="G261" s="7" t="s">
        <v>1947</v>
      </c>
      <c r="H261" s="6"/>
      <c r="I261" s="18" t="s">
        <v>1948</v>
      </c>
      <c r="J261" s="19"/>
      <c r="K261" s="10" t="s">
        <v>1949</v>
      </c>
      <c r="L261" s="5"/>
      <c r="M261" s="17" t="s">
        <v>1950</v>
      </c>
      <c r="N261" s="17" t="s">
        <v>1951</v>
      </c>
      <c r="O261" s="5"/>
      <c r="P261" s="5"/>
      <c r="Q261" s="5"/>
      <c r="R261" s="5"/>
      <c r="S261" s="5"/>
      <c r="T261" s="5"/>
      <c r="U261" s="5"/>
    </row>
    <row r="262" spans="1:21" ht="12.75" customHeight="1" x14ac:dyDescent="0.2">
      <c r="A262" s="5"/>
      <c r="B262" s="5"/>
      <c r="C262" s="5"/>
      <c r="D262" s="5"/>
      <c r="E262" s="6" t="s">
        <v>1952</v>
      </c>
      <c r="F262" s="6" t="s">
        <v>1953</v>
      </c>
      <c r="G262" s="7" t="s">
        <v>1954</v>
      </c>
      <c r="H262" s="6"/>
      <c r="I262" s="20" t="s">
        <v>1955</v>
      </c>
      <c r="J262" s="19"/>
      <c r="K262" s="10" t="s">
        <v>1956</v>
      </c>
      <c r="L262" s="5"/>
      <c r="M262" s="17" t="s">
        <v>1957</v>
      </c>
      <c r="N262" s="17" t="s">
        <v>1958</v>
      </c>
      <c r="O262" s="5"/>
      <c r="P262" s="5"/>
      <c r="Q262" s="5"/>
      <c r="R262" s="5"/>
      <c r="S262" s="5"/>
      <c r="T262" s="5"/>
      <c r="U262" s="5"/>
    </row>
    <row r="263" spans="1:21" ht="12.75" customHeight="1" x14ac:dyDescent="0.2">
      <c r="A263" s="5"/>
      <c r="B263" s="5"/>
      <c r="C263" s="5"/>
      <c r="D263" s="5"/>
      <c r="E263" s="6" t="s">
        <v>1959</v>
      </c>
      <c r="F263" s="6" t="s">
        <v>1960</v>
      </c>
      <c r="G263" s="7" t="s">
        <v>1961</v>
      </c>
      <c r="H263" s="6"/>
      <c r="I263" s="20" t="s">
        <v>1962</v>
      </c>
      <c r="J263" s="19"/>
      <c r="K263" s="10" t="s">
        <v>1963</v>
      </c>
      <c r="L263" s="5"/>
      <c r="M263" s="17" t="s">
        <v>1964</v>
      </c>
      <c r="N263" s="17" t="s">
        <v>1965</v>
      </c>
      <c r="O263" s="5"/>
      <c r="P263" s="5"/>
      <c r="Q263" s="5"/>
      <c r="R263" s="5"/>
      <c r="S263" s="5"/>
      <c r="T263" s="5"/>
      <c r="U263" s="5"/>
    </row>
    <row r="264" spans="1:21" ht="12.75" customHeight="1" x14ac:dyDescent="0.2">
      <c r="A264" s="5"/>
      <c r="B264" s="5"/>
      <c r="C264" s="5"/>
      <c r="D264" s="5"/>
      <c r="E264" s="6" t="s">
        <v>1966</v>
      </c>
      <c r="F264" s="6" t="s">
        <v>1967</v>
      </c>
      <c r="G264" s="7" t="s">
        <v>1968</v>
      </c>
      <c r="H264" s="6"/>
      <c r="I264" s="20" t="s">
        <v>1969</v>
      </c>
      <c r="J264" s="19"/>
      <c r="K264" s="10" t="s">
        <v>1970</v>
      </c>
      <c r="L264" s="5"/>
      <c r="M264" s="17" t="s">
        <v>1971</v>
      </c>
      <c r="N264" s="17" t="s">
        <v>1972</v>
      </c>
      <c r="O264" s="5"/>
      <c r="P264" s="5"/>
      <c r="Q264" s="5"/>
      <c r="R264" s="5"/>
      <c r="S264" s="5"/>
      <c r="T264" s="5"/>
      <c r="U264" s="5"/>
    </row>
    <row r="265" spans="1:21" ht="12.75" customHeight="1" x14ac:dyDescent="0.2">
      <c r="A265" s="5"/>
      <c r="B265" s="5"/>
      <c r="C265" s="5"/>
      <c r="D265" s="5"/>
      <c r="E265" s="6" t="s">
        <v>1973</v>
      </c>
      <c r="F265" s="6" t="s">
        <v>1974</v>
      </c>
      <c r="G265" s="7" t="s">
        <v>1975</v>
      </c>
      <c r="H265" s="6"/>
      <c r="I265" s="18" t="s">
        <v>1976</v>
      </c>
      <c r="J265" s="19"/>
      <c r="K265" s="10" t="s">
        <v>1977</v>
      </c>
      <c r="L265" s="5"/>
      <c r="M265" s="11" t="s">
        <v>1978</v>
      </c>
      <c r="N265" s="11" t="s">
        <v>1979</v>
      </c>
      <c r="O265" s="5"/>
      <c r="P265" s="5"/>
      <c r="Q265" s="5"/>
      <c r="R265" s="5"/>
      <c r="S265" s="5"/>
      <c r="T265" s="5"/>
      <c r="U265" s="5"/>
    </row>
    <row r="266" spans="1:21" ht="12.75" customHeight="1" x14ac:dyDescent="0.2">
      <c r="A266" s="5"/>
      <c r="B266" s="5"/>
      <c r="C266" s="5"/>
      <c r="D266" s="5"/>
      <c r="E266" s="6" t="s">
        <v>1980</v>
      </c>
      <c r="F266" s="6" t="s">
        <v>1981</v>
      </c>
      <c r="G266" s="7" t="s">
        <v>1982</v>
      </c>
      <c r="H266" s="6"/>
      <c r="I266" s="18" t="s">
        <v>1983</v>
      </c>
      <c r="J266" s="19"/>
      <c r="K266" s="10" t="s">
        <v>1984</v>
      </c>
      <c r="L266" s="5"/>
      <c r="M266" s="17" t="s">
        <v>1985</v>
      </c>
      <c r="N266" s="17" t="s">
        <v>1986</v>
      </c>
      <c r="O266" s="5"/>
      <c r="P266" s="5"/>
      <c r="Q266" s="5"/>
      <c r="R266" s="5"/>
      <c r="S266" s="5"/>
      <c r="T266" s="5"/>
      <c r="U266" s="5"/>
    </row>
    <row r="267" spans="1:21" ht="12.75" customHeight="1" x14ac:dyDescent="0.2">
      <c r="A267" s="5"/>
      <c r="B267" s="5"/>
      <c r="C267" s="5"/>
      <c r="D267" s="5"/>
      <c r="E267" s="6" t="s">
        <v>1987</v>
      </c>
      <c r="F267" s="6" t="s">
        <v>1988</v>
      </c>
      <c r="G267" s="7" t="s">
        <v>1989</v>
      </c>
      <c r="H267" s="6"/>
      <c r="I267" s="18" t="s">
        <v>1990</v>
      </c>
      <c r="J267" s="19"/>
      <c r="K267" s="10" t="s">
        <v>1991</v>
      </c>
      <c r="L267" s="5"/>
      <c r="M267" s="17" t="s">
        <v>1992</v>
      </c>
      <c r="N267" s="17" t="s">
        <v>1993</v>
      </c>
      <c r="O267" s="5"/>
      <c r="P267" s="5"/>
      <c r="Q267" s="5"/>
      <c r="R267" s="5"/>
      <c r="S267" s="5"/>
      <c r="T267" s="5"/>
      <c r="U267" s="5"/>
    </row>
    <row r="268" spans="1:21" ht="12.75" customHeight="1" x14ac:dyDescent="0.2">
      <c r="A268" s="5"/>
      <c r="B268" s="5"/>
      <c r="C268" s="5"/>
      <c r="D268" s="5"/>
      <c r="E268" s="6" t="s">
        <v>1994</v>
      </c>
      <c r="F268" s="6" t="s">
        <v>1995</v>
      </c>
      <c r="G268" s="7" t="s">
        <v>1996</v>
      </c>
      <c r="H268" s="6"/>
      <c r="I268" s="18" t="s">
        <v>1997</v>
      </c>
      <c r="J268" s="19"/>
      <c r="K268" s="10" t="s">
        <v>1998</v>
      </c>
      <c r="L268" s="5"/>
      <c r="M268" s="17" t="s">
        <v>1999</v>
      </c>
      <c r="N268" s="17" t="s">
        <v>2000</v>
      </c>
      <c r="O268" s="5"/>
      <c r="P268" s="5"/>
      <c r="Q268" s="5"/>
      <c r="R268" s="5"/>
      <c r="S268" s="5"/>
      <c r="T268" s="5"/>
      <c r="U268" s="5"/>
    </row>
    <row r="269" spans="1:21" ht="12.75" customHeight="1" x14ac:dyDescent="0.2">
      <c r="A269" s="5"/>
      <c r="B269" s="5"/>
      <c r="C269" s="5"/>
      <c r="D269" s="5"/>
      <c r="E269" s="6" t="s">
        <v>2001</v>
      </c>
      <c r="F269" s="6" t="s">
        <v>2002</v>
      </c>
      <c r="G269" s="7" t="s">
        <v>2003</v>
      </c>
      <c r="H269" s="6"/>
      <c r="I269" s="18" t="s">
        <v>2004</v>
      </c>
      <c r="J269" s="19"/>
      <c r="K269" s="10" t="s">
        <v>2005</v>
      </c>
      <c r="L269" s="5"/>
      <c r="M269" s="17" t="s">
        <v>2006</v>
      </c>
      <c r="N269" s="17" t="s">
        <v>2007</v>
      </c>
      <c r="O269" s="5"/>
      <c r="P269" s="5"/>
      <c r="Q269" s="5"/>
      <c r="R269" s="5"/>
      <c r="S269" s="5"/>
      <c r="T269" s="5"/>
      <c r="U269" s="5"/>
    </row>
    <row r="270" spans="1:21" ht="12.75" customHeight="1" x14ac:dyDescent="0.2">
      <c r="A270" s="5"/>
      <c r="B270" s="5"/>
      <c r="C270" s="5"/>
      <c r="D270" s="5"/>
      <c r="E270" s="6" t="s">
        <v>2008</v>
      </c>
      <c r="F270" s="6" t="s">
        <v>2009</v>
      </c>
      <c r="G270" s="7" t="s">
        <v>2010</v>
      </c>
      <c r="H270" s="6"/>
      <c r="I270" s="18" t="s">
        <v>2011</v>
      </c>
      <c r="J270" s="9"/>
      <c r="K270" s="10" t="s">
        <v>2012</v>
      </c>
      <c r="L270" s="5"/>
      <c r="M270" s="11" t="s">
        <v>2013</v>
      </c>
      <c r="N270" s="11" t="s">
        <v>2014</v>
      </c>
      <c r="O270" s="5"/>
      <c r="P270" s="5"/>
      <c r="Q270" s="5"/>
      <c r="R270" s="5"/>
      <c r="S270" s="5"/>
      <c r="T270" s="5"/>
      <c r="U270" s="5"/>
    </row>
    <row r="271" spans="1:21" ht="12.75" customHeight="1" x14ac:dyDescent="0.2">
      <c r="A271" s="5"/>
      <c r="B271" s="5"/>
      <c r="C271" s="5"/>
      <c r="D271" s="5"/>
      <c r="E271" s="6" t="s">
        <v>2015</v>
      </c>
      <c r="F271" s="6" t="s">
        <v>2016</v>
      </c>
      <c r="G271" s="7" t="s">
        <v>2017</v>
      </c>
      <c r="H271" s="6"/>
      <c r="I271" s="18" t="s">
        <v>2018</v>
      </c>
      <c r="J271" s="19"/>
      <c r="K271" s="10" t="s">
        <v>2019</v>
      </c>
      <c r="L271" s="5"/>
      <c r="M271" s="17" t="s">
        <v>2020</v>
      </c>
      <c r="N271" s="17" t="s">
        <v>2021</v>
      </c>
      <c r="O271" s="5"/>
      <c r="P271" s="5"/>
      <c r="Q271" s="5"/>
      <c r="R271" s="5"/>
      <c r="S271" s="5"/>
      <c r="T271" s="5"/>
      <c r="U271" s="5"/>
    </row>
    <row r="272" spans="1:21" ht="12.75" customHeight="1" x14ac:dyDescent="0.2">
      <c r="A272" s="5"/>
      <c r="B272" s="5"/>
      <c r="C272" s="5"/>
      <c r="D272" s="5"/>
      <c r="E272" s="6" t="s">
        <v>2022</v>
      </c>
      <c r="F272" s="6" t="s">
        <v>2023</v>
      </c>
      <c r="G272" s="7" t="s">
        <v>2024</v>
      </c>
      <c r="H272" s="6"/>
      <c r="I272" s="20" t="s">
        <v>2025</v>
      </c>
      <c r="J272" s="19"/>
      <c r="K272" s="10" t="s">
        <v>2026</v>
      </c>
      <c r="L272" s="5"/>
      <c r="M272" s="17" t="s">
        <v>2027</v>
      </c>
      <c r="N272" s="17" t="s">
        <v>2028</v>
      </c>
      <c r="O272" s="5"/>
      <c r="P272" s="5"/>
      <c r="Q272" s="5"/>
      <c r="R272" s="5"/>
      <c r="S272" s="5"/>
      <c r="T272" s="5"/>
      <c r="U272" s="5"/>
    </row>
    <row r="273" spans="1:21" ht="12.75" customHeight="1" x14ac:dyDescent="0.2">
      <c r="A273" s="5"/>
      <c r="B273" s="5"/>
      <c r="C273" s="5"/>
      <c r="D273" s="5"/>
      <c r="E273" s="6" t="s">
        <v>2029</v>
      </c>
      <c r="F273" s="6" t="s">
        <v>2030</v>
      </c>
      <c r="G273" s="7" t="s">
        <v>2031</v>
      </c>
      <c r="H273" s="6"/>
      <c r="I273" s="18" t="s">
        <v>2032</v>
      </c>
      <c r="J273" s="19"/>
      <c r="K273" s="10" t="s">
        <v>2033</v>
      </c>
      <c r="L273" s="5"/>
      <c r="M273" s="11" t="s">
        <v>2034</v>
      </c>
      <c r="N273" s="11" t="s">
        <v>2035</v>
      </c>
      <c r="O273" s="5"/>
      <c r="P273" s="5"/>
      <c r="Q273" s="5"/>
      <c r="R273" s="5"/>
      <c r="S273" s="5"/>
      <c r="T273" s="5"/>
      <c r="U273" s="5"/>
    </row>
    <row r="274" spans="1:21" ht="12.75" customHeight="1" x14ac:dyDescent="0.2">
      <c r="A274" s="5"/>
      <c r="B274" s="5"/>
      <c r="C274" s="5"/>
      <c r="D274" s="5"/>
      <c r="E274" s="6" t="s">
        <v>2036</v>
      </c>
      <c r="F274" s="6" t="s">
        <v>2037</v>
      </c>
      <c r="G274" s="7" t="s">
        <v>2038</v>
      </c>
      <c r="H274" s="6"/>
      <c r="I274" s="18" t="s">
        <v>2039</v>
      </c>
      <c r="J274" s="19"/>
      <c r="K274" s="10" t="s">
        <v>2040</v>
      </c>
      <c r="L274" s="5"/>
      <c r="M274" s="17" t="s">
        <v>2041</v>
      </c>
      <c r="N274" s="17" t="s">
        <v>2042</v>
      </c>
      <c r="O274" s="5"/>
      <c r="P274" s="5"/>
      <c r="Q274" s="5"/>
      <c r="R274" s="5"/>
      <c r="S274" s="5"/>
      <c r="T274" s="5"/>
      <c r="U274" s="5"/>
    </row>
    <row r="275" spans="1:21" ht="12.75" customHeight="1" x14ac:dyDescent="0.2">
      <c r="A275" s="5"/>
      <c r="B275" s="5"/>
      <c r="C275" s="5"/>
      <c r="D275" s="5"/>
      <c r="E275" s="6" t="s">
        <v>2043</v>
      </c>
      <c r="F275" s="6" t="s">
        <v>2044</v>
      </c>
      <c r="G275" s="7" t="s">
        <v>2045</v>
      </c>
      <c r="H275" s="6"/>
      <c r="I275" s="18" t="s">
        <v>2046</v>
      </c>
      <c r="J275" s="19"/>
      <c r="K275" s="10" t="s">
        <v>2047</v>
      </c>
      <c r="L275" s="5"/>
      <c r="M275" s="17" t="s">
        <v>2048</v>
      </c>
      <c r="N275" s="17" t="s">
        <v>2049</v>
      </c>
      <c r="O275" s="5"/>
      <c r="P275" s="5"/>
      <c r="Q275" s="5"/>
      <c r="R275" s="5"/>
      <c r="S275" s="5"/>
      <c r="T275" s="5"/>
      <c r="U275" s="5"/>
    </row>
    <row r="276" spans="1:21" ht="12.75" customHeight="1" x14ac:dyDescent="0.2">
      <c r="A276" s="5"/>
      <c r="B276" s="5"/>
      <c r="C276" s="5"/>
      <c r="D276" s="5"/>
      <c r="E276" s="6" t="s">
        <v>2050</v>
      </c>
      <c r="F276" s="6" t="s">
        <v>2051</v>
      </c>
      <c r="G276" s="7" t="s">
        <v>2052</v>
      </c>
      <c r="H276" s="6"/>
      <c r="I276" s="18" t="s">
        <v>2053</v>
      </c>
      <c r="J276" s="19"/>
      <c r="K276" s="10" t="s">
        <v>2054</v>
      </c>
      <c r="L276" s="5"/>
      <c r="M276" s="17" t="s">
        <v>2055</v>
      </c>
      <c r="N276" s="17" t="s">
        <v>2056</v>
      </c>
      <c r="O276" s="5"/>
      <c r="P276" s="5"/>
      <c r="Q276" s="5"/>
      <c r="R276" s="5"/>
      <c r="S276" s="5"/>
      <c r="T276" s="5"/>
      <c r="U276" s="5"/>
    </row>
    <row r="277" spans="1:21" ht="12.75" customHeight="1" x14ac:dyDescent="0.2">
      <c r="A277" s="5"/>
      <c r="B277" s="5"/>
      <c r="C277" s="5"/>
      <c r="D277" s="5"/>
      <c r="E277" s="6" t="s">
        <v>2057</v>
      </c>
      <c r="F277" s="6" t="s">
        <v>2058</v>
      </c>
      <c r="G277" s="7" t="s">
        <v>2059</v>
      </c>
      <c r="H277" s="6"/>
      <c r="I277" s="18" t="s">
        <v>2060</v>
      </c>
      <c r="J277" s="19"/>
      <c r="K277" s="10" t="s">
        <v>2061</v>
      </c>
      <c r="L277" s="5"/>
      <c r="M277" s="17" t="s">
        <v>2062</v>
      </c>
      <c r="N277" s="17" t="s">
        <v>2063</v>
      </c>
      <c r="O277" s="5"/>
      <c r="P277" s="5"/>
      <c r="Q277" s="5"/>
      <c r="R277" s="5"/>
      <c r="S277" s="5"/>
      <c r="T277" s="5"/>
      <c r="U277" s="5"/>
    </row>
    <row r="278" spans="1:21" ht="12.75" customHeight="1" x14ac:dyDescent="0.2">
      <c r="A278" s="5"/>
      <c r="B278" s="5"/>
      <c r="C278" s="5"/>
      <c r="D278" s="5"/>
      <c r="E278" s="6" t="s">
        <v>2064</v>
      </c>
      <c r="F278" s="6" t="s">
        <v>2065</v>
      </c>
      <c r="G278" s="7" t="s">
        <v>2066</v>
      </c>
      <c r="H278" s="6"/>
      <c r="I278" s="18" t="s">
        <v>2067</v>
      </c>
      <c r="J278" s="19"/>
      <c r="K278" s="10" t="s">
        <v>2068</v>
      </c>
      <c r="L278" s="5"/>
      <c r="M278" s="17" t="s">
        <v>2069</v>
      </c>
      <c r="N278" s="17" t="s">
        <v>2070</v>
      </c>
      <c r="O278" s="5"/>
      <c r="P278" s="5"/>
      <c r="Q278" s="5"/>
      <c r="R278" s="5"/>
      <c r="S278" s="5"/>
      <c r="T278" s="5"/>
      <c r="U278" s="5"/>
    </row>
    <row r="279" spans="1:21" ht="12.75" customHeight="1" x14ac:dyDescent="0.2">
      <c r="A279" s="5"/>
      <c r="B279" s="5"/>
      <c r="C279" s="5"/>
      <c r="D279" s="5"/>
      <c r="E279" s="6" t="s">
        <v>2071</v>
      </c>
      <c r="F279" s="6" t="s">
        <v>2072</v>
      </c>
      <c r="G279" s="7" t="s">
        <v>2073</v>
      </c>
      <c r="H279" s="6"/>
      <c r="I279" s="18" t="s">
        <v>2074</v>
      </c>
      <c r="J279" s="19"/>
      <c r="K279" s="10" t="s">
        <v>2075</v>
      </c>
      <c r="L279" s="5"/>
      <c r="M279" s="17" t="s">
        <v>2076</v>
      </c>
      <c r="N279" s="17" t="s">
        <v>2077</v>
      </c>
      <c r="O279" s="5"/>
      <c r="P279" s="5"/>
      <c r="Q279" s="5"/>
      <c r="R279" s="5"/>
      <c r="S279" s="5"/>
      <c r="T279" s="5"/>
      <c r="U279" s="5"/>
    </row>
    <row r="280" spans="1:21" ht="12.75" customHeight="1" x14ac:dyDescent="0.2">
      <c r="A280" s="5"/>
      <c r="B280" s="5"/>
      <c r="C280" s="5"/>
      <c r="D280" s="5"/>
      <c r="E280" s="6" t="s">
        <v>2078</v>
      </c>
      <c r="F280" s="6" t="s">
        <v>2079</v>
      </c>
      <c r="G280" s="7" t="s">
        <v>2080</v>
      </c>
      <c r="H280" s="6"/>
      <c r="I280" s="18" t="s">
        <v>2081</v>
      </c>
      <c r="J280" s="19"/>
      <c r="K280" s="10" t="s">
        <v>2082</v>
      </c>
      <c r="L280" s="5"/>
      <c r="M280" s="17" t="s">
        <v>2083</v>
      </c>
      <c r="N280" s="17" t="s">
        <v>2084</v>
      </c>
      <c r="O280" s="5"/>
      <c r="P280" s="5"/>
      <c r="Q280" s="5"/>
      <c r="R280" s="5"/>
      <c r="S280" s="5"/>
      <c r="T280" s="5"/>
      <c r="U280" s="5"/>
    </row>
    <row r="281" spans="1:21" ht="12.75" customHeight="1" x14ac:dyDescent="0.2">
      <c r="A281" s="5"/>
      <c r="B281" s="5"/>
      <c r="C281" s="5"/>
      <c r="D281" s="5"/>
      <c r="E281" s="6" t="s">
        <v>2085</v>
      </c>
      <c r="F281" s="6" t="s">
        <v>2086</v>
      </c>
      <c r="G281" s="7" t="s">
        <v>2087</v>
      </c>
      <c r="H281" s="6"/>
      <c r="I281" s="18" t="s">
        <v>2088</v>
      </c>
      <c r="J281" s="19"/>
      <c r="K281" s="10" t="s">
        <v>2089</v>
      </c>
      <c r="L281" s="5"/>
      <c r="M281" s="17" t="s">
        <v>2090</v>
      </c>
      <c r="N281" s="17" t="s">
        <v>1972</v>
      </c>
      <c r="O281" s="5"/>
      <c r="P281" s="5"/>
      <c r="Q281" s="5"/>
      <c r="R281" s="5"/>
      <c r="S281" s="5"/>
      <c r="T281" s="5"/>
      <c r="U281" s="5"/>
    </row>
    <row r="282" spans="1:21" ht="12.75" customHeight="1" x14ac:dyDescent="0.2">
      <c r="A282" s="5"/>
      <c r="B282" s="5"/>
      <c r="C282" s="5"/>
      <c r="D282" s="5"/>
      <c r="E282" s="6" t="s">
        <v>2091</v>
      </c>
      <c r="F282" s="6" t="s">
        <v>2092</v>
      </c>
      <c r="G282" s="7" t="s">
        <v>2093</v>
      </c>
      <c r="H282" s="6"/>
      <c r="I282" s="18" t="s">
        <v>2094</v>
      </c>
      <c r="J282" s="9"/>
      <c r="K282" s="10" t="s">
        <v>2095</v>
      </c>
      <c r="L282" s="5"/>
      <c r="M282" s="11" t="s">
        <v>2096</v>
      </c>
      <c r="N282" s="11" t="s">
        <v>2097</v>
      </c>
      <c r="O282" s="5"/>
      <c r="P282" s="5"/>
      <c r="Q282" s="5"/>
      <c r="R282" s="5"/>
      <c r="S282" s="5"/>
      <c r="T282" s="5"/>
      <c r="U282" s="5"/>
    </row>
    <row r="283" spans="1:21" ht="12.75" customHeight="1" x14ac:dyDescent="0.2">
      <c r="A283" s="5"/>
      <c r="B283" s="5"/>
      <c r="C283" s="5"/>
      <c r="D283" s="5"/>
      <c r="E283" s="6" t="s">
        <v>2098</v>
      </c>
      <c r="F283" s="6" t="s">
        <v>2099</v>
      </c>
      <c r="G283" s="7" t="s">
        <v>2100</v>
      </c>
      <c r="H283" s="6"/>
      <c r="I283" s="18" t="s">
        <v>2101</v>
      </c>
      <c r="J283" s="9"/>
      <c r="K283" s="10" t="s">
        <v>2102</v>
      </c>
      <c r="L283" s="5"/>
      <c r="M283" s="17" t="s">
        <v>2103</v>
      </c>
      <c r="N283" s="17" t="s">
        <v>2104</v>
      </c>
      <c r="O283" s="5"/>
      <c r="P283" s="5"/>
      <c r="Q283" s="5"/>
      <c r="R283" s="5"/>
      <c r="S283" s="5"/>
      <c r="T283" s="5"/>
      <c r="U283" s="5"/>
    </row>
    <row r="284" spans="1:21" ht="12.75" customHeight="1" x14ac:dyDescent="0.2">
      <c r="A284" s="5"/>
      <c r="B284" s="5"/>
      <c r="C284" s="5"/>
      <c r="D284" s="5"/>
      <c r="E284" s="6" t="s">
        <v>2105</v>
      </c>
      <c r="F284" s="6" t="s">
        <v>2106</v>
      </c>
      <c r="G284" s="7" t="s">
        <v>2107</v>
      </c>
      <c r="H284" s="6"/>
      <c r="I284" s="18" t="s">
        <v>2108</v>
      </c>
      <c r="J284" s="19"/>
      <c r="K284" s="10" t="s">
        <v>2109</v>
      </c>
      <c r="L284" s="5"/>
      <c r="M284" s="11" t="s">
        <v>2110</v>
      </c>
      <c r="N284" s="11" t="s">
        <v>2111</v>
      </c>
      <c r="O284" s="5"/>
      <c r="P284" s="5"/>
      <c r="Q284" s="5"/>
      <c r="R284" s="5"/>
      <c r="S284" s="5"/>
      <c r="T284" s="5"/>
      <c r="U284" s="5"/>
    </row>
    <row r="285" spans="1:21" ht="12.75" customHeight="1" x14ac:dyDescent="0.2">
      <c r="A285" s="5"/>
      <c r="B285" s="5"/>
      <c r="C285" s="5"/>
      <c r="D285" s="5"/>
      <c r="E285" s="6" t="s">
        <v>2112</v>
      </c>
      <c r="F285" s="6" t="s">
        <v>2113</v>
      </c>
      <c r="G285" s="7" t="s">
        <v>2114</v>
      </c>
      <c r="H285" s="6"/>
      <c r="I285" s="18" t="s">
        <v>2115</v>
      </c>
      <c r="J285" s="19"/>
      <c r="K285" s="10" t="s">
        <v>2116</v>
      </c>
      <c r="L285" s="5"/>
      <c r="M285" s="17" t="s">
        <v>2117</v>
      </c>
      <c r="N285" s="17" t="s">
        <v>2118</v>
      </c>
      <c r="O285" s="5"/>
      <c r="P285" s="5"/>
      <c r="Q285" s="5"/>
      <c r="R285" s="5"/>
      <c r="S285" s="5"/>
      <c r="T285" s="5"/>
      <c r="U285" s="5"/>
    </row>
    <row r="286" spans="1:21" ht="12.75" customHeight="1" x14ac:dyDescent="0.2">
      <c r="A286" s="5"/>
      <c r="B286" s="5"/>
      <c r="C286" s="5"/>
      <c r="D286" s="5"/>
      <c r="E286" s="6" t="s">
        <v>2119</v>
      </c>
      <c r="F286" s="6" t="s">
        <v>2120</v>
      </c>
      <c r="G286" s="7" t="s">
        <v>2121</v>
      </c>
      <c r="H286" s="6"/>
      <c r="I286" s="18" t="s">
        <v>2122</v>
      </c>
      <c r="J286" s="19"/>
      <c r="K286" s="10" t="s">
        <v>2123</v>
      </c>
      <c r="L286" s="5"/>
      <c r="M286" s="17" t="s">
        <v>2124</v>
      </c>
      <c r="N286" s="17" t="s">
        <v>2125</v>
      </c>
      <c r="O286" s="5"/>
      <c r="P286" s="5"/>
      <c r="Q286" s="5"/>
      <c r="R286" s="5"/>
      <c r="S286" s="5"/>
      <c r="T286" s="5"/>
      <c r="U286" s="5"/>
    </row>
    <row r="287" spans="1:21" ht="12.75" customHeight="1" x14ac:dyDescent="0.2">
      <c r="A287" s="5"/>
      <c r="B287" s="5"/>
      <c r="C287" s="5"/>
      <c r="D287" s="5"/>
      <c r="E287" s="6" t="s">
        <v>2126</v>
      </c>
      <c r="F287" s="6" t="s">
        <v>2127</v>
      </c>
      <c r="G287" s="7" t="s">
        <v>2128</v>
      </c>
      <c r="H287" s="6"/>
      <c r="I287" s="18" t="s">
        <v>2129</v>
      </c>
      <c r="J287" s="19"/>
      <c r="K287" s="10" t="s">
        <v>2130</v>
      </c>
      <c r="L287" s="5"/>
      <c r="M287" s="17" t="s">
        <v>2131</v>
      </c>
      <c r="N287" s="17" t="s">
        <v>2132</v>
      </c>
      <c r="O287" s="5"/>
      <c r="P287" s="5"/>
      <c r="Q287" s="5"/>
      <c r="R287" s="5"/>
      <c r="S287" s="5"/>
      <c r="T287" s="5"/>
      <c r="U287" s="5"/>
    </row>
    <row r="288" spans="1:21" ht="12.75" customHeight="1" x14ac:dyDescent="0.2">
      <c r="A288" s="5"/>
      <c r="B288" s="5"/>
      <c r="C288" s="5"/>
      <c r="D288" s="5"/>
      <c r="E288" s="6" t="s">
        <v>2133</v>
      </c>
      <c r="F288" s="6" t="s">
        <v>2134</v>
      </c>
      <c r="G288" s="7" t="s">
        <v>2135</v>
      </c>
      <c r="H288" s="6"/>
      <c r="I288" s="18" t="s">
        <v>2136</v>
      </c>
      <c r="J288" s="19"/>
      <c r="K288" s="10" t="s">
        <v>2137</v>
      </c>
      <c r="L288" s="5"/>
      <c r="M288" s="17" t="s">
        <v>2138</v>
      </c>
      <c r="N288" s="17" t="s">
        <v>2139</v>
      </c>
      <c r="O288" s="5"/>
      <c r="P288" s="5"/>
      <c r="Q288" s="5"/>
      <c r="R288" s="5"/>
      <c r="S288" s="5"/>
      <c r="T288" s="5"/>
      <c r="U288" s="5"/>
    </row>
    <row r="289" spans="1:21" ht="12.75" customHeight="1" x14ac:dyDescent="0.2">
      <c r="A289" s="5"/>
      <c r="B289" s="5"/>
      <c r="C289" s="5"/>
      <c r="D289" s="5"/>
      <c r="E289" s="6" t="s">
        <v>2140</v>
      </c>
      <c r="F289" s="6" t="s">
        <v>2141</v>
      </c>
      <c r="G289" s="7" t="s">
        <v>2142</v>
      </c>
      <c r="H289" s="6"/>
      <c r="I289" s="18" t="s">
        <v>2143</v>
      </c>
      <c r="J289" s="19"/>
      <c r="K289" s="10" t="s">
        <v>2144</v>
      </c>
      <c r="L289" s="5"/>
      <c r="M289" s="17" t="s">
        <v>2145</v>
      </c>
      <c r="N289" s="17" t="s">
        <v>2146</v>
      </c>
      <c r="O289" s="5"/>
      <c r="P289" s="5"/>
      <c r="Q289" s="5"/>
      <c r="R289" s="5"/>
      <c r="S289" s="5"/>
      <c r="T289" s="5"/>
      <c r="U289" s="5"/>
    </row>
    <row r="290" spans="1:21" ht="12.75" customHeight="1" x14ac:dyDescent="0.2">
      <c r="A290" s="5"/>
      <c r="B290" s="5"/>
      <c r="C290" s="5"/>
      <c r="D290" s="5"/>
      <c r="E290" s="6" t="s">
        <v>2147</v>
      </c>
      <c r="F290" s="6" t="s">
        <v>2148</v>
      </c>
      <c r="G290" s="7" t="s">
        <v>2149</v>
      </c>
      <c r="H290" s="6"/>
      <c r="I290" s="18" t="s">
        <v>2150</v>
      </c>
      <c r="J290" s="9"/>
      <c r="K290" s="10" t="s">
        <v>2151</v>
      </c>
      <c r="L290" s="5"/>
      <c r="M290" s="17" t="s">
        <v>2152</v>
      </c>
      <c r="N290" s="17" t="s">
        <v>2153</v>
      </c>
      <c r="O290" s="5"/>
      <c r="P290" s="5"/>
      <c r="Q290" s="5"/>
      <c r="R290" s="5"/>
      <c r="S290" s="5"/>
      <c r="T290" s="5"/>
      <c r="U290" s="5"/>
    </row>
    <row r="291" spans="1:21" ht="12.75" customHeight="1" x14ac:dyDescent="0.2">
      <c r="A291" s="5"/>
      <c r="B291" s="5"/>
      <c r="C291" s="5"/>
      <c r="D291" s="5"/>
      <c r="E291" s="6" t="s">
        <v>2154</v>
      </c>
      <c r="F291" s="6" t="s">
        <v>2155</v>
      </c>
      <c r="G291" s="7" t="s">
        <v>2156</v>
      </c>
      <c r="H291" s="6"/>
      <c r="I291" s="20" t="s">
        <v>2157</v>
      </c>
      <c r="J291" s="19"/>
      <c r="K291" s="10" t="s">
        <v>2158</v>
      </c>
      <c r="L291" s="5"/>
      <c r="M291" s="17" t="s">
        <v>2159</v>
      </c>
      <c r="N291" s="17" t="s">
        <v>2160</v>
      </c>
      <c r="O291" s="5"/>
      <c r="P291" s="5"/>
      <c r="Q291" s="5"/>
      <c r="R291" s="5"/>
      <c r="S291" s="5"/>
      <c r="T291" s="5"/>
      <c r="U291" s="5"/>
    </row>
    <row r="292" spans="1:21" ht="12.75" customHeight="1" x14ac:dyDescent="0.2">
      <c r="A292" s="5"/>
      <c r="B292" s="5"/>
      <c r="C292" s="5"/>
      <c r="D292" s="5"/>
      <c r="E292" s="6" t="s">
        <v>2161</v>
      </c>
      <c r="F292" s="6" t="s">
        <v>2162</v>
      </c>
      <c r="G292" s="7" t="s">
        <v>2163</v>
      </c>
      <c r="H292" s="6"/>
      <c r="I292" s="20" t="s">
        <v>2164</v>
      </c>
      <c r="J292" s="19"/>
      <c r="K292" s="10" t="s">
        <v>2165</v>
      </c>
      <c r="L292" s="5"/>
      <c r="M292" s="17" t="s">
        <v>2166</v>
      </c>
      <c r="N292" s="17" t="s">
        <v>2167</v>
      </c>
      <c r="O292" s="5"/>
      <c r="P292" s="5"/>
      <c r="Q292" s="5"/>
      <c r="R292" s="5"/>
      <c r="S292" s="5"/>
      <c r="T292" s="5"/>
      <c r="U292" s="5"/>
    </row>
    <row r="293" spans="1:21" ht="12.75" customHeight="1" x14ac:dyDescent="0.2">
      <c r="A293" s="5"/>
      <c r="B293" s="5"/>
      <c r="C293" s="5"/>
      <c r="D293" s="5"/>
      <c r="E293" s="6" t="s">
        <v>2168</v>
      </c>
      <c r="F293" s="6" t="s">
        <v>2169</v>
      </c>
      <c r="G293" s="7" t="s">
        <v>2170</v>
      </c>
      <c r="H293" s="6"/>
      <c r="I293" s="18" t="s">
        <v>2171</v>
      </c>
      <c r="J293" s="9"/>
      <c r="K293" s="10" t="s">
        <v>2172</v>
      </c>
      <c r="L293" s="5"/>
      <c r="M293" s="17" t="s">
        <v>2173</v>
      </c>
      <c r="N293" s="17" t="s">
        <v>2174</v>
      </c>
      <c r="O293" s="5"/>
      <c r="P293" s="5"/>
      <c r="Q293" s="5"/>
      <c r="R293" s="5"/>
      <c r="S293" s="5"/>
      <c r="T293" s="5"/>
      <c r="U293" s="5"/>
    </row>
    <row r="294" spans="1:21" ht="12.75" customHeight="1" x14ac:dyDescent="0.2">
      <c r="A294" s="5"/>
      <c r="B294" s="5"/>
      <c r="C294" s="5"/>
      <c r="D294" s="5"/>
      <c r="E294" s="6" t="s">
        <v>2175</v>
      </c>
      <c r="F294" s="6" t="s">
        <v>2176</v>
      </c>
      <c r="G294" s="7" t="s">
        <v>2177</v>
      </c>
      <c r="H294" s="6"/>
      <c r="I294" s="18" t="s">
        <v>2178</v>
      </c>
      <c r="J294" s="9"/>
      <c r="K294" s="10" t="s">
        <v>2179</v>
      </c>
      <c r="L294" s="5"/>
      <c r="M294" s="17" t="s">
        <v>2180</v>
      </c>
      <c r="N294" s="17" t="s">
        <v>2181</v>
      </c>
      <c r="O294" s="5"/>
      <c r="P294" s="5"/>
      <c r="Q294" s="5"/>
      <c r="R294" s="5"/>
      <c r="S294" s="5"/>
      <c r="T294" s="5"/>
      <c r="U294" s="5"/>
    </row>
    <row r="295" spans="1:21" ht="12.75" customHeight="1" x14ac:dyDescent="0.2">
      <c r="A295" s="5"/>
      <c r="B295" s="5"/>
      <c r="C295" s="5"/>
      <c r="D295" s="5"/>
      <c r="E295" s="6" t="s">
        <v>2182</v>
      </c>
      <c r="F295" s="6" t="s">
        <v>2183</v>
      </c>
      <c r="G295" s="7" t="s">
        <v>2184</v>
      </c>
      <c r="H295" s="6"/>
      <c r="I295" s="18" t="s">
        <v>2185</v>
      </c>
      <c r="J295" s="19"/>
      <c r="K295" s="10" t="s">
        <v>2186</v>
      </c>
      <c r="L295" s="5"/>
      <c r="M295" s="11" t="s">
        <v>2187</v>
      </c>
      <c r="N295" s="11" t="s">
        <v>2188</v>
      </c>
      <c r="O295" s="5"/>
      <c r="P295" s="5"/>
      <c r="Q295" s="5"/>
      <c r="R295" s="5"/>
      <c r="S295" s="5"/>
      <c r="T295" s="5"/>
      <c r="U295" s="5"/>
    </row>
    <row r="296" spans="1:21" ht="12.75" customHeight="1" x14ac:dyDescent="0.2">
      <c r="A296" s="5"/>
      <c r="B296" s="5"/>
      <c r="C296" s="5"/>
      <c r="D296" s="5"/>
      <c r="E296" s="6" t="s">
        <v>2189</v>
      </c>
      <c r="F296" s="6" t="s">
        <v>2190</v>
      </c>
      <c r="G296" s="7" t="s">
        <v>2191</v>
      </c>
      <c r="H296" s="6"/>
      <c r="I296" s="18" t="s">
        <v>2192</v>
      </c>
      <c r="J296" s="19"/>
      <c r="K296" s="10" t="s">
        <v>2193</v>
      </c>
      <c r="L296" s="5"/>
      <c r="M296" s="17" t="s">
        <v>2194</v>
      </c>
      <c r="N296" s="17" t="s">
        <v>2195</v>
      </c>
      <c r="O296" s="5"/>
      <c r="P296" s="5"/>
      <c r="Q296" s="5"/>
      <c r="R296" s="5"/>
      <c r="S296" s="5"/>
      <c r="T296" s="5"/>
      <c r="U296" s="5"/>
    </row>
    <row r="297" spans="1:21" ht="12.75" customHeight="1" x14ac:dyDescent="0.2">
      <c r="A297" s="5"/>
      <c r="B297" s="5"/>
      <c r="C297" s="5"/>
      <c r="D297" s="5"/>
      <c r="E297" s="6" t="s">
        <v>2196</v>
      </c>
      <c r="F297" s="6" t="s">
        <v>2197</v>
      </c>
      <c r="G297" s="7" t="s">
        <v>2198</v>
      </c>
      <c r="H297" s="6"/>
      <c r="I297" s="18" t="s">
        <v>2199</v>
      </c>
      <c r="J297" s="19"/>
      <c r="K297" s="10" t="s">
        <v>2200</v>
      </c>
      <c r="L297" s="5"/>
      <c r="M297" s="17" t="s">
        <v>2201</v>
      </c>
      <c r="N297" s="17" t="s">
        <v>2202</v>
      </c>
      <c r="O297" s="5"/>
      <c r="P297" s="5"/>
      <c r="Q297" s="5"/>
      <c r="R297" s="5"/>
      <c r="S297" s="5"/>
      <c r="T297" s="5"/>
      <c r="U297" s="5"/>
    </row>
    <row r="298" spans="1:21" ht="12.75" customHeight="1" x14ac:dyDescent="0.2">
      <c r="A298" s="5"/>
      <c r="B298" s="5"/>
      <c r="C298" s="5"/>
      <c r="D298" s="5"/>
      <c r="E298" s="6" t="s">
        <v>2203</v>
      </c>
      <c r="F298" s="6" t="s">
        <v>2204</v>
      </c>
      <c r="G298" s="7" t="s">
        <v>2205</v>
      </c>
      <c r="H298" s="6"/>
      <c r="I298" s="18" t="s">
        <v>2206</v>
      </c>
      <c r="J298" s="19"/>
      <c r="K298" s="10" t="s">
        <v>2207</v>
      </c>
      <c r="L298" s="5"/>
      <c r="M298" s="17" t="s">
        <v>2208</v>
      </c>
      <c r="N298" s="17" t="s">
        <v>2209</v>
      </c>
      <c r="O298" s="5"/>
      <c r="P298" s="5"/>
      <c r="Q298" s="5"/>
      <c r="R298" s="5"/>
      <c r="S298" s="5"/>
      <c r="T298" s="5"/>
      <c r="U298" s="5"/>
    </row>
    <row r="299" spans="1:21" ht="12.75" customHeight="1" x14ac:dyDescent="0.2">
      <c r="A299" s="5"/>
      <c r="B299" s="5"/>
      <c r="C299" s="5"/>
      <c r="D299" s="5"/>
      <c r="E299" s="6" t="s">
        <v>2210</v>
      </c>
      <c r="F299" s="6" t="s">
        <v>2211</v>
      </c>
      <c r="G299" s="7" t="s">
        <v>2212</v>
      </c>
      <c r="H299" s="6"/>
      <c r="I299" s="18" t="s">
        <v>2213</v>
      </c>
      <c r="J299" s="19"/>
      <c r="K299" s="10" t="s">
        <v>2214</v>
      </c>
      <c r="L299" s="5"/>
      <c r="M299" s="17" t="s">
        <v>2215</v>
      </c>
      <c r="N299" s="17" t="s">
        <v>2216</v>
      </c>
      <c r="O299" s="5"/>
      <c r="P299" s="5"/>
      <c r="Q299" s="5"/>
      <c r="R299" s="5"/>
      <c r="S299" s="5"/>
      <c r="T299" s="5"/>
      <c r="U299" s="5"/>
    </row>
    <row r="300" spans="1:21" ht="12.75" customHeight="1" x14ac:dyDescent="0.2">
      <c r="A300" s="5"/>
      <c r="B300" s="5"/>
      <c r="C300" s="5"/>
      <c r="D300" s="5"/>
      <c r="E300" s="6" t="s">
        <v>2217</v>
      </c>
      <c r="F300" s="6" t="s">
        <v>2218</v>
      </c>
      <c r="G300" s="7" t="s">
        <v>2219</v>
      </c>
      <c r="H300" s="6"/>
      <c r="I300" s="18" t="s">
        <v>2220</v>
      </c>
      <c r="J300" s="19"/>
      <c r="K300" s="10" t="s">
        <v>2221</v>
      </c>
      <c r="L300" s="5"/>
      <c r="M300" s="17" t="s">
        <v>2222</v>
      </c>
      <c r="N300" s="17" t="s">
        <v>2223</v>
      </c>
      <c r="O300" s="5"/>
      <c r="P300" s="5"/>
      <c r="Q300" s="5"/>
      <c r="R300" s="5"/>
      <c r="S300" s="5"/>
      <c r="T300" s="5"/>
      <c r="U300" s="5"/>
    </row>
    <row r="301" spans="1:21" ht="12.75" customHeight="1" x14ac:dyDescent="0.2">
      <c r="A301" s="5"/>
      <c r="B301" s="5"/>
      <c r="C301" s="5"/>
      <c r="D301" s="5"/>
      <c r="E301" s="6" t="s">
        <v>2224</v>
      </c>
      <c r="F301" s="6" t="s">
        <v>2225</v>
      </c>
      <c r="G301" s="7" t="s">
        <v>2226</v>
      </c>
      <c r="H301" s="6"/>
      <c r="I301" s="18" t="s">
        <v>2227</v>
      </c>
      <c r="J301" s="19"/>
      <c r="K301" s="10" t="s">
        <v>2228</v>
      </c>
      <c r="L301" s="5"/>
      <c r="M301" s="17" t="s">
        <v>2229</v>
      </c>
      <c r="N301" s="17" t="s">
        <v>2230</v>
      </c>
      <c r="O301" s="5"/>
      <c r="P301" s="5"/>
      <c r="Q301" s="5"/>
      <c r="R301" s="5"/>
      <c r="S301" s="5"/>
      <c r="T301" s="5"/>
      <c r="U301" s="5"/>
    </row>
    <row r="302" spans="1:21" ht="12.75" customHeight="1" x14ac:dyDescent="0.2">
      <c r="A302" s="5"/>
      <c r="B302" s="5"/>
      <c r="C302" s="5"/>
      <c r="D302" s="5"/>
      <c r="E302" s="6" t="s">
        <v>2231</v>
      </c>
      <c r="F302" s="6" t="s">
        <v>2232</v>
      </c>
      <c r="G302" s="7" t="s">
        <v>2233</v>
      </c>
      <c r="H302" s="6"/>
      <c r="I302" s="20" t="s">
        <v>2234</v>
      </c>
      <c r="J302" s="19"/>
      <c r="K302" s="10" t="s">
        <v>2235</v>
      </c>
      <c r="L302" s="5"/>
      <c r="M302" s="17" t="s">
        <v>2236</v>
      </c>
      <c r="N302" s="17" t="s">
        <v>2237</v>
      </c>
      <c r="O302" s="5"/>
      <c r="P302" s="5"/>
      <c r="Q302" s="5"/>
      <c r="R302" s="5"/>
      <c r="S302" s="5"/>
      <c r="T302" s="5"/>
      <c r="U302" s="5"/>
    </row>
    <row r="303" spans="1:21" ht="12.75" customHeight="1" x14ac:dyDescent="0.2">
      <c r="A303" s="5"/>
      <c r="B303" s="5"/>
      <c r="C303" s="5"/>
      <c r="D303" s="5"/>
      <c r="E303" s="6" t="s">
        <v>2238</v>
      </c>
      <c r="F303" s="6" t="s">
        <v>2239</v>
      </c>
      <c r="G303" s="7" t="s">
        <v>2240</v>
      </c>
      <c r="H303" s="6"/>
      <c r="I303" s="18" t="s">
        <v>2241</v>
      </c>
      <c r="J303" s="19"/>
      <c r="K303" s="10" t="s">
        <v>2242</v>
      </c>
      <c r="L303" s="5"/>
      <c r="M303" s="17" t="s">
        <v>2243</v>
      </c>
      <c r="N303" s="17" t="s">
        <v>2139</v>
      </c>
      <c r="O303" s="5"/>
      <c r="P303" s="5"/>
      <c r="Q303" s="5"/>
      <c r="R303" s="5"/>
      <c r="S303" s="5"/>
      <c r="T303" s="5"/>
      <c r="U303" s="5"/>
    </row>
    <row r="304" spans="1:21" ht="12.75" customHeight="1" x14ac:dyDescent="0.2">
      <c r="A304" s="5"/>
      <c r="B304" s="5"/>
      <c r="C304" s="5"/>
      <c r="D304" s="5"/>
      <c r="E304" s="6" t="s">
        <v>2244</v>
      </c>
      <c r="F304" s="6" t="s">
        <v>2245</v>
      </c>
      <c r="G304" s="7" t="s">
        <v>2246</v>
      </c>
      <c r="H304" s="6"/>
      <c r="I304" s="20" t="s">
        <v>2247</v>
      </c>
      <c r="J304" s="19"/>
      <c r="K304" s="10" t="s">
        <v>2248</v>
      </c>
      <c r="L304" s="5"/>
      <c r="M304" s="17" t="s">
        <v>2249</v>
      </c>
      <c r="N304" s="17" t="s">
        <v>2250</v>
      </c>
      <c r="O304" s="5"/>
      <c r="P304" s="5"/>
      <c r="Q304" s="5"/>
      <c r="R304" s="5"/>
      <c r="S304" s="5"/>
      <c r="T304" s="5"/>
      <c r="U304" s="5"/>
    </row>
    <row r="305" spans="1:21" ht="12.75" customHeight="1" x14ac:dyDescent="0.2">
      <c r="A305" s="5"/>
      <c r="B305" s="5"/>
      <c r="C305" s="5"/>
      <c r="D305" s="5"/>
      <c r="E305" s="6" t="s">
        <v>2251</v>
      </c>
      <c r="F305" s="6" t="s">
        <v>2252</v>
      </c>
      <c r="G305" s="7" t="s">
        <v>2253</v>
      </c>
      <c r="H305" s="6"/>
      <c r="I305" s="18" t="s">
        <v>2254</v>
      </c>
      <c r="J305" s="19"/>
      <c r="K305" s="10" t="s">
        <v>2255</v>
      </c>
      <c r="L305" s="5"/>
      <c r="M305" s="11" t="s">
        <v>2256</v>
      </c>
      <c r="N305" s="11" t="s">
        <v>2257</v>
      </c>
      <c r="O305" s="5"/>
      <c r="P305" s="5"/>
      <c r="Q305" s="5"/>
      <c r="R305" s="5"/>
      <c r="S305" s="5"/>
      <c r="T305" s="5"/>
      <c r="U305" s="5"/>
    </row>
    <row r="306" spans="1:21" ht="12.75" customHeight="1" x14ac:dyDescent="0.2">
      <c r="A306" s="5"/>
      <c r="B306" s="5"/>
      <c r="C306" s="5"/>
      <c r="D306" s="5"/>
      <c r="E306" s="6" t="s">
        <v>2258</v>
      </c>
      <c r="F306" s="6" t="s">
        <v>2259</v>
      </c>
      <c r="G306" s="7" t="s">
        <v>2260</v>
      </c>
      <c r="H306" s="6"/>
      <c r="I306" s="18" t="s">
        <v>2261</v>
      </c>
      <c r="J306" s="9"/>
      <c r="K306" s="10" t="s">
        <v>2262</v>
      </c>
      <c r="L306" s="5"/>
      <c r="M306" s="17" t="s">
        <v>2263</v>
      </c>
      <c r="N306" s="17" t="s">
        <v>2139</v>
      </c>
      <c r="O306" s="5"/>
      <c r="P306" s="5"/>
      <c r="Q306" s="5"/>
      <c r="R306" s="5"/>
      <c r="S306" s="5"/>
      <c r="T306" s="5"/>
      <c r="U306" s="5"/>
    </row>
    <row r="307" spans="1:21" ht="12.75" customHeight="1" x14ac:dyDescent="0.2">
      <c r="A307" s="5"/>
      <c r="B307" s="5"/>
      <c r="C307" s="5"/>
      <c r="D307" s="5"/>
      <c r="E307" s="6" t="s">
        <v>2264</v>
      </c>
      <c r="F307" s="6" t="s">
        <v>2265</v>
      </c>
      <c r="G307" s="7" t="s">
        <v>2266</v>
      </c>
      <c r="H307" s="6"/>
      <c r="I307" s="18" t="s">
        <v>2267</v>
      </c>
      <c r="J307" s="19"/>
      <c r="K307" s="10" t="s">
        <v>2268</v>
      </c>
      <c r="L307" s="5"/>
      <c r="M307" s="17" t="s">
        <v>2269</v>
      </c>
      <c r="N307" s="17" t="s">
        <v>2270</v>
      </c>
      <c r="O307" s="5"/>
      <c r="P307" s="5"/>
      <c r="Q307" s="5"/>
      <c r="R307" s="5"/>
      <c r="S307" s="5"/>
      <c r="T307" s="5"/>
      <c r="U307" s="5"/>
    </row>
    <row r="308" spans="1:21" ht="12.75" customHeight="1" x14ac:dyDescent="0.2">
      <c r="A308" s="5"/>
      <c r="B308" s="5"/>
      <c r="C308" s="5"/>
      <c r="D308" s="5"/>
      <c r="E308" s="6" t="s">
        <v>2271</v>
      </c>
      <c r="F308" s="6" t="s">
        <v>2272</v>
      </c>
      <c r="G308" s="7" t="s">
        <v>2273</v>
      </c>
      <c r="H308" s="6"/>
      <c r="I308" s="20" t="s">
        <v>2274</v>
      </c>
      <c r="J308" s="19"/>
      <c r="K308" s="10" t="s">
        <v>2275</v>
      </c>
      <c r="L308" s="5"/>
      <c r="M308" s="11" t="s">
        <v>2276</v>
      </c>
      <c r="N308" s="11" t="s">
        <v>2277</v>
      </c>
      <c r="O308" s="5"/>
      <c r="P308" s="5"/>
      <c r="Q308" s="5"/>
      <c r="R308" s="5"/>
      <c r="S308" s="5"/>
      <c r="T308" s="5"/>
      <c r="U308" s="5"/>
    </row>
    <row r="309" spans="1:21" ht="12.75" customHeight="1" x14ac:dyDescent="0.2">
      <c r="A309" s="5"/>
      <c r="B309" s="5"/>
      <c r="C309" s="5"/>
      <c r="D309" s="5"/>
      <c r="E309" s="6" t="s">
        <v>2278</v>
      </c>
      <c r="F309" s="6" t="s">
        <v>2279</v>
      </c>
      <c r="G309" s="7" t="s">
        <v>2280</v>
      </c>
      <c r="H309" s="6"/>
      <c r="I309" s="18" t="s">
        <v>2281</v>
      </c>
      <c r="J309" s="19"/>
      <c r="K309" s="10" t="s">
        <v>2282</v>
      </c>
      <c r="L309" s="5"/>
      <c r="M309" s="17" t="s">
        <v>2283</v>
      </c>
      <c r="N309" s="17" t="s">
        <v>2284</v>
      </c>
      <c r="O309" s="5"/>
      <c r="P309" s="5"/>
      <c r="Q309" s="5"/>
      <c r="R309" s="5"/>
      <c r="S309" s="5"/>
      <c r="T309" s="5"/>
      <c r="U309" s="5"/>
    </row>
    <row r="310" spans="1:21" ht="12.75" customHeight="1" x14ac:dyDescent="0.2">
      <c r="A310" s="5"/>
      <c r="B310" s="5"/>
      <c r="C310" s="5"/>
      <c r="D310" s="5"/>
      <c r="E310" s="6" t="s">
        <v>2285</v>
      </c>
      <c r="F310" s="6" t="s">
        <v>2286</v>
      </c>
      <c r="G310" s="7" t="s">
        <v>2287</v>
      </c>
      <c r="H310" s="6"/>
      <c r="I310" s="18" t="s">
        <v>2288</v>
      </c>
      <c r="J310" s="19"/>
      <c r="K310" s="10" t="s">
        <v>2289</v>
      </c>
      <c r="L310" s="5"/>
      <c r="M310" s="17" t="s">
        <v>2290</v>
      </c>
      <c r="N310" s="17" t="s">
        <v>2291</v>
      </c>
      <c r="O310" s="5"/>
      <c r="P310" s="5"/>
      <c r="Q310" s="5"/>
      <c r="R310" s="5"/>
      <c r="S310" s="5"/>
      <c r="T310" s="5"/>
      <c r="U310" s="5"/>
    </row>
    <row r="311" spans="1:21" ht="12.75" customHeight="1" x14ac:dyDescent="0.2">
      <c r="A311" s="5"/>
      <c r="B311" s="5"/>
      <c r="C311" s="5"/>
      <c r="D311" s="5"/>
      <c r="E311" s="6" t="s">
        <v>2292</v>
      </c>
      <c r="F311" s="6" t="s">
        <v>2293</v>
      </c>
      <c r="G311" s="7" t="s">
        <v>2294</v>
      </c>
      <c r="H311" s="6"/>
      <c r="I311" s="20" t="s">
        <v>2295</v>
      </c>
      <c r="J311" s="19"/>
      <c r="K311" s="10" t="s">
        <v>2296</v>
      </c>
      <c r="L311" s="5"/>
      <c r="M311" s="17" t="s">
        <v>2297</v>
      </c>
      <c r="N311" s="17" t="s">
        <v>2298</v>
      </c>
      <c r="O311" s="5"/>
      <c r="P311" s="5"/>
      <c r="Q311" s="5"/>
      <c r="R311" s="5"/>
      <c r="S311" s="5"/>
      <c r="T311" s="5"/>
      <c r="U311" s="5"/>
    </row>
    <row r="312" spans="1:21" ht="12.75" customHeight="1" x14ac:dyDescent="0.2">
      <c r="A312" s="5"/>
      <c r="B312" s="5"/>
      <c r="C312" s="5"/>
      <c r="D312" s="5"/>
      <c r="E312" s="6" t="s">
        <v>2299</v>
      </c>
      <c r="F312" s="6" t="s">
        <v>2300</v>
      </c>
      <c r="G312" s="7" t="s">
        <v>2301</v>
      </c>
      <c r="H312" s="6"/>
      <c r="I312" s="18" t="s">
        <v>2302</v>
      </c>
      <c r="J312" s="19"/>
      <c r="K312" s="10" t="s">
        <v>2303</v>
      </c>
      <c r="L312" s="5"/>
      <c r="M312" s="17" t="s">
        <v>2304</v>
      </c>
      <c r="N312" s="17" t="s">
        <v>2305</v>
      </c>
      <c r="O312" s="5"/>
      <c r="P312" s="5"/>
      <c r="Q312" s="5"/>
      <c r="R312" s="5"/>
      <c r="S312" s="5"/>
      <c r="T312" s="5"/>
      <c r="U312" s="5"/>
    </row>
    <row r="313" spans="1:21" ht="12.75" customHeight="1" x14ac:dyDescent="0.2">
      <c r="A313" s="5"/>
      <c r="B313" s="5"/>
      <c r="C313" s="5"/>
      <c r="D313" s="5"/>
      <c r="E313" s="6" t="s">
        <v>2306</v>
      </c>
      <c r="F313" s="6" t="s">
        <v>2307</v>
      </c>
      <c r="G313" s="7" t="s">
        <v>2308</v>
      </c>
      <c r="H313" s="6"/>
      <c r="I313" s="18" t="s">
        <v>2309</v>
      </c>
      <c r="J313" s="19"/>
      <c r="K313" s="10" t="s">
        <v>2310</v>
      </c>
      <c r="L313" s="5"/>
      <c r="M313" s="17" t="s">
        <v>2311</v>
      </c>
      <c r="N313" s="17" t="s">
        <v>2312</v>
      </c>
      <c r="O313" s="5"/>
      <c r="P313" s="5"/>
      <c r="Q313" s="5"/>
      <c r="R313" s="5"/>
      <c r="S313" s="5"/>
      <c r="T313" s="5"/>
      <c r="U313" s="5"/>
    </row>
    <row r="314" spans="1:21" ht="12.75" customHeight="1" x14ac:dyDescent="0.2">
      <c r="A314" s="5"/>
      <c r="B314" s="5"/>
      <c r="C314" s="5"/>
      <c r="D314" s="5"/>
      <c r="E314" s="6" t="s">
        <v>2313</v>
      </c>
      <c r="F314" s="6" t="s">
        <v>2314</v>
      </c>
      <c r="G314" s="7" t="s">
        <v>2315</v>
      </c>
      <c r="H314" s="6"/>
      <c r="I314" s="18" t="s">
        <v>2316</v>
      </c>
      <c r="J314" s="19"/>
      <c r="K314" s="10" t="s">
        <v>2317</v>
      </c>
      <c r="L314" s="5"/>
      <c r="M314" s="17" t="s">
        <v>2318</v>
      </c>
      <c r="N314" s="17" t="s">
        <v>2319</v>
      </c>
      <c r="O314" s="5"/>
      <c r="P314" s="5"/>
      <c r="Q314" s="5"/>
      <c r="R314" s="5"/>
      <c r="S314" s="5"/>
      <c r="T314" s="5"/>
      <c r="U314" s="5"/>
    </row>
    <row r="315" spans="1:21" ht="12.75" customHeight="1" x14ac:dyDescent="0.2">
      <c r="A315" s="5"/>
      <c r="B315" s="5"/>
      <c r="C315" s="5"/>
      <c r="D315" s="5"/>
      <c r="E315" s="6" t="s">
        <v>2320</v>
      </c>
      <c r="F315" s="6" t="s">
        <v>2321</v>
      </c>
      <c r="G315" s="7" t="s">
        <v>2322</v>
      </c>
      <c r="H315" s="6"/>
      <c r="I315" s="18" t="s">
        <v>2323</v>
      </c>
      <c r="J315" s="19"/>
      <c r="K315" s="10" t="s">
        <v>2324</v>
      </c>
      <c r="L315" s="5"/>
      <c r="M315" s="17" t="s">
        <v>2325</v>
      </c>
      <c r="N315" s="17" t="s">
        <v>2326</v>
      </c>
      <c r="O315" s="5"/>
      <c r="P315" s="5"/>
      <c r="Q315" s="5"/>
      <c r="R315" s="5"/>
      <c r="S315" s="5"/>
      <c r="T315" s="5"/>
      <c r="U315" s="5"/>
    </row>
    <row r="316" spans="1:21" ht="12.75" customHeight="1" x14ac:dyDescent="0.2">
      <c r="A316" s="5"/>
      <c r="B316" s="5"/>
      <c r="C316" s="5"/>
      <c r="D316" s="5"/>
      <c r="E316" s="6" t="s">
        <v>2327</v>
      </c>
      <c r="F316" s="6" t="s">
        <v>2328</v>
      </c>
      <c r="G316" s="7" t="s">
        <v>2329</v>
      </c>
      <c r="H316" s="6"/>
      <c r="I316" s="18" t="s">
        <v>2330</v>
      </c>
      <c r="J316" s="19"/>
      <c r="K316" s="10" t="s">
        <v>2331</v>
      </c>
      <c r="L316" s="5"/>
      <c r="M316" s="17" t="s">
        <v>2332</v>
      </c>
      <c r="N316" s="17" t="s">
        <v>2333</v>
      </c>
      <c r="O316" s="5"/>
      <c r="P316" s="5"/>
      <c r="Q316" s="5"/>
      <c r="R316" s="5"/>
      <c r="S316" s="5"/>
      <c r="T316" s="5"/>
      <c r="U316" s="5"/>
    </row>
    <row r="317" spans="1:21" ht="12.75" customHeight="1" x14ac:dyDescent="0.2">
      <c r="A317" s="5"/>
      <c r="B317" s="5"/>
      <c r="C317" s="5"/>
      <c r="D317" s="5"/>
      <c r="E317" s="6" t="s">
        <v>2334</v>
      </c>
      <c r="F317" s="6" t="s">
        <v>2335</v>
      </c>
      <c r="G317" s="7" t="s">
        <v>2336</v>
      </c>
      <c r="H317" s="6"/>
      <c r="I317" s="18" t="s">
        <v>2337</v>
      </c>
      <c r="J317" s="19"/>
      <c r="K317" s="10" t="s">
        <v>2338</v>
      </c>
      <c r="L317" s="5"/>
      <c r="M317" s="17" t="s">
        <v>2339</v>
      </c>
      <c r="N317" s="17" t="s">
        <v>2340</v>
      </c>
      <c r="O317" s="5"/>
      <c r="P317" s="5"/>
      <c r="Q317" s="5"/>
      <c r="R317" s="5"/>
      <c r="S317" s="5"/>
      <c r="T317" s="5"/>
      <c r="U317" s="5"/>
    </row>
    <row r="318" spans="1:21" ht="12.75" customHeight="1" x14ac:dyDescent="0.2">
      <c r="A318" s="5"/>
      <c r="B318" s="5"/>
      <c r="C318" s="5"/>
      <c r="D318" s="5"/>
      <c r="E318" s="6" t="s">
        <v>2341</v>
      </c>
      <c r="F318" s="6" t="s">
        <v>2342</v>
      </c>
      <c r="G318" s="7" t="s">
        <v>2343</v>
      </c>
      <c r="H318" s="6"/>
      <c r="I318" s="18" t="s">
        <v>2344</v>
      </c>
      <c r="J318" s="19"/>
      <c r="K318" s="10" t="s">
        <v>2345</v>
      </c>
      <c r="L318" s="5"/>
      <c r="M318" s="17" t="s">
        <v>2346</v>
      </c>
      <c r="N318" s="17" t="s">
        <v>2347</v>
      </c>
      <c r="O318" s="5"/>
      <c r="P318" s="5"/>
      <c r="Q318" s="5"/>
      <c r="R318" s="5"/>
      <c r="S318" s="5"/>
      <c r="T318" s="5"/>
      <c r="U318" s="5"/>
    </row>
    <row r="319" spans="1:21" ht="12.75" customHeight="1" x14ac:dyDescent="0.2">
      <c r="A319" s="5"/>
      <c r="B319" s="5"/>
      <c r="C319" s="5"/>
      <c r="D319" s="5"/>
      <c r="E319" s="6" t="s">
        <v>2348</v>
      </c>
      <c r="F319" s="6" t="s">
        <v>2349</v>
      </c>
      <c r="G319" s="7" t="s">
        <v>2350</v>
      </c>
      <c r="H319" s="6"/>
      <c r="I319" s="18" t="s">
        <v>2351</v>
      </c>
      <c r="J319" s="19"/>
      <c r="K319" s="10" t="s">
        <v>2352</v>
      </c>
      <c r="L319" s="5"/>
      <c r="M319" s="11" t="s">
        <v>2353</v>
      </c>
      <c r="N319" s="11" t="s">
        <v>2354</v>
      </c>
      <c r="O319" s="5"/>
      <c r="P319" s="5"/>
      <c r="Q319" s="5"/>
      <c r="R319" s="5"/>
      <c r="S319" s="5"/>
      <c r="T319" s="5"/>
      <c r="U319" s="5"/>
    </row>
    <row r="320" spans="1:21" ht="12.75" customHeight="1" x14ac:dyDescent="0.2">
      <c r="A320" s="5"/>
      <c r="B320" s="5"/>
      <c r="C320" s="5"/>
      <c r="D320" s="5"/>
      <c r="E320" s="6" t="s">
        <v>2355</v>
      </c>
      <c r="F320" s="6" t="s">
        <v>2356</v>
      </c>
      <c r="G320" s="7" t="s">
        <v>2357</v>
      </c>
      <c r="H320" s="6"/>
      <c r="I320" s="18" t="s">
        <v>2358</v>
      </c>
      <c r="J320" s="19"/>
      <c r="K320" s="10" t="s">
        <v>2359</v>
      </c>
      <c r="L320" s="5"/>
      <c r="M320" s="17" t="s">
        <v>2360</v>
      </c>
      <c r="N320" s="17" t="s">
        <v>2361</v>
      </c>
      <c r="O320" s="5"/>
      <c r="P320" s="5"/>
      <c r="Q320" s="5"/>
      <c r="R320" s="5"/>
      <c r="S320" s="5"/>
      <c r="T320" s="5"/>
      <c r="U320" s="5"/>
    </row>
    <row r="321" spans="1:21" ht="12.75" customHeight="1" x14ac:dyDescent="0.2">
      <c r="A321" s="5"/>
      <c r="B321" s="5"/>
      <c r="C321" s="5"/>
      <c r="D321" s="5"/>
      <c r="E321" s="6" t="s">
        <v>2362</v>
      </c>
      <c r="F321" s="6" t="s">
        <v>2363</v>
      </c>
      <c r="G321" s="7" t="s">
        <v>2364</v>
      </c>
      <c r="H321" s="6"/>
      <c r="I321" s="18" t="s">
        <v>2365</v>
      </c>
      <c r="J321" s="19"/>
      <c r="K321" s="10" t="s">
        <v>2366</v>
      </c>
      <c r="L321" s="5"/>
      <c r="M321" s="17" t="s">
        <v>2367</v>
      </c>
      <c r="N321" s="17" t="s">
        <v>2368</v>
      </c>
      <c r="O321" s="5"/>
      <c r="P321" s="5"/>
      <c r="Q321" s="5"/>
      <c r="R321" s="5"/>
      <c r="S321" s="5"/>
      <c r="T321" s="5"/>
      <c r="U321" s="5"/>
    </row>
    <row r="322" spans="1:21" ht="12.75" customHeight="1" x14ac:dyDescent="0.2">
      <c r="A322" s="5"/>
      <c r="B322" s="5"/>
      <c r="C322" s="5"/>
      <c r="D322" s="5"/>
      <c r="E322" s="6" t="s">
        <v>2369</v>
      </c>
      <c r="F322" s="6" t="s">
        <v>2370</v>
      </c>
      <c r="G322" s="7" t="s">
        <v>2371</v>
      </c>
      <c r="H322" s="6"/>
      <c r="I322" s="20" t="s">
        <v>2372</v>
      </c>
      <c r="J322" s="19"/>
      <c r="K322" s="10" t="s">
        <v>2373</v>
      </c>
      <c r="L322" s="5"/>
      <c r="M322" s="17" t="s">
        <v>2374</v>
      </c>
      <c r="N322" s="17" t="s">
        <v>2375</v>
      </c>
      <c r="O322" s="5"/>
      <c r="P322" s="5"/>
      <c r="Q322" s="5"/>
      <c r="R322" s="5"/>
      <c r="S322" s="5"/>
      <c r="T322" s="5"/>
      <c r="U322" s="5"/>
    </row>
    <row r="323" spans="1:21" ht="12.75" customHeight="1" x14ac:dyDescent="0.2">
      <c r="A323" s="5"/>
      <c r="B323" s="5"/>
      <c r="C323" s="5"/>
      <c r="D323" s="5"/>
      <c r="E323" s="6" t="s">
        <v>2376</v>
      </c>
      <c r="F323" s="6" t="s">
        <v>2377</v>
      </c>
      <c r="G323" s="7" t="s">
        <v>2378</v>
      </c>
      <c r="H323" s="6"/>
      <c r="I323" s="20" t="s">
        <v>2379</v>
      </c>
      <c r="J323" s="19"/>
      <c r="K323" s="10" t="s">
        <v>2380</v>
      </c>
      <c r="L323" s="5"/>
      <c r="M323" s="17" t="s">
        <v>2381</v>
      </c>
      <c r="N323" s="17" t="s">
        <v>2382</v>
      </c>
      <c r="O323" s="5"/>
      <c r="P323" s="5"/>
      <c r="Q323" s="5"/>
      <c r="R323" s="5"/>
      <c r="S323" s="5"/>
      <c r="T323" s="5"/>
      <c r="U323" s="5"/>
    </row>
    <row r="324" spans="1:21" ht="12.75" customHeight="1" x14ac:dyDescent="0.2">
      <c r="A324" s="5"/>
      <c r="B324" s="5"/>
      <c r="C324" s="5"/>
      <c r="D324" s="5"/>
      <c r="E324" s="6" t="s">
        <v>2383</v>
      </c>
      <c r="F324" s="6" t="s">
        <v>2384</v>
      </c>
      <c r="G324" s="7" t="s">
        <v>2385</v>
      </c>
      <c r="H324" s="6"/>
      <c r="I324" s="20" t="s">
        <v>2386</v>
      </c>
      <c r="J324" s="19"/>
      <c r="K324" s="10" t="s">
        <v>2387</v>
      </c>
      <c r="L324" s="5"/>
      <c r="M324" s="17" t="s">
        <v>2388</v>
      </c>
      <c r="N324" s="17" t="s">
        <v>2389</v>
      </c>
      <c r="O324" s="5"/>
      <c r="P324" s="5"/>
      <c r="Q324" s="5"/>
      <c r="R324" s="5"/>
      <c r="S324" s="5"/>
      <c r="T324" s="5"/>
      <c r="U324" s="5"/>
    </row>
    <row r="325" spans="1:21" ht="12.75" customHeight="1" x14ac:dyDescent="0.2">
      <c r="A325" s="5"/>
      <c r="B325" s="5"/>
      <c r="C325" s="5"/>
      <c r="D325" s="5"/>
      <c r="E325" s="6" t="s">
        <v>2390</v>
      </c>
      <c r="F325" s="6" t="s">
        <v>2391</v>
      </c>
      <c r="G325" s="7" t="s">
        <v>2392</v>
      </c>
      <c r="H325" s="6"/>
      <c r="I325" s="18" t="s">
        <v>2393</v>
      </c>
      <c r="J325" s="19"/>
      <c r="K325" s="10" t="s">
        <v>2394</v>
      </c>
      <c r="L325" s="5"/>
      <c r="M325" s="17" t="s">
        <v>2395</v>
      </c>
      <c r="N325" s="17" t="s">
        <v>2396</v>
      </c>
      <c r="O325" s="5"/>
      <c r="P325" s="5"/>
      <c r="Q325" s="5"/>
      <c r="R325" s="5"/>
      <c r="S325" s="5"/>
      <c r="T325" s="5"/>
      <c r="U325" s="5"/>
    </row>
    <row r="326" spans="1:21" ht="12.75" customHeight="1" x14ac:dyDescent="0.2">
      <c r="A326" s="5"/>
      <c r="B326" s="5"/>
      <c r="C326" s="5"/>
      <c r="D326" s="5"/>
      <c r="E326" s="6" t="s">
        <v>2397</v>
      </c>
      <c r="F326" s="6" t="s">
        <v>2398</v>
      </c>
      <c r="G326" s="7" t="s">
        <v>2399</v>
      </c>
      <c r="H326" s="6"/>
      <c r="I326" s="18" t="s">
        <v>2400</v>
      </c>
      <c r="J326" s="19"/>
      <c r="K326" s="10" t="s">
        <v>2401</v>
      </c>
      <c r="L326" s="5"/>
      <c r="M326" s="17" t="s">
        <v>2402</v>
      </c>
      <c r="N326" s="17" t="s">
        <v>2403</v>
      </c>
      <c r="O326" s="5"/>
      <c r="P326" s="5"/>
      <c r="Q326" s="5"/>
      <c r="R326" s="5"/>
      <c r="S326" s="5"/>
      <c r="T326" s="5"/>
      <c r="U326" s="5"/>
    </row>
    <row r="327" spans="1:21" ht="12.75" customHeight="1" x14ac:dyDescent="0.2">
      <c r="A327" s="5"/>
      <c r="B327" s="5"/>
      <c r="C327" s="5"/>
      <c r="D327" s="5"/>
      <c r="E327" s="6" t="s">
        <v>2404</v>
      </c>
      <c r="F327" s="6" t="s">
        <v>2405</v>
      </c>
      <c r="G327" s="7" t="s">
        <v>2406</v>
      </c>
      <c r="H327" s="6"/>
      <c r="I327" s="18" t="s">
        <v>2407</v>
      </c>
      <c r="J327" s="19"/>
      <c r="K327" s="10" t="s">
        <v>2408</v>
      </c>
      <c r="L327" s="5"/>
      <c r="M327" s="17" t="s">
        <v>2409</v>
      </c>
      <c r="N327" s="17" t="s">
        <v>2410</v>
      </c>
      <c r="O327" s="5"/>
      <c r="P327" s="5"/>
      <c r="Q327" s="5"/>
      <c r="R327" s="5"/>
      <c r="S327" s="5"/>
      <c r="T327" s="5"/>
      <c r="U327" s="5"/>
    </row>
    <row r="328" spans="1:21" ht="12.75" customHeight="1" x14ac:dyDescent="0.2">
      <c r="A328" s="5"/>
      <c r="B328" s="5"/>
      <c r="C328" s="5"/>
      <c r="D328" s="5"/>
      <c r="E328" s="6" t="s">
        <v>2411</v>
      </c>
      <c r="F328" s="6" t="s">
        <v>2412</v>
      </c>
      <c r="G328" s="7" t="s">
        <v>2413</v>
      </c>
      <c r="H328" s="6"/>
      <c r="I328" s="18" t="s">
        <v>2414</v>
      </c>
      <c r="J328" s="19"/>
      <c r="K328" s="10" t="s">
        <v>2415</v>
      </c>
      <c r="L328" s="5"/>
      <c r="M328" s="17" t="s">
        <v>2416</v>
      </c>
      <c r="N328" s="17" t="s">
        <v>2417</v>
      </c>
      <c r="O328" s="5"/>
      <c r="P328" s="5"/>
      <c r="Q328" s="5"/>
      <c r="R328" s="5"/>
      <c r="S328" s="5"/>
      <c r="T328" s="5"/>
      <c r="U328" s="5"/>
    </row>
    <row r="329" spans="1:21" ht="12.75" customHeight="1" x14ac:dyDescent="0.2">
      <c r="A329" s="5"/>
      <c r="B329" s="5"/>
      <c r="C329" s="5"/>
      <c r="D329" s="5"/>
      <c r="E329" s="6" t="s">
        <v>2418</v>
      </c>
      <c r="F329" s="6" t="s">
        <v>2419</v>
      </c>
      <c r="G329" s="7" t="s">
        <v>2420</v>
      </c>
      <c r="H329" s="6"/>
      <c r="I329" s="18" t="s">
        <v>2421</v>
      </c>
      <c r="J329" s="19"/>
      <c r="K329" s="10" t="s">
        <v>2422</v>
      </c>
      <c r="L329" s="5"/>
      <c r="M329" s="17" t="s">
        <v>2423</v>
      </c>
      <c r="N329" s="17" t="s">
        <v>2424</v>
      </c>
      <c r="O329" s="5"/>
      <c r="P329" s="5"/>
      <c r="Q329" s="5"/>
      <c r="R329" s="5"/>
      <c r="S329" s="5"/>
      <c r="T329" s="5"/>
      <c r="U329" s="5"/>
    </row>
    <row r="330" spans="1:21" ht="12.75" customHeight="1" x14ac:dyDescent="0.2">
      <c r="A330" s="5"/>
      <c r="B330" s="5"/>
      <c r="C330" s="5"/>
      <c r="D330" s="5"/>
      <c r="E330" s="6" t="s">
        <v>2425</v>
      </c>
      <c r="F330" s="6" t="s">
        <v>2426</v>
      </c>
      <c r="G330" s="7" t="s">
        <v>2427</v>
      </c>
      <c r="H330" s="6"/>
      <c r="I330" s="20" t="s">
        <v>2428</v>
      </c>
      <c r="J330" s="19"/>
      <c r="K330" s="10" t="s">
        <v>2429</v>
      </c>
      <c r="L330" s="5"/>
      <c r="M330" s="17" t="s">
        <v>2430</v>
      </c>
      <c r="N330" s="17" t="s">
        <v>2431</v>
      </c>
      <c r="O330" s="5"/>
      <c r="P330" s="5"/>
      <c r="Q330" s="5"/>
      <c r="R330" s="5"/>
      <c r="S330" s="5"/>
      <c r="T330" s="5"/>
      <c r="U330" s="5"/>
    </row>
    <row r="331" spans="1:21" ht="12.75" customHeight="1" x14ac:dyDescent="0.2">
      <c r="A331" s="5"/>
      <c r="B331" s="5"/>
      <c r="C331" s="5"/>
      <c r="D331" s="5"/>
      <c r="E331" s="6" t="s">
        <v>2432</v>
      </c>
      <c r="F331" s="6" t="s">
        <v>2433</v>
      </c>
      <c r="G331" s="7" t="s">
        <v>2434</v>
      </c>
      <c r="H331" s="6"/>
      <c r="I331" s="18" t="s">
        <v>2435</v>
      </c>
      <c r="J331" s="19"/>
      <c r="K331" s="10" t="s">
        <v>2436</v>
      </c>
      <c r="L331" s="5"/>
      <c r="M331" s="17" t="s">
        <v>2437</v>
      </c>
      <c r="N331" s="17" t="s">
        <v>2438</v>
      </c>
      <c r="O331" s="5"/>
      <c r="P331" s="5"/>
      <c r="Q331" s="5"/>
      <c r="R331" s="5"/>
      <c r="S331" s="5"/>
      <c r="T331" s="5"/>
      <c r="U331" s="5"/>
    </row>
    <row r="332" spans="1:21" ht="12.75" customHeight="1" x14ac:dyDescent="0.2">
      <c r="A332" s="5"/>
      <c r="B332" s="5"/>
      <c r="C332" s="5"/>
      <c r="D332" s="5"/>
      <c r="E332" s="6" t="s">
        <v>2439</v>
      </c>
      <c r="F332" s="6" t="s">
        <v>2440</v>
      </c>
      <c r="G332" s="7" t="s">
        <v>2441</v>
      </c>
      <c r="H332" s="6"/>
      <c r="I332" s="18" t="s">
        <v>2442</v>
      </c>
      <c r="J332" s="19"/>
      <c r="K332" s="10" t="s">
        <v>2443</v>
      </c>
      <c r="L332" s="5"/>
      <c r="M332" s="17" t="s">
        <v>2444</v>
      </c>
      <c r="N332" s="17" t="s">
        <v>2445</v>
      </c>
      <c r="O332" s="5"/>
      <c r="P332" s="5"/>
      <c r="Q332" s="5"/>
      <c r="R332" s="5"/>
      <c r="S332" s="5"/>
      <c r="T332" s="5"/>
      <c r="U332" s="5"/>
    </row>
    <row r="333" spans="1:21" ht="12.75" customHeight="1" x14ac:dyDescent="0.2">
      <c r="A333" s="5"/>
      <c r="B333" s="5"/>
      <c r="C333" s="5"/>
      <c r="D333" s="5"/>
      <c r="E333" s="6" t="s">
        <v>2446</v>
      </c>
      <c r="F333" s="6" t="s">
        <v>2447</v>
      </c>
      <c r="G333" s="7" t="s">
        <v>2448</v>
      </c>
      <c r="H333" s="6"/>
      <c r="I333" s="18" t="s">
        <v>2449</v>
      </c>
      <c r="J333" s="19"/>
      <c r="K333" s="10" t="s">
        <v>2450</v>
      </c>
      <c r="L333" s="5"/>
      <c r="M333" s="17" t="s">
        <v>2451</v>
      </c>
      <c r="N333" s="17" t="s">
        <v>2452</v>
      </c>
      <c r="O333" s="5"/>
      <c r="P333" s="5"/>
      <c r="Q333" s="5"/>
      <c r="R333" s="5"/>
      <c r="S333" s="5"/>
      <c r="T333" s="5"/>
      <c r="U333" s="5"/>
    </row>
    <row r="334" spans="1:21" ht="12.75" customHeight="1" x14ac:dyDescent="0.2">
      <c r="A334" s="5"/>
      <c r="B334" s="5"/>
      <c r="C334" s="5"/>
      <c r="D334" s="5"/>
      <c r="E334" s="6" t="s">
        <v>2453</v>
      </c>
      <c r="F334" s="6" t="s">
        <v>2454</v>
      </c>
      <c r="G334" s="7" t="s">
        <v>2455</v>
      </c>
      <c r="H334" s="6"/>
      <c r="I334" s="18" t="s">
        <v>2456</v>
      </c>
      <c r="J334" s="19"/>
      <c r="K334" s="10" t="s">
        <v>2457</v>
      </c>
      <c r="L334" s="5"/>
      <c r="M334" s="17" t="s">
        <v>2458</v>
      </c>
      <c r="N334" s="17" t="s">
        <v>2459</v>
      </c>
      <c r="O334" s="5"/>
      <c r="P334" s="5"/>
      <c r="Q334" s="5"/>
      <c r="R334" s="5"/>
      <c r="S334" s="5"/>
      <c r="T334" s="5"/>
      <c r="U334" s="5"/>
    </row>
    <row r="335" spans="1:21" ht="12.75" customHeight="1" x14ac:dyDescent="0.2">
      <c r="A335" s="5"/>
      <c r="B335" s="5"/>
      <c r="C335" s="5"/>
      <c r="D335" s="5"/>
      <c r="E335" s="6" t="s">
        <v>2460</v>
      </c>
      <c r="F335" s="6" t="s">
        <v>2461</v>
      </c>
      <c r="G335" s="7" t="s">
        <v>2462</v>
      </c>
      <c r="H335" s="6"/>
      <c r="I335" s="18" t="s">
        <v>2463</v>
      </c>
      <c r="J335" s="19"/>
      <c r="K335" s="10" t="s">
        <v>2464</v>
      </c>
      <c r="L335" s="5"/>
      <c r="M335" s="17" t="s">
        <v>2465</v>
      </c>
      <c r="N335" s="17" t="s">
        <v>2466</v>
      </c>
      <c r="O335" s="5"/>
      <c r="P335" s="5"/>
      <c r="Q335" s="5"/>
      <c r="R335" s="5"/>
      <c r="S335" s="5"/>
      <c r="T335" s="5"/>
      <c r="U335" s="5"/>
    </row>
    <row r="336" spans="1:21" ht="12.75" customHeight="1" x14ac:dyDescent="0.2">
      <c r="A336" s="5"/>
      <c r="B336" s="5"/>
      <c r="C336" s="5"/>
      <c r="D336" s="5"/>
      <c r="E336" s="6" t="s">
        <v>2467</v>
      </c>
      <c r="F336" s="6" t="s">
        <v>2468</v>
      </c>
      <c r="G336" s="7" t="s">
        <v>2469</v>
      </c>
      <c r="H336" s="6"/>
      <c r="I336" s="18" t="s">
        <v>2470</v>
      </c>
      <c r="J336" s="19"/>
      <c r="K336" s="10" t="s">
        <v>2471</v>
      </c>
      <c r="L336" s="5"/>
      <c r="M336" s="11" t="s">
        <v>2472</v>
      </c>
      <c r="N336" s="11" t="s">
        <v>2473</v>
      </c>
      <c r="O336" s="5"/>
      <c r="P336" s="5"/>
      <c r="Q336" s="5"/>
      <c r="R336" s="5"/>
      <c r="S336" s="5"/>
      <c r="T336" s="5"/>
      <c r="U336" s="5"/>
    </row>
    <row r="337" spans="1:21" ht="12.75" customHeight="1" x14ac:dyDescent="0.2">
      <c r="A337" s="5"/>
      <c r="B337" s="5"/>
      <c r="C337" s="5"/>
      <c r="D337" s="5"/>
      <c r="E337" s="6" t="s">
        <v>2474</v>
      </c>
      <c r="F337" s="6" t="s">
        <v>2475</v>
      </c>
      <c r="G337" s="7" t="s">
        <v>2476</v>
      </c>
      <c r="H337" s="6"/>
      <c r="I337" s="18" t="s">
        <v>2477</v>
      </c>
      <c r="J337" s="19"/>
      <c r="K337" s="10" t="s">
        <v>2478</v>
      </c>
      <c r="L337" s="5"/>
      <c r="M337" s="17" t="s">
        <v>2479</v>
      </c>
      <c r="N337" s="17" t="s">
        <v>2480</v>
      </c>
      <c r="O337" s="5"/>
      <c r="P337" s="5"/>
      <c r="Q337" s="5"/>
      <c r="R337" s="5"/>
      <c r="S337" s="5"/>
      <c r="T337" s="5"/>
      <c r="U337" s="5"/>
    </row>
    <row r="338" spans="1:21" ht="12.75" customHeight="1" x14ac:dyDescent="0.2">
      <c r="A338" s="5"/>
      <c r="B338" s="5"/>
      <c r="C338" s="5"/>
      <c r="D338" s="5"/>
      <c r="E338" s="6" t="s">
        <v>2481</v>
      </c>
      <c r="F338" s="6" t="s">
        <v>2482</v>
      </c>
      <c r="G338" s="7" t="s">
        <v>2483</v>
      </c>
      <c r="H338" s="6"/>
      <c r="I338" s="18" t="s">
        <v>2484</v>
      </c>
      <c r="J338" s="19"/>
      <c r="K338" s="10" t="s">
        <v>2485</v>
      </c>
      <c r="L338" s="5"/>
      <c r="M338" s="17" t="s">
        <v>2486</v>
      </c>
      <c r="N338" s="17" t="s">
        <v>2487</v>
      </c>
      <c r="O338" s="5"/>
      <c r="P338" s="5"/>
      <c r="Q338" s="5"/>
      <c r="R338" s="5"/>
      <c r="S338" s="5"/>
      <c r="T338" s="5"/>
      <c r="U338" s="5"/>
    </row>
    <row r="339" spans="1:21" ht="12.75" customHeight="1" x14ac:dyDescent="0.2">
      <c r="A339" s="5"/>
      <c r="B339" s="5"/>
      <c r="C339" s="5"/>
      <c r="D339" s="5"/>
      <c r="E339" s="6" t="s">
        <v>2488</v>
      </c>
      <c r="F339" s="6" t="s">
        <v>2489</v>
      </c>
      <c r="G339" s="7" t="s">
        <v>2490</v>
      </c>
      <c r="H339" s="6"/>
      <c r="I339" s="18" t="s">
        <v>2491</v>
      </c>
      <c r="J339" s="19"/>
      <c r="K339" s="10" t="s">
        <v>2492</v>
      </c>
      <c r="L339" s="5"/>
      <c r="M339" s="17" t="s">
        <v>2493</v>
      </c>
      <c r="N339" s="17" t="s">
        <v>2494</v>
      </c>
      <c r="O339" s="5"/>
      <c r="P339" s="5"/>
      <c r="Q339" s="5"/>
      <c r="R339" s="5"/>
      <c r="S339" s="5"/>
      <c r="T339" s="5"/>
      <c r="U339" s="5"/>
    </row>
    <row r="340" spans="1:21" ht="12.75" customHeight="1" x14ac:dyDescent="0.2">
      <c r="A340" s="5"/>
      <c r="B340" s="5"/>
      <c r="C340" s="5"/>
      <c r="D340" s="5"/>
      <c r="E340" s="6" t="s">
        <v>2495</v>
      </c>
      <c r="F340" s="6" t="s">
        <v>2496</v>
      </c>
      <c r="G340" s="7" t="s">
        <v>2497</v>
      </c>
      <c r="H340" s="6"/>
      <c r="I340" s="18" t="s">
        <v>2498</v>
      </c>
      <c r="J340" s="19"/>
      <c r="K340" s="10" t="s">
        <v>2499</v>
      </c>
      <c r="L340" s="5"/>
      <c r="M340" s="17" t="s">
        <v>2500</v>
      </c>
      <c r="N340" s="17" t="s">
        <v>2501</v>
      </c>
      <c r="O340" s="5"/>
      <c r="P340" s="5"/>
      <c r="Q340" s="5"/>
      <c r="R340" s="5"/>
      <c r="S340" s="5"/>
      <c r="T340" s="5"/>
      <c r="U340" s="5"/>
    </row>
    <row r="341" spans="1:21" ht="12.75" customHeight="1" x14ac:dyDescent="0.2">
      <c r="A341" s="5"/>
      <c r="B341" s="5"/>
      <c r="C341" s="5"/>
      <c r="D341" s="5"/>
      <c r="E341" s="6" t="s">
        <v>2502</v>
      </c>
      <c r="F341" s="6" t="s">
        <v>2503</v>
      </c>
      <c r="G341" s="7" t="s">
        <v>2504</v>
      </c>
      <c r="H341" s="6"/>
      <c r="I341" s="18" t="s">
        <v>2505</v>
      </c>
      <c r="J341" s="19"/>
      <c r="K341" s="10" t="s">
        <v>2506</v>
      </c>
      <c r="L341" s="5"/>
      <c r="M341" s="17" t="s">
        <v>2507</v>
      </c>
      <c r="N341" s="17" t="s">
        <v>2508</v>
      </c>
      <c r="O341" s="5"/>
      <c r="P341" s="5"/>
      <c r="Q341" s="5"/>
      <c r="R341" s="5"/>
      <c r="S341" s="5"/>
      <c r="T341" s="5"/>
      <c r="U341" s="5"/>
    </row>
    <row r="342" spans="1:21" ht="12.75" customHeight="1" x14ac:dyDescent="0.2">
      <c r="A342" s="5"/>
      <c r="B342" s="5"/>
      <c r="C342" s="5"/>
      <c r="D342" s="5"/>
      <c r="E342" s="6" t="s">
        <v>2509</v>
      </c>
      <c r="F342" s="6" t="s">
        <v>2510</v>
      </c>
      <c r="G342" s="7" t="s">
        <v>2511</v>
      </c>
      <c r="H342" s="6"/>
      <c r="I342" s="18" t="s">
        <v>2512</v>
      </c>
      <c r="J342" s="19"/>
      <c r="K342" s="10" t="s">
        <v>2513</v>
      </c>
      <c r="L342" s="5"/>
      <c r="M342" s="17" t="s">
        <v>2514</v>
      </c>
      <c r="N342" s="17" t="s">
        <v>2515</v>
      </c>
      <c r="O342" s="5"/>
      <c r="P342" s="5"/>
      <c r="Q342" s="5"/>
      <c r="R342" s="5"/>
      <c r="S342" s="5"/>
      <c r="T342" s="5"/>
      <c r="U342" s="5"/>
    </row>
    <row r="343" spans="1:21" ht="12.75" customHeight="1" x14ac:dyDescent="0.2">
      <c r="A343" s="5"/>
      <c r="B343" s="5"/>
      <c r="C343" s="5"/>
      <c r="D343" s="5"/>
      <c r="E343" s="6" t="s">
        <v>2516</v>
      </c>
      <c r="F343" s="6" t="s">
        <v>2517</v>
      </c>
      <c r="G343" s="7" t="s">
        <v>2518</v>
      </c>
      <c r="H343" s="6"/>
      <c r="I343" s="18" t="s">
        <v>2519</v>
      </c>
      <c r="J343" s="19"/>
      <c r="K343" s="10" t="s">
        <v>2520</v>
      </c>
      <c r="L343" s="5"/>
      <c r="M343" s="17" t="s">
        <v>2521</v>
      </c>
      <c r="N343" s="17" t="s">
        <v>2522</v>
      </c>
      <c r="O343" s="5"/>
      <c r="P343" s="5"/>
      <c r="Q343" s="5"/>
      <c r="R343" s="5"/>
      <c r="S343" s="5"/>
      <c r="T343" s="5"/>
      <c r="U343" s="5"/>
    </row>
    <row r="344" spans="1:21" ht="12.75" customHeight="1" x14ac:dyDescent="0.2">
      <c r="A344" s="5"/>
      <c r="B344" s="5"/>
      <c r="C344" s="5"/>
      <c r="D344" s="5"/>
      <c r="E344" s="6" t="s">
        <v>2523</v>
      </c>
      <c r="F344" s="6" t="s">
        <v>2524</v>
      </c>
      <c r="G344" s="7" t="s">
        <v>2525</v>
      </c>
      <c r="H344" s="6"/>
      <c r="I344" s="18" t="s">
        <v>2526</v>
      </c>
      <c r="J344" s="9"/>
      <c r="K344" s="10" t="s">
        <v>2527</v>
      </c>
      <c r="L344" s="5"/>
      <c r="M344" s="11" t="s">
        <v>2528</v>
      </c>
      <c r="N344" s="11" t="s">
        <v>2529</v>
      </c>
      <c r="O344" s="5"/>
      <c r="P344" s="5"/>
      <c r="Q344" s="5"/>
      <c r="R344" s="5"/>
      <c r="S344" s="5"/>
      <c r="T344" s="5"/>
      <c r="U344" s="5"/>
    </row>
    <row r="345" spans="1:21" ht="12.75" customHeight="1" x14ac:dyDescent="0.2">
      <c r="A345" s="5"/>
      <c r="B345" s="5"/>
      <c r="C345" s="5"/>
      <c r="D345" s="5"/>
      <c r="E345" s="6" t="s">
        <v>2530</v>
      </c>
      <c r="F345" s="6" t="s">
        <v>2531</v>
      </c>
      <c r="G345" s="7" t="s">
        <v>2532</v>
      </c>
      <c r="H345" s="6"/>
      <c r="I345" s="18" t="s">
        <v>2533</v>
      </c>
      <c r="J345" s="9"/>
      <c r="K345" s="10" t="s">
        <v>2534</v>
      </c>
      <c r="L345" s="5"/>
      <c r="M345" s="17" t="s">
        <v>2535</v>
      </c>
      <c r="N345" s="17" t="s">
        <v>2536</v>
      </c>
      <c r="O345" s="5"/>
      <c r="P345" s="5"/>
      <c r="Q345" s="5"/>
      <c r="R345" s="5"/>
      <c r="S345" s="5"/>
      <c r="T345" s="5"/>
      <c r="U345" s="5"/>
    </row>
    <row r="346" spans="1:21" ht="12.75" customHeight="1" x14ac:dyDescent="0.2">
      <c r="A346" s="5"/>
      <c r="B346" s="5"/>
      <c r="C346" s="5"/>
      <c r="D346" s="5"/>
      <c r="E346" s="6" t="s">
        <v>2537</v>
      </c>
      <c r="F346" s="6" t="s">
        <v>2538</v>
      </c>
      <c r="G346" s="7" t="s">
        <v>2539</v>
      </c>
      <c r="H346" s="6"/>
      <c r="I346" s="18" t="s">
        <v>2540</v>
      </c>
      <c r="J346" s="9"/>
      <c r="K346" s="10" t="s">
        <v>2541</v>
      </c>
      <c r="L346" s="5"/>
      <c r="M346" s="17" t="s">
        <v>2542</v>
      </c>
      <c r="N346" s="17" t="s">
        <v>2543</v>
      </c>
      <c r="O346" s="5"/>
      <c r="P346" s="5"/>
      <c r="Q346" s="5"/>
      <c r="R346" s="5"/>
      <c r="S346" s="5"/>
      <c r="T346" s="5"/>
      <c r="U346" s="5"/>
    </row>
    <row r="347" spans="1:21" ht="12.75" customHeight="1" x14ac:dyDescent="0.2">
      <c r="A347" s="5"/>
      <c r="B347" s="5"/>
      <c r="C347" s="5"/>
      <c r="D347" s="5"/>
      <c r="E347" s="6" t="s">
        <v>2544</v>
      </c>
      <c r="F347" s="6" t="s">
        <v>2545</v>
      </c>
      <c r="G347" s="7" t="s">
        <v>2546</v>
      </c>
      <c r="H347" s="6"/>
      <c r="I347" s="18" t="s">
        <v>2547</v>
      </c>
      <c r="J347" s="9"/>
      <c r="K347" s="10" t="s">
        <v>2548</v>
      </c>
      <c r="L347" s="5"/>
      <c r="M347" s="17" t="s">
        <v>2549</v>
      </c>
      <c r="N347" s="17" t="s">
        <v>2550</v>
      </c>
      <c r="O347" s="5"/>
      <c r="P347" s="5"/>
      <c r="Q347" s="5"/>
      <c r="R347" s="5"/>
      <c r="S347" s="5"/>
      <c r="T347" s="5"/>
      <c r="U347" s="5"/>
    </row>
    <row r="348" spans="1:21" ht="12.75" customHeight="1" x14ac:dyDescent="0.2">
      <c r="A348" s="5"/>
      <c r="B348" s="5"/>
      <c r="C348" s="5"/>
      <c r="D348" s="5"/>
      <c r="E348" s="6" t="s">
        <v>2551</v>
      </c>
      <c r="F348" s="6" t="s">
        <v>2552</v>
      </c>
      <c r="G348" s="7" t="s">
        <v>2553</v>
      </c>
      <c r="H348" s="6"/>
      <c r="I348" s="20" t="s">
        <v>2554</v>
      </c>
      <c r="J348" s="9"/>
      <c r="K348" s="10" t="s">
        <v>2555</v>
      </c>
      <c r="L348" s="5"/>
      <c r="M348" s="17" t="s">
        <v>2556</v>
      </c>
      <c r="N348" s="17" t="s">
        <v>2557</v>
      </c>
      <c r="O348" s="5"/>
      <c r="P348" s="5"/>
      <c r="Q348" s="5"/>
      <c r="R348" s="5"/>
      <c r="S348" s="5"/>
      <c r="T348" s="5"/>
      <c r="U348" s="5"/>
    </row>
    <row r="349" spans="1:21" ht="12.75" customHeight="1" x14ac:dyDescent="0.2">
      <c r="A349" s="5"/>
      <c r="B349" s="5"/>
      <c r="C349" s="5"/>
      <c r="D349" s="5"/>
      <c r="E349" s="6" t="s">
        <v>2558</v>
      </c>
      <c r="F349" s="6" t="s">
        <v>2559</v>
      </c>
      <c r="G349" s="7" t="s">
        <v>2560</v>
      </c>
      <c r="H349" s="6"/>
      <c r="I349" s="20" t="s">
        <v>2561</v>
      </c>
      <c r="J349" s="19"/>
      <c r="K349" s="10" t="s">
        <v>2562</v>
      </c>
      <c r="L349" s="5"/>
      <c r="M349" s="11" t="s">
        <v>2563</v>
      </c>
      <c r="N349" s="11" t="s">
        <v>2564</v>
      </c>
      <c r="O349" s="5"/>
      <c r="P349" s="5"/>
      <c r="Q349" s="5"/>
      <c r="R349" s="5"/>
      <c r="S349" s="5"/>
      <c r="T349" s="5"/>
      <c r="U349" s="5"/>
    </row>
    <row r="350" spans="1:21" ht="12.75" customHeight="1" x14ac:dyDescent="0.2">
      <c r="A350" s="5"/>
      <c r="B350" s="5"/>
      <c r="C350" s="5"/>
      <c r="D350" s="5"/>
      <c r="E350" s="6" t="s">
        <v>2565</v>
      </c>
      <c r="F350" s="6" t="s">
        <v>2566</v>
      </c>
      <c r="G350" s="7" t="s">
        <v>2567</v>
      </c>
      <c r="H350" s="6"/>
      <c r="I350" s="18" t="s">
        <v>2568</v>
      </c>
      <c r="J350" s="19"/>
      <c r="K350" s="10" t="s">
        <v>2569</v>
      </c>
      <c r="L350" s="5"/>
      <c r="M350" s="17" t="s">
        <v>2570</v>
      </c>
      <c r="N350" s="17" t="s">
        <v>2571</v>
      </c>
      <c r="O350" s="5"/>
      <c r="P350" s="5"/>
      <c r="Q350" s="5"/>
      <c r="R350" s="5"/>
      <c r="S350" s="5"/>
      <c r="T350" s="5"/>
      <c r="U350" s="5"/>
    </row>
    <row r="351" spans="1:21" ht="12.75" customHeight="1" x14ac:dyDescent="0.2">
      <c r="A351" s="5"/>
      <c r="B351" s="5"/>
      <c r="C351" s="5"/>
      <c r="D351" s="5"/>
      <c r="E351" s="6" t="s">
        <v>2572</v>
      </c>
      <c r="F351" s="6" t="s">
        <v>2573</v>
      </c>
      <c r="G351" s="7" t="s">
        <v>2574</v>
      </c>
      <c r="H351" s="6"/>
      <c r="I351" s="18" t="s">
        <v>2575</v>
      </c>
      <c r="J351" s="19"/>
      <c r="K351" s="10" t="s">
        <v>2576</v>
      </c>
      <c r="L351" s="5"/>
      <c r="M351" s="17" t="s">
        <v>2577</v>
      </c>
      <c r="N351" s="17" t="s">
        <v>2578</v>
      </c>
      <c r="O351" s="5"/>
      <c r="P351" s="5"/>
      <c r="Q351" s="5"/>
      <c r="R351" s="5"/>
      <c r="S351" s="5"/>
      <c r="T351" s="5"/>
      <c r="U351" s="5"/>
    </row>
    <row r="352" spans="1:21" ht="12.75" customHeight="1" x14ac:dyDescent="0.2">
      <c r="A352" s="5"/>
      <c r="B352" s="5"/>
      <c r="C352" s="5"/>
      <c r="D352" s="5"/>
      <c r="E352" s="6" t="s">
        <v>2579</v>
      </c>
      <c r="F352" s="6" t="s">
        <v>2580</v>
      </c>
      <c r="G352" s="7" t="s">
        <v>2581</v>
      </c>
      <c r="H352" s="6"/>
      <c r="I352" s="18" t="s">
        <v>2582</v>
      </c>
      <c r="J352" s="19"/>
      <c r="K352" s="10" t="s">
        <v>2583</v>
      </c>
      <c r="L352" s="5"/>
      <c r="M352" s="17" t="s">
        <v>2584</v>
      </c>
      <c r="N352" s="17" t="s">
        <v>2585</v>
      </c>
      <c r="O352" s="5"/>
      <c r="P352" s="5"/>
      <c r="Q352" s="5"/>
      <c r="R352" s="5"/>
      <c r="S352" s="5"/>
      <c r="T352" s="5"/>
      <c r="U352" s="5"/>
    </row>
    <row r="353" spans="1:21" ht="12.75" customHeight="1" x14ac:dyDescent="0.2">
      <c r="A353" s="5"/>
      <c r="B353" s="5"/>
      <c r="C353" s="5"/>
      <c r="D353" s="5"/>
      <c r="E353" s="6" t="s">
        <v>2586</v>
      </c>
      <c r="F353" s="6" t="s">
        <v>2587</v>
      </c>
      <c r="G353" s="7" t="s">
        <v>2588</v>
      </c>
      <c r="H353" s="6"/>
      <c r="I353" s="18" t="s">
        <v>2589</v>
      </c>
      <c r="J353" s="19"/>
      <c r="K353" s="10" t="s">
        <v>2590</v>
      </c>
      <c r="L353" s="5"/>
      <c r="M353" s="17" t="s">
        <v>2591</v>
      </c>
      <c r="N353" s="17" t="s">
        <v>2592</v>
      </c>
      <c r="O353" s="5"/>
      <c r="P353" s="5"/>
      <c r="Q353" s="5"/>
      <c r="R353" s="5"/>
      <c r="S353" s="5"/>
      <c r="T353" s="5"/>
      <c r="U353" s="5"/>
    </row>
    <row r="354" spans="1:21" ht="12.75" customHeight="1" x14ac:dyDescent="0.2">
      <c r="A354" s="5"/>
      <c r="B354" s="5"/>
      <c r="C354" s="5"/>
      <c r="D354" s="5"/>
      <c r="E354" s="6" t="s">
        <v>2593</v>
      </c>
      <c r="F354" s="6" t="s">
        <v>2594</v>
      </c>
      <c r="G354" s="7" t="s">
        <v>2595</v>
      </c>
      <c r="H354" s="6"/>
      <c r="I354" s="18" t="s">
        <v>2596</v>
      </c>
      <c r="J354" s="19"/>
      <c r="K354" s="10" t="s">
        <v>2597</v>
      </c>
      <c r="L354" s="5"/>
      <c r="M354" s="17" t="s">
        <v>2598</v>
      </c>
      <c r="N354" s="17" t="s">
        <v>2599</v>
      </c>
      <c r="O354" s="5"/>
      <c r="P354" s="5"/>
      <c r="Q354" s="5"/>
      <c r="R354" s="5"/>
      <c r="S354" s="5"/>
      <c r="T354" s="5"/>
      <c r="U354" s="5"/>
    </row>
    <row r="355" spans="1:21" ht="12.75" customHeight="1" x14ac:dyDescent="0.2">
      <c r="A355" s="5"/>
      <c r="B355" s="5"/>
      <c r="C355" s="5"/>
      <c r="D355" s="5"/>
      <c r="E355" s="6" t="s">
        <v>2600</v>
      </c>
      <c r="F355" s="6" t="s">
        <v>2601</v>
      </c>
      <c r="G355" s="7" t="s">
        <v>2602</v>
      </c>
      <c r="H355" s="6"/>
      <c r="I355" s="18" t="s">
        <v>2603</v>
      </c>
      <c r="J355" s="19"/>
      <c r="K355" s="10" t="s">
        <v>2604</v>
      </c>
      <c r="L355" s="5"/>
      <c r="M355" s="17" t="s">
        <v>2605</v>
      </c>
      <c r="N355" s="17" t="s">
        <v>2606</v>
      </c>
      <c r="O355" s="5"/>
      <c r="P355" s="5"/>
      <c r="Q355" s="5"/>
      <c r="R355" s="5"/>
      <c r="S355" s="5"/>
      <c r="T355" s="5"/>
      <c r="U355" s="5"/>
    </row>
    <row r="356" spans="1:21" ht="12.75" customHeight="1" x14ac:dyDescent="0.2">
      <c r="A356" s="5"/>
      <c r="B356" s="5"/>
      <c r="C356" s="5"/>
      <c r="D356" s="5"/>
      <c r="E356" s="6" t="s">
        <v>2607</v>
      </c>
      <c r="F356" s="6" t="s">
        <v>2608</v>
      </c>
      <c r="G356" s="7" t="s">
        <v>2609</v>
      </c>
      <c r="H356" s="6"/>
      <c r="I356" s="18" t="s">
        <v>2610</v>
      </c>
      <c r="J356" s="19"/>
      <c r="K356" s="10" t="s">
        <v>2611</v>
      </c>
      <c r="L356" s="5"/>
      <c r="M356" s="17" t="s">
        <v>2612</v>
      </c>
      <c r="N356" s="17" t="s">
        <v>2613</v>
      </c>
      <c r="O356" s="5"/>
      <c r="P356" s="5"/>
      <c r="Q356" s="5"/>
      <c r="R356" s="5"/>
      <c r="S356" s="5"/>
      <c r="T356" s="5"/>
      <c r="U356" s="5"/>
    </row>
    <row r="357" spans="1:21" ht="12.75" customHeight="1" x14ac:dyDescent="0.2">
      <c r="A357" s="5"/>
      <c r="B357" s="5"/>
      <c r="C357" s="5"/>
      <c r="D357" s="5"/>
      <c r="E357" s="6" t="s">
        <v>2614</v>
      </c>
      <c r="F357" s="6" t="s">
        <v>2615</v>
      </c>
      <c r="G357" s="7" t="s">
        <v>2616</v>
      </c>
      <c r="H357" s="6"/>
      <c r="I357" s="18" t="s">
        <v>2617</v>
      </c>
      <c r="J357" s="19"/>
      <c r="K357" s="10" t="s">
        <v>2618</v>
      </c>
      <c r="L357" s="5"/>
      <c r="M357" s="11" t="s">
        <v>2619</v>
      </c>
      <c r="N357" s="11" t="s">
        <v>2620</v>
      </c>
      <c r="O357" s="5"/>
      <c r="P357" s="5"/>
      <c r="Q357" s="5"/>
      <c r="R357" s="5"/>
      <c r="S357" s="5"/>
      <c r="T357" s="5"/>
      <c r="U357" s="5"/>
    </row>
    <row r="358" spans="1:21" ht="12.75" customHeight="1" x14ac:dyDescent="0.2">
      <c r="A358" s="5"/>
      <c r="B358" s="5"/>
      <c r="C358" s="5"/>
      <c r="D358" s="5"/>
      <c r="E358" s="6" t="s">
        <v>2621</v>
      </c>
      <c r="F358" s="6" t="s">
        <v>2622</v>
      </c>
      <c r="G358" s="7" t="s">
        <v>2623</v>
      </c>
      <c r="H358" s="6"/>
      <c r="I358" s="18" t="s">
        <v>2624</v>
      </c>
      <c r="J358" s="19"/>
      <c r="K358" s="10" t="s">
        <v>2625</v>
      </c>
      <c r="L358" s="5"/>
      <c r="M358" s="17" t="s">
        <v>2626</v>
      </c>
      <c r="N358" s="17" t="s">
        <v>2627</v>
      </c>
      <c r="O358" s="5"/>
      <c r="P358" s="5"/>
      <c r="Q358" s="5"/>
      <c r="R358" s="5"/>
      <c r="S358" s="5"/>
      <c r="T358" s="5"/>
      <c r="U358" s="5"/>
    </row>
    <row r="359" spans="1:21" ht="12.75" customHeight="1" x14ac:dyDescent="0.2">
      <c r="A359" s="5"/>
      <c r="B359" s="5"/>
      <c r="C359" s="5"/>
      <c r="D359" s="5"/>
      <c r="E359" s="6" t="s">
        <v>2628</v>
      </c>
      <c r="F359" s="6" t="s">
        <v>2629</v>
      </c>
      <c r="G359" s="7" t="s">
        <v>2630</v>
      </c>
      <c r="H359" s="6"/>
      <c r="I359" s="20" t="s">
        <v>2631</v>
      </c>
      <c r="J359" s="19"/>
      <c r="K359" s="10" t="s">
        <v>2632</v>
      </c>
      <c r="L359" s="5"/>
      <c r="M359" s="17" t="s">
        <v>2633</v>
      </c>
      <c r="N359" s="17" t="s">
        <v>2634</v>
      </c>
      <c r="O359" s="5"/>
      <c r="P359" s="5"/>
      <c r="Q359" s="5"/>
      <c r="R359" s="5"/>
      <c r="S359" s="5"/>
      <c r="T359" s="5"/>
      <c r="U359" s="5"/>
    </row>
    <row r="360" spans="1:21" ht="12.75" customHeight="1" x14ac:dyDescent="0.2">
      <c r="A360" s="5"/>
      <c r="B360" s="5"/>
      <c r="C360" s="5"/>
      <c r="D360" s="5"/>
      <c r="E360" s="6" t="s">
        <v>2635</v>
      </c>
      <c r="F360" s="6" t="s">
        <v>2636</v>
      </c>
      <c r="G360" s="7" t="s">
        <v>2637</v>
      </c>
      <c r="H360" s="6"/>
      <c r="I360" s="18" t="s">
        <v>2638</v>
      </c>
      <c r="J360" s="19"/>
      <c r="K360" s="10" t="s">
        <v>2639</v>
      </c>
      <c r="L360" s="5"/>
      <c r="M360" s="17" t="s">
        <v>2640</v>
      </c>
      <c r="N360" s="17" t="s">
        <v>2641</v>
      </c>
      <c r="O360" s="5"/>
      <c r="P360" s="5"/>
      <c r="Q360" s="5"/>
      <c r="R360" s="5"/>
      <c r="S360" s="5"/>
      <c r="T360" s="5"/>
      <c r="U360" s="5"/>
    </row>
    <row r="361" spans="1:21" ht="12.75" customHeight="1" x14ac:dyDescent="0.2">
      <c r="A361" s="5"/>
      <c r="B361" s="5"/>
      <c r="C361" s="5"/>
      <c r="D361" s="5"/>
      <c r="E361" s="6" t="s">
        <v>2642</v>
      </c>
      <c r="F361" s="6" t="s">
        <v>2643</v>
      </c>
      <c r="G361" s="7" t="s">
        <v>2644</v>
      </c>
      <c r="H361" s="6"/>
      <c r="I361" s="20" t="s">
        <v>2645</v>
      </c>
      <c r="J361" s="19"/>
      <c r="K361" s="10" t="s">
        <v>2646</v>
      </c>
      <c r="L361" s="5"/>
      <c r="M361" s="11" t="s">
        <v>2647</v>
      </c>
      <c r="N361" s="11" t="s">
        <v>2648</v>
      </c>
      <c r="O361" s="5"/>
      <c r="P361" s="5"/>
      <c r="Q361" s="5"/>
      <c r="R361" s="5"/>
      <c r="S361" s="5"/>
      <c r="T361" s="5"/>
      <c r="U361" s="5"/>
    </row>
    <row r="362" spans="1:21" ht="12.75" customHeight="1" x14ac:dyDescent="0.2">
      <c r="A362" s="5"/>
      <c r="B362" s="5"/>
      <c r="C362" s="5"/>
      <c r="D362" s="5"/>
      <c r="E362" s="6" t="s">
        <v>2649</v>
      </c>
      <c r="F362" s="6" t="s">
        <v>2650</v>
      </c>
      <c r="G362" s="7" t="s">
        <v>2651</v>
      </c>
      <c r="H362" s="6"/>
      <c r="I362" s="18" t="s">
        <v>2652</v>
      </c>
      <c r="J362" s="19"/>
      <c r="K362" s="10" t="s">
        <v>2653</v>
      </c>
      <c r="L362" s="5"/>
      <c r="M362" s="17" t="s">
        <v>2654</v>
      </c>
      <c r="N362" s="17" t="s">
        <v>2655</v>
      </c>
      <c r="O362" s="5"/>
      <c r="P362" s="5"/>
      <c r="Q362" s="5"/>
      <c r="R362" s="5"/>
      <c r="S362" s="5"/>
      <c r="T362" s="5"/>
      <c r="U362" s="5"/>
    </row>
    <row r="363" spans="1:21" ht="12.75" customHeight="1" x14ac:dyDescent="0.2">
      <c r="A363" s="5"/>
      <c r="B363" s="5"/>
      <c r="C363" s="5"/>
      <c r="D363" s="5"/>
      <c r="E363" s="6" t="s">
        <v>2656</v>
      </c>
      <c r="F363" s="6" t="s">
        <v>2657</v>
      </c>
      <c r="G363" s="7" t="s">
        <v>2658</v>
      </c>
      <c r="H363" s="6"/>
      <c r="I363" s="18" t="s">
        <v>2659</v>
      </c>
      <c r="J363" s="19"/>
      <c r="K363" s="10" t="s">
        <v>2660</v>
      </c>
      <c r="L363" s="5"/>
      <c r="M363" s="17" t="s">
        <v>2661</v>
      </c>
      <c r="N363" s="17" t="s">
        <v>2662</v>
      </c>
      <c r="O363" s="5"/>
      <c r="P363" s="5"/>
      <c r="Q363" s="5"/>
      <c r="R363" s="5"/>
      <c r="S363" s="5"/>
      <c r="T363" s="5"/>
      <c r="U363" s="5"/>
    </row>
    <row r="364" spans="1:21" ht="12.75" customHeight="1" x14ac:dyDescent="0.2">
      <c r="A364" s="5"/>
      <c r="B364" s="5"/>
      <c r="C364" s="5"/>
      <c r="D364" s="5"/>
      <c r="E364" s="6" t="s">
        <v>2663</v>
      </c>
      <c r="F364" s="6" t="s">
        <v>2664</v>
      </c>
      <c r="G364" s="7" t="s">
        <v>2665</v>
      </c>
      <c r="H364" s="6"/>
      <c r="I364" s="18" t="s">
        <v>2666</v>
      </c>
      <c r="J364" s="19"/>
      <c r="K364" s="10" t="s">
        <v>2667</v>
      </c>
      <c r="L364" s="5"/>
      <c r="M364" s="11" t="s">
        <v>2668</v>
      </c>
      <c r="N364" s="11" t="s">
        <v>2669</v>
      </c>
      <c r="O364" s="5"/>
      <c r="P364" s="5"/>
      <c r="Q364" s="5"/>
      <c r="R364" s="5"/>
      <c r="S364" s="5"/>
      <c r="T364" s="5"/>
      <c r="U364" s="5"/>
    </row>
    <row r="365" spans="1:21" ht="12.75" customHeight="1" x14ac:dyDescent="0.2">
      <c r="A365" s="5"/>
      <c r="B365" s="5"/>
      <c r="C365" s="5"/>
      <c r="D365" s="5"/>
      <c r="E365" s="6" t="s">
        <v>2670</v>
      </c>
      <c r="F365" s="6" t="s">
        <v>2671</v>
      </c>
      <c r="G365" s="7" t="s">
        <v>2672</v>
      </c>
      <c r="H365" s="6"/>
      <c r="I365" s="20" t="s">
        <v>2673</v>
      </c>
      <c r="J365" s="19"/>
      <c r="K365" s="10" t="s">
        <v>2674</v>
      </c>
      <c r="L365" s="5"/>
      <c r="M365" s="17" t="s">
        <v>2675</v>
      </c>
      <c r="N365" s="17" t="s">
        <v>2676</v>
      </c>
      <c r="O365" s="5"/>
      <c r="P365" s="5"/>
      <c r="Q365" s="5"/>
      <c r="R365" s="5"/>
      <c r="S365" s="5"/>
      <c r="T365" s="5"/>
      <c r="U365" s="5"/>
    </row>
    <row r="366" spans="1:21" ht="12.75" customHeight="1" x14ac:dyDescent="0.2">
      <c r="A366" s="5"/>
      <c r="B366" s="5"/>
      <c r="C366" s="5"/>
      <c r="D366" s="5"/>
      <c r="E366" s="6" t="s">
        <v>2677</v>
      </c>
      <c r="F366" s="6" t="s">
        <v>2678</v>
      </c>
      <c r="G366" s="7" t="s">
        <v>2679</v>
      </c>
      <c r="H366" s="6"/>
      <c r="I366" s="18" t="s">
        <v>2680</v>
      </c>
      <c r="J366" s="19"/>
      <c r="K366" s="10" t="s">
        <v>2681</v>
      </c>
      <c r="L366" s="5"/>
      <c r="M366" s="17" t="s">
        <v>2682</v>
      </c>
      <c r="N366" s="17" t="s">
        <v>2683</v>
      </c>
      <c r="O366" s="5"/>
      <c r="P366" s="5"/>
      <c r="Q366" s="5"/>
      <c r="R366" s="5"/>
      <c r="S366" s="5"/>
      <c r="T366" s="5"/>
      <c r="U366" s="5"/>
    </row>
    <row r="367" spans="1:21" ht="12.75" customHeight="1" x14ac:dyDescent="0.2">
      <c r="A367" s="5"/>
      <c r="B367" s="5"/>
      <c r="C367" s="5"/>
      <c r="D367" s="5"/>
      <c r="E367" s="6" t="s">
        <v>2684</v>
      </c>
      <c r="F367" s="6" t="s">
        <v>2685</v>
      </c>
      <c r="G367" s="7" t="s">
        <v>2686</v>
      </c>
      <c r="H367" s="6"/>
      <c r="I367" s="18" t="s">
        <v>2687</v>
      </c>
      <c r="J367" s="19"/>
      <c r="K367" s="10" t="s">
        <v>2688</v>
      </c>
      <c r="L367" s="5"/>
      <c r="M367" s="11" t="s">
        <v>2689</v>
      </c>
      <c r="N367" s="11" t="s">
        <v>2690</v>
      </c>
      <c r="O367" s="5"/>
      <c r="P367" s="5"/>
      <c r="Q367" s="5"/>
      <c r="R367" s="5"/>
      <c r="S367" s="5"/>
      <c r="T367" s="5"/>
      <c r="U367" s="5"/>
    </row>
    <row r="368" spans="1:21" ht="12.75" customHeight="1" x14ac:dyDescent="0.2">
      <c r="A368" s="5"/>
      <c r="B368" s="5"/>
      <c r="C368" s="5"/>
      <c r="D368" s="5"/>
      <c r="E368" s="6" t="s">
        <v>2691</v>
      </c>
      <c r="F368" s="6" t="s">
        <v>2692</v>
      </c>
      <c r="G368" s="7" t="s">
        <v>2693</v>
      </c>
      <c r="H368" s="6"/>
      <c r="I368" s="20" t="s">
        <v>2694</v>
      </c>
      <c r="J368" s="19"/>
      <c r="K368" s="10" t="s">
        <v>2695</v>
      </c>
      <c r="L368" s="5"/>
      <c r="M368" s="17" t="s">
        <v>2696</v>
      </c>
      <c r="N368" s="17" t="s">
        <v>2697</v>
      </c>
      <c r="O368" s="5"/>
      <c r="P368" s="5"/>
      <c r="Q368" s="5"/>
      <c r="R368" s="5"/>
      <c r="S368" s="5"/>
      <c r="T368" s="5"/>
      <c r="U368" s="5"/>
    </row>
    <row r="369" spans="1:21" ht="12.75" customHeight="1" x14ac:dyDescent="0.2">
      <c r="A369" s="5"/>
      <c r="B369" s="5"/>
      <c r="C369" s="5"/>
      <c r="D369" s="5"/>
      <c r="E369" s="6" t="s">
        <v>2698</v>
      </c>
      <c r="F369" s="6" t="s">
        <v>2699</v>
      </c>
      <c r="G369" s="7" t="s">
        <v>2700</v>
      </c>
      <c r="H369" s="6"/>
      <c r="I369" s="18" t="s">
        <v>2701</v>
      </c>
      <c r="J369" s="19"/>
      <c r="K369" s="10" t="s">
        <v>2702</v>
      </c>
      <c r="L369" s="5"/>
      <c r="M369" s="17" t="s">
        <v>2703</v>
      </c>
      <c r="N369" s="17" t="s">
        <v>2704</v>
      </c>
      <c r="O369" s="5"/>
      <c r="P369" s="5"/>
      <c r="Q369" s="5"/>
      <c r="R369" s="5"/>
      <c r="S369" s="5"/>
      <c r="T369" s="5"/>
      <c r="U369" s="5"/>
    </row>
    <row r="370" spans="1:21" ht="12.75" customHeight="1" x14ac:dyDescent="0.2">
      <c r="A370" s="5"/>
      <c r="B370" s="5"/>
      <c r="C370" s="5"/>
      <c r="D370" s="5"/>
      <c r="E370" s="6" t="s">
        <v>2705</v>
      </c>
      <c r="F370" s="6" t="s">
        <v>2706</v>
      </c>
      <c r="G370" s="7" t="s">
        <v>2707</v>
      </c>
      <c r="H370" s="6"/>
      <c r="I370" s="18" t="s">
        <v>2708</v>
      </c>
      <c r="J370" s="19"/>
      <c r="K370" s="10" t="s">
        <v>2709</v>
      </c>
      <c r="L370" s="5"/>
      <c r="M370" s="17" t="s">
        <v>2710</v>
      </c>
      <c r="N370" s="17" t="s">
        <v>2711</v>
      </c>
      <c r="O370" s="5"/>
      <c r="P370" s="5"/>
      <c r="Q370" s="5"/>
      <c r="R370" s="5"/>
      <c r="S370" s="5"/>
      <c r="T370" s="5"/>
      <c r="U370" s="5"/>
    </row>
    <row r="371" spans="1:21" ht="12.75" customHeight="1" x14ac:dyDescent="0.2">
      <c r="A371" s="5"/>
      <c r="B371" s="5"/>
      <c r="C371" s="5"/>
      <c r="D371" s="5"/>
      <c r="E371" s="6" t="s">
        <v>2712</v>
      </c>
      <c r="F371" s="6" t="s">
        <v>2713</v>
      </c>
      <c r="G371" s="7" t="s">
        <v>2714</v>
      </c>
      <c r="H371" s="6"/>
      <c r="I371" s="18" t="s">
        <v>2715</v>
      </c>
      <c r="J371" s="9"/>
      <c r="K371" s="10" t="s">
        <v>2716</v>
      </c>
      <c r="L371" s="5"/>
      <c r="M371" s="17" t="s">
        <v>2717</v>
      </c>
      <c r="N371" s="17" t="s">
        <v>2718</v>
      </c>
      <c r="O371" s="5"/>
      <c r="P371" s="5"/>
      <c r="Q371" s="5"/>
      <c r="R371" s="5"/>
      <c r="S371" s="5"/>
      <c r="T371" s="5"/>
      <c r="U371" s="5"/>
    </row>
    <row r="372" spans="1:21" ht="12.75" customHeight="1" x14ac:dyDescent="0.2">
      <c r="A372" s="5"/>
      <c r="B372" s="5"/>
      <c r="C372" s="5"/>
      <c r="D372" s="5"/>
      <c r="E372" s="6" t="s">
        <v>2719</v>
      </c>
      <c r="F372" s="6" t="s">
        <v>2720</v>
      </c>
      <c r="G372" s="7" t="s">
        <v>2721</v>
      </c>
      <c r="H372" s="6"/>
      <c r="I372" s="18" t="s">
        <v>2722</v>
      </c>
      <c r="J372" s="19"/>
      <c r="K372" s="10" t="s">
        <v>2723</v>
      </c>
      <c r="L372" s="5"/>
      <c r="M372" s="17" t="s">
        <v>2724</v>
      </c>
      <c r="N372" s="17" t="s">
        <v>2725</v>
      </c>
      <c r="O372" s="5"/>
      <c r="P372" s="5"/>
      <c r="Q372" s="5"/>
      <c r="R372" s="5"/>
      <c r="S372" s="5"/>
      <c r="T372" s="5"/>
      <c r="U372" s="5"/>
    </row>
    <row r="373" spans="1:21" ht="12.75" customHeight="1" x14ac:dyDescent="0.2">
      <c r="A373" s="5"/>
      <c r="B373" s="5"/>
      <c r="C373" s="5"/>
      <c r="D373" s="5"/>
      <c r="E373" s="6" t="s">
        <v>2726</v>
      </c>
      <c r="F373" s="6" t="s">
        <v>2727</v>
      </c>
      <c r="G373" s="7" t="s">
        <v>2728</v>
      </c>
      <c r="H373" s="6"/>
      <c r="I373" s="18" t="s">
        <v>2729</v>
      </c>
      <c r="J373" s="19"/>
      <c r="K373" s="10" t="s">
        <v>2730</v>
      </c>
      <c r="L373" s="5"/>
      <c r="M373" s="11" t="s">
        <v>2731</v>
      </c>
      <c r="N373" s="11" t="s">
        <v>2732</v>
      </c>
      <c r="O373" s="5"/>
      <c r="P373" s="5"/>
      <c r="Q373" s="5"/>
      <c r="R373" s="5"/>
      <c r="S373" s="5"/>
      <c r="T373" s="5"/>
      <c r="U373" s="5"/>
    </row>
    <row r="374" spans="1:21" ht="12.75" customHeight="1" x14ac:dyDescent="0.2">
      <c r="A374" s="5"/>
      <c r="B374" s="5"/>
      <c r="C374" s="5"/>
      <c r="D374" s="5"/>
      <c r="E374" s="6" t="s">
        <v>2733</v>
      </c>
      <c r="F374" s="6" t="s">
        <v>2734</v>
      </c>
      <c r="G374" s="7" t="s">
        <v>2735</v>
      </c>
      <c r="H374" s="6"/>
      <c r="I374" s="18" t="s">
        <v>2736</v>
      </c>
      <c r="J374" s="19"/>
      <c r="K374" s="10" t="s">
        <v>2737</v>
      </c>
      <c r="L374" s="5"/>
      <c r="M374" s="17" t="s">
        <v>2738</v>
      </c>
      <c r="N374" s="17" t="s">
        <v>2739</v>
      </c>
      <c r="O374" s="5"/>
      <c r="P374" s="5"/>
      <c r="Q374" s="5"/>
      <c r="R374" s="5"/>
      <c r="S374" s="5"/>
      <c r="T374" s="5"/>
      <c r="U374" s="5"/>
    </row>
    <row r="375" spans="1:21" ht="12.75" customHeight="1" x14ac:dyDescent="0.2">
      <c r="A375" s="5"/>
      <c r="B375" s="5"/>
      <c r="C375" s="5"/>
      <c r="D375" s="5"/>
      <c r="E375" s="6" t="s">
        <v>2740</v>
      </c>
      <c r="F375" s="6" t="s">
        <v>2741</v>
      </c>
      <c r="G375" s="7" t="s">
        <v>2742</v>
      </c>
      <c r="H375" s="6"/>
      <c r="I375" s="18" t="s">
        <v>2743</v>
      </c>
      <c r="J375" s="19"/>
      <c r="K375" s="10" t="s">
        <v>2744</v>
      </c>
      <c r="L375" s="5"/>
      <c r="M375" s="17" t="s">
        <v>2745</v>
      </c>
      <c r="N375" s="17" t="s">
        <v>2746</v>
      </c>
      <c r="O375" s="5"/>
      <c r="P375" s="5"/>
      <c r="Q375" s="5"/>
      <c r="R375" s="5"/>
      <c r="S375" s="5"/>
      <c r="T375" s="5"/>
      <c r="U375" s="5"/>
    </row>
    <row r="376" spans="1:21" ht="12.75" customHeight="1" x14ac:dyDescent="0.2">
      <c r="A376" s="5"/>
      <c r="B376" s="5"/>
      <c r="C376" s="5"/>
      <c r="D376" s="5"/>
      <c r="E376" s="6" t="s">
        <v>2747</v>
      </c>
      <c r="F376" s="6" t="s">
        <v>2748</v>
      </c>
      <c r="G376" s="7" t="s">
        <v>2749</v>
      </c>
      <c r="H376" s="6"/>
      <c r="I376" s="18" t="s">
        <v>2750</v>
      </c>
      <c r="J376" s="19"/>
      <c r="K376" s="10" t="s">
        <v>2751</v>
      </c>
      <c r="L376" s="5"/>
      <c r="M376" s="17" t="s">
        <v>2752</v>
      </c>
      <c r="N376" s="17" t="s">
        <v>2753</v>
      </c>
      <c r="O376" s="5"/>
      <c r="P376" s="5"/>
      <c r="Q376" s="5"/>
      <c r="R376" s="5"/>
      <c r="S376" s="5"/>
      <c r="T376" s="5"/>
      <c r="U376" s="5"/>
    </row>
    <row r="377" spans="1:21" ht="12.75" customHeight="1" x14ac:dyDescent="0.2">
      <c r="A377" s="5"/>
      <c r="B377" s="5"/>
      <c r="C377" s="5"/>
      <c r="D377" s="5"/>
      <c r="E377" s="6" t="s">
        <v>2754</v>
      </c>
      <c r="F377" s="6" t="s">
        <v>2755</v>
      </c>
      <c r="G377" s="7" t="s">
        <v>2756</v>
      </c>
      <c r="H377" s="6"/>
      <c r="I377" s="18" t="s">
        <v>2757</v>
      </c>
      <c r="J377" s="9"/>
      <c r="K377" s="10" t="s">
        <v>2758</v>
      </c>
      <c r="L377" s="5"/>
      <c r="M377" s="17" t="s">
        <v>2759</v>
      </c>
      <c r="N377" s="17" t="s">
        <v>2760</v>
      </c>
      <c r="O377" s="5"/>
      <c r="P377" s="5"/>
      <c r="Q377" s="5"/>
      <c r="R377" s="5"/>
      <c r="S377" s="5"/>
      <c r="T377" s="5"/>
      <c r="U377" s="5"/>
    </row>
    <row r="378" spans="1:21" ht="12.75" customHeight="1" x14ac:dyDescent="0.2">
      <c r="A378" s="5"/>
      <c r="B378" s="5"/>
      <c r="C378" s="5"/>
      <c r="D378" s="5"/>
      <c r="E378" s="6" t="s">
        <v>2761</v>
      </c>
      <c r="F378" s="6" t="s">
        <v>2762</v>
      </c>
      <c r="G378" s="7" t="s">
        <v>2763</v>
      </c>
      <c r="H378" s="6"/>
      <c r="I378" s="18" t="s">
        <v>2764</v>
      </c>
      <c r="J378" s="19"/>
      <c r="K378" s="10" t="s">
        <v>2765</v>
      </c>
      <c r="L378" s="5"/>
      <c r="M378" s="17" t="s">
        <v>2766</v>
      </c>
      <c r="N378" s="17" t="s">
        <v>2767</v>
      </c>
      <c r="O378" s="5"/>
      <c r="P378" s="5"/>
      <c r="Q378" s="5"/>
      <c r="R378" s="5"/>
      <c r="S378" s="5"/>
      <c r="T378" s="5"/>
      <c r="U378" s="5"/>
    </row>
    <row r="379" spans="1:21" ht="12.75" customHeight="1" x14ac:dyDescent="0.2">
      <c r="A379" s="5"/>
      <c r="B379" s="5"/>
      <c r="C379" s="5"/>
      <c r="D379" s="5"/>
      <c r="E379" s="6" t="s">
        <v>2768</v>
      </c>
      <c r="F379" s="6" t="s">
        <v>2769</v>
      </c>
      <c r="G379" s="7" t="s">
        <v>2770</v>
      </c>
      <c r="H379" s="6"/>
      <c r="I379" s="20" t="s">
        <v>2771</v>
      </c>
      <c r="J379" s="19"/>
      <c r="K379" s="10" t="s">
        <v>2772</v>
      </c>
      <c r="L379" s="5"/>
      <c r="M379" s="17" t="s">
        <v>2773</v>
      </c>
      <c r="N379" s="17" t="s">
        <v>2774</v>
      </c>
      <c r="O379" s="5"/>
      <c r="P379" s="5"/>
      <c r="Q379" s="5"/>
      <c r="R379" s="5"/>
      <c r="S379" s="5"/>
      <c r="T379" s="5"/>
      <c r="U379" s="5"/>
    </row>
    <row r="380" spans="1:21" ht="12.75" customHeight="1" x14ac:dyDescent="0.2">
      <c r="A380" s="5"/>
      <c r="B380" s="5"/>
      <c r="C380" s="5"/>
      <c r="D380" s="5"/>
      <c r="E380" s="6" t="s">
        <v>2775</v>
      </c>
      <c r="F380" s="6" t="s">
        <v>2776</v>
      </c>
      <c r="G380" s="7" t="s">
        <v>2777</v>
      </c>
      <c r="H380" s="6"/>
      <c r="I380" s="20" t="s">
        <v>2778</v>
      </c>
      <c r="J380" s="19"/>
      <c r="K380" s="10" t="s">
        <v>2779</v>
      </c>
      <c r="L380" s="5"/>
      <c r="M380" s="17" t="s">
        <v>2780</v>
      </c>
      <c r="N380" s="17" t="s">
        <v>2781</v>
      </c>
      <c r="O380" s="5"/>
      <c r="P380" s="5"/>
      <c r="Q380" s="5"/>
      <c r="R380" s="5"/>
      <c r="S380" s="5"/>
      <c r="T380" s="5"/>
      <c r="U380" s="5"/>
    </row>
    <row r="381" spans="1:21" ht="12.75" customHeight="1" x14ac:dyDescent="0.2">
      <c r="A381" s="5"/>
      <c r="B381" s="5"/>
      <c r="C381" s="5"/>
      <c r="D381" s="5"/>
      <c r="E381" s="6" t="s">
        <v>2782</v>
      </c>
      <c r="F381" s="6" t="s">
        <v>2783</v>
      </c>
      <c r="G381" s="7" t="s">
        <v>2784</v>
      </c>
      <c r="H381" s="6"/>
      <c r="I381" s="20" t="s">
        <v>2785</v>
      </c>
      <c r="J381" s="19"/>
      <c r="K381" s="10" t="s">
        <v>2786</v>
      </c>
      <c r="L381" s="5"/>
      <c r="M381" s="17" t="s">
        <v>2787</v>
      </c>
      <c r="N381" s="17" t="s">
        <v>2788</v>
      </c>
      <c r="O381" s="5"/>
      <c r="P381" s="5"/>
      <c r="Q381" s="5"/>
      <c r="R381" s="5"/>
      <c r="S381" s="5"/>
      <c r="T381" s="5"/>
      <c r="U381" s="5"/>
    </row>
    <row r="382" spans="1:21" ht="12.75" customHeight="1" x14ac:dyDescent="0.2">
      <c r="A382" s="5"/>
      <c r="B382" s="5"/>
      <c r="C382" s="5"/>
      <c r="D382" s="5"/>
      <c r="E382" s="6" t="s">
        <v>2789</v>
      </c>
      <c r="F382" s="6" t="s">
        <v>2790</v>
      </c>
      <c r="G382" s="7" t="s">
        <v>2791</v>
      </c>
      <c r="H382" s="6"/>
      <c r="I382" s="18" t="s">
        <v>2792</v>
      </c>
      <c r="J382" s="19"/>
      <c r="K382" s="10" t="s">
        <v>2793</v>
      </c>
      <c r="L382" s="5"/>
      <c r="M382" s="17" t="s">
        <v>2794</v>
      </c>
      <c r="N382" s="17" t="s">
        <v>2795</v>
      </c>
      <c r="O382" s="5"/>
      <c r="P382" s="5"/>
      <c r="Q382" s="5"/>
      <c r="R382" s="5"/>
      <c r="S382" s="5"/>
      <c r="T382" s="5"/>
      <c r="U382" s="5"/>
    </row>
    <row r="383" spans="1:21" ht="12.75" customHeight="1" x14ac:dyDescent="0.2">
      <c r="A383" s="5"/>
      <c r="B383" s="5"/>
      <c r="C383" s="5"/>
      <c r="D383" s="5"/>
      <c r="E383" s="6" t="s">
        <v>2796</v>
      </c>
      <c r="F383" s="6" t="s">
        <v>2797</v>
      </c>
      <c r="G383" s="7" t="s">
        <v>2798</v>
      </c>
      <c r="H383" s="6"/>
      <c r="I383" s="18" t="s">
        <v>2799</v>
      </c>
      <c r="J383" s="19"/>
      <c r="K383" s="10" t="s">
        <v>2800</v>
      </c>
      <c r="L383" s="5"/>
      <c r="M383" s="11" t="s">
        <v>2801</v>
      </c>
      <c r="N383" s="11" t="s">
        <v>2802</v>
      </c>
      <c r="O383" s="5"/>
      <c r="P383" s="5"/>
      <c r="Q383" s="5"/>
      <c r="R383" s="5"/>
      <c r="S383" s="5"/>
      <c r="T383" s="5"/>
      <c r="U383" s="5"/>
    </row>
    <row r="384" spans="1:21" ht="12.75" customHeight="1" x14ac:dyDescent="0.2">
      <c r="A384" s="5"/>
      <c r="B384" s="5"/>
      <c r="C384" s="5"/>
      <c r="D384" s="5"/>
      <c r="E384" s="6" t="s">
        <v>2803</v>
      </c>
      <c r="F384" s="6" t="s">
        <v>2804</v>
      </c>
      <c r="G384" s="7" t="s">
        <v>2805</v>
      </c>
      <c r="H384" s="6"/>
      <c r="I384" s="18" t="s">
        <v>2806</v>
      </c>
      <c r="J384" s="19"/>
      <c r="K384" s="10" t="s">
        <v>2807</v>
      </c>
      <c r="L384" s="5"/>
      <c r="M384" s="17" t="s">
        <v>2808</v>
      </c>
      <c r="N384" s="17" t="s">
        <v>2809</v>
      </c>
      <c r="O384" s="5"/>
      <c r="P384" s="5"/>
      <c r="Q384" s="5"/>
      <c r="R384" s="5"/>
      <c r="S384" s="5"/>
      <c r="T384" s="5"/>
      <c r="U384" s="5"/>
    </row>
    <row r="385" spans="1:21" ht="12.75" customHeight="1" x14ac:dyDescent="0.2">
      <c r="A385" s="5"/>
      <c r="B385" s="5"/>
      <c r="C385" s="5"/>
      <c r="D385" s="5"/>
      <c r="E385" s="6" t="s">
        <v>2810</v>
      </c>
      <c r="F385" s="6" t="s">
        <v>2811</v>
      </c>
      <c r="G385" s="7" t="s">
        <v>2812</v>
      </c>
      <c r="H385" s="6"/>
      <c r="I385" s="18" t="s">
        <v>2813</v>
      </c>
      <c r="J385" s="19"/>
      <c r="K385" s="10" t="s">
        <v>2814</v>
      </c>
      <c r="L385" s="5"/>
      <c r="M385" s="17" t="s">
        <v>2815</v>
      </c>
      <c r="N385" s="17" t="s">
        <v>2739</v>
      </c>
      <c r="O385" s="5"/>
      <c r="P385" s="5"/>
      <c r="Q385" s="5"/>
      <c r="R385" s="5"/>
      <c r="S385" s="5"/>
      <c r="T385" s="5"/>
      <c r="U385" s="5"/>
    </row>
    <row r="386" spans="1:21" ht="12.75" customHeight="1" x14ac:dyDescent="0.2">
      <c r="A386" s="5"/>
      <c r="B386" s="5"/>
      <c r="C386" s="5"/>
      <c r="D386" s="5"/>
      <c r="E386" s="6" t="s">
        <v>2816</v>
      </c>
      <c r="F386" s="6" t="s">
        <v>2817</v>
      </c>
      <c r="G386" s="7" t="s">
        <v>2818</v>
      </c>
      <c r="H386" s="6"/>
      <c r="I386" s="18" t="s">
        <v>2819</v>
      </c>
      <c r="J386" s="19"/>
      <c r="K386" s="10" t="s">
        <v>2820</v>
      </c>
      <c r="L386" s="5"/>
      <c r="M386" s="17" t="s">
        <v>2821</v>
      </c>
      <c r="N386" s="17" t="s">
        <v>2822</v>
      </c>
      <c r="O386" s="5"/>
      <c r="P386" s="5"/>
      <c r="Q386" s="5"/>
      <c r="R386" s="5"/>
      <c r="S386" s="5"/>
      <c r="T386" s="5"/>
      <c r="U386" s="5"/>
    </row>
    <row r="387" spans="1:21" ht="12.75" customHeight="1" x14ac:dyDescent="0.2">
      <c r="A387" s="5"/>
      <c r="B387" s="5"/>
      <c r="C387" s="5"/>
      <c r="D387" s="5"/>
      <c r="E387" s="6" t="s">
        <v>2823</v>
      </c>
      <c r="F387" s="6" t="s">
        <v>2824</v>
      </c>
      <c r="G387" s="7" t="s">
        <v>2825</v>
      </c>
      <c r="H387" s="6"/>
      <c r="I387" s="18" t="s">
        <v>2826</v>
      </c>
      <c r="J387" s="19"/>
      <c r="K387" s="10" t="s">
        <v>2827</v>
      </c>
      <c r="L387" s="5"/>
      <c r="M387" s="11" t="s">
        <v>2828</v>
      </c>
      <c r="N387" s="11" t="s">
        <v>2829</v>
      </c>
      <c r="O387" s="5"/>
      <c r="P387" s="5"/>
      <c r="Q387" s="5"/>
      <c r="R387" s="5"/>
      <c r="S387" s="5"/>
      <c r="T387" s="5"/>
      <c r="U387" s="5"/>
    </row>
    <row r="388" spans="1:21" ht="12.75" customHeight="1" x14ac:dyDescent="0.2">
      <c r="A388" s="5"/>
      <c r="B388" s="5"/>
      <c r="C388" s="5"/>
      <c r="D388" s="5"/>
      <c r="E388" s="6" t="s">
        <v>2830</v>
      </c>
      <c r="F388" s="6" t="s">
        <v>2831</v>
      </c>
      <c r="G388" s="7" t="s">
        <v>2832</v>
      </c>
      <c r="H388" s="6"/>
      <c r="I388" s="20" t="s">
        <v>2833</v>
      </c>
      <c r="J388" s="19"/>
      <c r="K388" s="10" t="s">
        <v>2834</v>
      </c>
      <c r="L388" s="5"/>
      <c r="M388" s="17" t="s">
        <v>2835</v>
      </c>
      <c r="N388" s="17" t="s">
        <v>2836</v>
      </c>
      <c r="O388" s="5"/>
      <c r="P388" s="5"/>
      <c r="Q388" s="5"/>
      <c r="R388" s="5"/>
      <c r="S388" s="5"/>
      <c r="T388" s="5"/>
      <c r="U388" s="5"/>
    </row>
    <row r="389" spans="1:21" ht="12.75" customHeight="1" x14ac:dyDescent="0.2">
      <c r="A389" s="5"/>
      <c r="B389" s="5"/>
      <c r="C389" s="5"/>
      <c r="D389" s="5"/>
      <c r="E389" s="6" t="s">
        <v>2837</v>
      </c>
      <c r="F389" s="6" t="s">
        <v>2838</v>
      </c>
      <c r="G389" s="7" t="s">
        <v>2839</v>
      </c>
      <c r="H389" s="6"/>
      <c r="I389" s="18" t="s">
        <v>2840</v>
      </c>
      <c r="J389" s="19"/>
      <c r="K389" s="10" t="s">
        <v>2841</v>
      </c>
      <c r="L389" s="5"/>
      <c r="M389" s="17" t="s">
        <v>2842</v>
      </c>
      <c r="N389" s="17" t="s">
        <v>2843</v>
      </c>
      <c r="O389" s="5"/>
      <c r="P389" s="5"/>
      <c r="Q389" s="5"/>
      <c r="R389" s="5"/>
      <c r="S389" s="5"/>
      <c r="T389" s="5"/>
      <c r="U389" s="5"/>
    </row>
    <row r="390" spans="1:21" ht="12.75" customHeight="1" x14ac:dyDescent="0.2">
      <c r="A390" s="5"/>
      <c r="B390" s="5"/>
      <c r="C390" s="5"/>
      <c r="D390" s="5"/>
      <c r="E390" s="6" t="s">
        <v>2844</v>
      </c>
      <c r="F390" s="6" t="s">
        <v>2845</v>
      </c>
      <c r="G390" s="7" t="s">
        <v>2846</v>
      </c>
      <c r="H390" s="6"/>
      <c r="I390" s="18" t="s">
        <v>2847</v>
      </c>
      <c r="J390" s="19"/>
      <c r="K390" s="10" t="s">
        <v>2848</v>
      </c>
      <c r="L390" s="5"/>
      <c r="M390" s="11" t="s">
        <v>2849</v>
      </c>
      <c r="N390" s="11" t="s">
        <v>2850</v>
      </c>
      <c r="O390" s="5"/>
      <c r="P390" s="5"/>
      <c r="Q390" s="5"/>
      <c r="R390" s="5"/>
      <c r="S390" s="5"/>
      <c r="T390" s="5"/>
      <c r="U390" s="5"/>
    </row>
    <row r="391" spans="1:21" ht="12.75" customHeight="1" x14ac:dyDescent="0.2">
      <c r="A391" s="5"/>
      <c r="B391" s="5"/>
      <c r="C391" s="5"/>
      <c r="D391" s="5"/>
      <c r="E391" s="6" t="s">
        <v>2851</v>
      </c>
      <c r="F391" s="6" t="s">
        <v>2852</v>
      </c>
      <c r="G391" s="7" t="s">
        <v>2853</v>
      </c>
      <c r="H391" s="6"/>
      <c r="I391" s="18" t="s">
        <v>2854</v>
      </c>
      <c r="J391" s="19"/>
      <c r="K391" s="10" t="s">
        <v>2855</v>
      </c>
      <c r="L391" s="5"/>
      <c r="M391" s="17" t="s">
        <v>2856</v>
      </c>
      <c r="N391" s="17" t="s">
        <v>2857</v>
      </c>
      <c r="O391" s="5"/>
      <c r="P391" s="5"/>
      <c r="Q391" s="5"/>
      <c r="R391" s="5"/>
      <c r="S391" s="5"/>
      <c r="T391" s="5"/>
      <c r="U391" s="5"/>
    </row>
    <row r="392" spans="1:21" ht="12.75" customHeight="1" x14ac:dyDescent="0.2">
      <c r="A392" s="5"/>
      <c r="B392" s="5"/>
      <c r="C392" s="5"/>
      <c r="D392" s="5"/>
      <c r="E392" s="6" t="s">
        <v>2858</v>
      </c>
      <c r="F392" s="6" t="s">
        <v>2859</v>
      </c>
      <c r="G392" s="7" t="s">
        <v>2860</v>
      </c>
      <c r="H392" s="6"/>
      <c r="I392" s="18" t="s">
        <v>2861</v>
      </c>
      <c r="J392" s="19"/>
      <c r="K392" s="10" t="s">
        <v>2862</v>
      </c>
      <c r="L392" s="5"/>
      <c r="M392" s="17" t="s">
        <v>2863</v>
      </c>
      <c r="N392" s="17" t="s">
        <v>2864</v>
      </c>
      <c r="O392" s="5"/>
      <c r="P392" s="5"/>
      <c r="Q392" s="5"/>
      <c r="R392" s="5"/>
      <c r="S392" s="5"/>
      <c r="T392" s="5"/>
      <c r="U392" s="5"/>
    </row>
    <row r="393" spans="1:21" ht="12.75" customHeight="1" x14ac:dyDescent="0.2">
      <c r="A393" s="5"/>
      <c r="B393" s="5"/>
      <c r="C393" s="5"/>
      <c r="D393" s="5"/>
      <c r="E393" s="6" t="s">
        <v>2865</v>
      </c>
      <c r="F393" s="6" t="s">
        <v>2866</v>
      </c>
      <c r="G393" s="7" t="s">
        <v>2867</v>
      </c>
      <c r="H393" s="6"/>
      <c r="I393" s="18" t="s">
        <v>2868</v>
      </c>
      <c r="J393" s="19"/>
      <c r="K393" s="10" t="s">
        <v>2869</v>
      </c>
      <c r="L393" s="5"/>
      <c r="M393" s="11" t="s">
        <v>2870</v>
      </c>
      <c r="N393" s="11" t="s">
        <v>2871</v>
      </c>
      <c r="O393" s="5"/>
      <c r="P393" s="5"/>
      <c r="Q393" s="5"/>
      <c r="R393" s="5"/>
      <c r="S393" s="5"/>
      <c r="T393" s="5"/>
      <c r="U393" s="5"/>
    </row>
    <row r="394" spans="1:21" ht="12.75" customHeight="1" x14ac:dyDescent="0.2">
      <c r="A394" s="5"/>
      <c r="B394" s="5"/>
      <c r="C394" s="5"/>
      <c r="D394" s="5"/>
      <c r="E394" s="6" t="s">
        <v>2872</v>
      </c>
      <c r="F394" s="6" t="s">
        <v>2873</v>
      </c>
      <c r="G394" s="7" t="s">
        <v>2874</v>
      </c>
      <c r="H394" s="6"/>
      <c r="I394" s="18" t="s">
        <v>2875</v>
      </c>
      <c r="J394" s="19"/>
      <c r="K394" s="10" t="s">
        <v>2876</v>
      </c>
      <c r="L394" s="5"/>
      <c r="M394" s="17" t="s">
        <v>2877</v>
      </c>
      <c r="N394" s="17" t="s">
        <v>2878</v>
      </c>
      <c r="O394" s="5"/>
      <c r="P394" s="5"/>
      <c r="Q394" s="5"/>
      <c r="R394" s="5"/>
      <c r="S394" s="5"/>
      <c r="T394" s="5"/>
      <c r="U394" s="5"/>
    </row>
    <row r="395" spans="1:21" ht="12.75" customHeight="1" x14ac:dyDescent="0.2">
      <c r="A395" s="5"/>
      <c r="B395" s="5"/>
      <c r="C395" s="5"/>
      <c r="D395" s="5"/>
      <c r="E395" s="6" t="s">
        <v>2879</v>
      </c>
      <c r="F395" s="6" t="s">
        <v>2880</v>
      </c>
      <c r="G395" s="7" t="s">
        <v>2881</v>
      </c>
      <c r="H395" s="6"/>
      <c r="I395" s="18" t="s">
        <v>2882</v>
      </c>
      <c r="J395" s="19"/>
      <c r="K395" s="10" t="s">
        <v>2883</v>
      </c>
      <c r="L395" s="5"/>
      <c r="M395" s="17" t="s">
        <v>2884</v>
      </c>
      <c r="N395" s="17" t="s">
        <v>2885</v>
      </c>
      <c r="O395" s="5"/>
      <c r="P395" s="5"/>
      <c r="Q395" s="5"/>
      <c r="R395" s="5"/>
      <c r="S395" s="5"/>
      <c r="T395" s="5"/>
      <c r="U395" s="5"/>
    </row>
    <row r="396" spans="1:21" ht="12.75" customHeight="1" x14ac:dyDescent="0.2">
      <c r="A396" s="5"/>
      <c r="B396" s="5"/>
      <c r="C396" s="5"/>
      <c r="D396" s="5"/>
      <c r="E396" s="6" t="s">
        <v>2886</v>
      </c>
      <c r="F396" s="6" t="s">
        <v>2887</v>
      </c>
      <c r="G396" s="7" t="s">
        <v>2888</v>
      </c>
      <c r="H396" s="6"/>
      <c r="I396" s="18" t="s">
        <v>2889</v>
      </c>
      <c r="J396" s="19"/>
      <c r="K396" s="10" t="s">
        <v>2890</v>
      </c>
      <c r="L396" s="5"/>
      <c r="M396" s="17" t="s">
        <v>2891</v>
      </c>
      <c r="N396" s="17" t="s">
        <v>2892</v>
      </c>
      <c r="O396" s="5"/>
      <c r="P396" s="5"/>
      <c r="Q396" s="5"/>
      <c r="R396" s="5"/>
      <c r="S396" s="5"/>
      <c r="T396" s="5"/>
      <c r="U396" s="5"/>
    </row>
    <row r="397" spans="1:21" ht="12.75" customHeight="1" x14ac:dyDescent="0.2">
      <c r="A397" s="5"/>
      <c r="B397" s="5"/>
      <c r="C397" s="5"/>
      <c r="D397" s="5"/>
      <c r="E397" s="6" t="s">
        <v>2893</v>
      </c>
      <c r="F397" s="6" t="s">
        <v>2894</v>
      </c>
      <c r="G397" s="7" t="s">
        <v>2895</v>
      </c>
      <c r="H397" s="6"/>
      <c r="I397" s="18" t="s">
        <v>2896</v>
      </c>
      <c r="J397" s="19"/>
      <c r="K397" s="10" t="s">
        <v>2897</v>
      </c>
      <c r="L397" s="5"/>
      <c r="M397" s="17" t="s">
        <v>2898</v>
      </c>
      <c r="N397" s="17" t="s">
        <v>2899</v>
      </c>
      <c r="O397" s="5"/>
      <c r="P397" s="5"/>
      <c r="Q397" s="5"/>
      <c r="R397" s="5"/>
      <c r="S397" s="5"/>
      <c r="T397" s="5"/>
      <c r="U397" s="5"/>
    </row>
    <row r="398" spans="1:21" ht="12.75" customHeight="1" x14ac:dyDescent="0.2">
      <c r="A398" s="5"/>
      <c r="B398" s="5"/>
      <c r="C398" s="5"/>
      <c r="D398" s="5"/>
      <c r="E398" s="6" t="s">
        <v>2900</v>
      </c>
      <c r="F398" s="6" t="s">
        <v>2901</v>
      </c>
      <c r="G398" s="7" t="s">
        <v>2902</v>
      </c>
      <c r="H398" s="6"/>
      <c r="I398" s="18" t="s">
        <v>2903</v>
      </c>
      <c r="J398" s="19"/>
      <c r="K398" s="10" t="s">
        <v>2904</v>
      </c>
      <c r="L398" s="5"/>
      <c r="M398" s="17" t="s">
        <v>2905</v>
      </c>
      <c r="N398" s="17" t="s">
        <v>2906</v>
      </c>
      <c r="O398" s="5"/>
      <c r="P398" s="5"/>
      <c r="Q398" s="5"/>
      <c r="R398" s="5"/>
      <c r="S398" s="5"/>
      <c r="T398" s="5"/>
      <c r="U398" s="5"/>
    </row>
    <row r="399" spans="1:21" ht="12.75" customHeight="1" x14ac:dyDescent="0.2">
      <c r="A399" s="5"/>
      <c r="B399" s="5"/>
      <c r="C399" s="5"/>
      <c r="D399" s="5"/>
      <c r="E399" s="6" t="s">
        <v>2907</v>
      </c>
      <c r="F399" s="6" t="s">
        <v>2908</v>
      </c>
      <c r="G399" s="7" t="s">
        <v>2909</v>
      </c>
      <c r="H399" s="6"/>
      <c r="I399" s="18" t="s">
        <v>2910</v>
      </c>
      <c r="J399" s="19"/>
      <c r="K399" s="10" t="s">
        <v>2911</v>
      </c>
      <c r="L399" s="5"/>
      <c r="M399" s="17" t="s">
        <v>2912</v>
      </c>
      <c r="N399" s="17" t="s">
        <v>2913</v>
      </c>
      <c r="O399" s="5"/>
      <c r="P399" s="5"/>
      <c r="Q399" s="5"/>
      <c r="R399" s="5"/>
      <c r="S399" s="5"/>
      <c r="T399" s="5"/>
      <c r="U399" s="5"/>
    </row>
    <row r="400" spans="1:21" ht="12.75" customHeight="1" x14ac:dyDescent="0.2">
      <c r="A400" s="5"/>
      <c r="B400" s="5"/>
      <c r="C400" s="5"/>
      <c r="D400" s="5"/>
      <c r="E400" s="6" t="s">
        <v>2914</v>
      </c>
      <c r="F400" s="6" t="s">
        <v>2915</v>
      </c>
      <c r="G400" s="7" t="s">
        <v>2916</v>
      </c>
      <c r="H400" s="6"/>
      <c r="I400" s="18" t="s">
        <v>2917</v>
      </c>
      <c r="J400" s="19"/>
      <c r="K400" s="10" t="s">
        <v>2918</v>
      </c>
      <c r="L400" s="5"/>
      <c r="M400" s="17" t="s">
        <v>2919</v>
      </c>
      <c r="N400" s="17" t="s">
        <v>2920</v>
      </c>
      <c r="O400" s="5"/>
      <c r="P400" s="5"/>
      <c r="Q400" s="5"/>
      <c r="R400" s="5"/>
      <c r="S400" s="5"/>
      <c r="T400" s="5"/>
      <c r="U400" s="5"/>
    </row>
    <row r="401" spans="1:21" ht="12.75" customHeight="1" x14ac:dyDescent="0.2">
      <c r="A401" s="5"/>
      <c r="B401" s="5"/>
      <c r="C401" s="5"/>
      <c r="D401" s="5"/>
      <c r="E401" s="6" t="s">
        <v>2921</v>
      </c>
      <c r="F401" s="6" t="s">
        <v>2922</v>
      </c>
      <c r="G401" s="7" t="s">
        <v>2923</v>
      </c>
      <c r="H401" s="6"/>
      <c r="I401" s="18" t="s">
        <v>2924</v>
      </c>
      <c r="J401" s="19"/>
      <c r="K401" s="10" t="s">
        <v>2925</v>
      </c>
      <c r="L401" s="5"/>
      <c r="M401" s="17" t="s">
        <v>2926</v>
      </c>
      <c r="N401" s="17" t="s">
        <v>2927</v>
      </c>
      <c r="O401" s="5"/>
      <c r="P401" s="5"/>
      <c r="Q401" s="5"/>
      <c r="R401" s="5"/>
      <c r="S401" s="5"/>
      <c r="T401" s="5"/>
      <c r="U401" s="5"/>
    </row>
    <row r="402" spans="1:21" ht="12.75" customHeight="1" x14ac:dyDescent="0.2">
      <c r="A402" s="5"/>
      <c r="B402" s="5"/>
      <c r="C402" s="5"/>
      <c r="D402" s="5"/>
      <c r="E402" s="6" t="s">
        <v>2928</v>
      </c>
      <c r="F402" s="6" t="s">
        <v>2929</v>
      </c>
      <c r="G402" s="7" t="s">
        <v>2930</v>
      </c>
      <c r="H402" s="6"/>
      <c r="I402" s="18" t="s">
        <v>2931</v>
      </c>
      <c r="J402" s="19"/>
      <c r="K402" s="10" t="s">
        <v>2932</v>
      </c>
      <c r="L402" s="5"/>
      <c r="M402" s="17" t="s">
        <v>2933</v>
      </c>
      <c r="N402" s="17" t="s">
        <v>2934</v>
      </c>
      <c r="O402" s="5"/>
      <c r="P402" s="5"/>
      <c r="Q402" s="5"/>
      <c r="R402" s="5"/>
      <c r="S402" s="5"/>
      <c r="T402" s="5"/>
      <c r="U402" s="5"/>
    </row>
    <row r="403" spans="1:21" ht="12.75" customHeight="1" x14ac:dyDescent="0.2">
      <c r="A403" s="5"/>
      <c r="B403" s="5"/>
      <c r="C403" s="5"/>
      <c r="D403" s="5"/>
      <c r="E403" s="6" t="s">
        <v>2935</v>
      </c>
      <c r="F403" s="6" t="s">
        <v>2936</v>
      </c>
      <c r="G403" s="7" t="s">
        <v>2937</v>
      </c>
      <c r="H403" s="6"/>
      <c r="I403" s="18" t="s">
        <v>2938</v>
      </c>
      <c r="J403" s="19"/>
      <c r="K403" s="10" t="s">
        <v>2939</v>
      </c>
      <c r="L403" s="5"/>
      <c r="M403" s="17" t="s">
        <v>2940</v>
      </c>
      <c r="N403" s="17" t="s">
        <v>2941</v>
      </c>
      <c r="O403" s="5"/>
      <c r="P403" s="5"/>
      <c r="Q403" s="5"/>
      <c r="R403" s="5"/>
      <c r="S403" s="5"/>
      <c r="T403" s="5"/>
      <c r="U403" s="5"/>
    </row>
    <row r="404" spans="1:21" ht="12.75" customHeight="1" x14ac:dyDescent="0.2">
      <c r="A404" s="5"/>
      <c r="B404" s="5"/>
      <c r="C404" s="5"/>
      <c r="D404" s="5"/>
      <c r="E404" s="6" t="s">
        <v>2942</v>
      </c>
      <c r="F404" s="6" t="s">
        <v>2943</v>
      </c>
      <c r="G404" s="7" t="s">
        <v>2944</v>
      </c>
      <c r="H404" s="6"/>
      <c r="I404" s="18" t="s">
        <v>2945</v>
      </c>
      <c r="J404" s="19"/>
      <c r="K404" s="10" t="s">
        <v>2946</v>
      </c>
      <c r="L404" s="5"/>
      <c r="M404" s="17" t="s">
        <v>2947</v>
      </c>
      <c r="N404" s="17" t="s">
        <v>2948</v>
      </c>
      <c r="O404" s="5"/>
      <c r="P404" s="5"/>
      <c r="Q404" s="5"/>
      <c r="R404" s="5"/>
      <c r="S404" s="5"/>
      <c r="T404" s="5"/>
      <c r="U404" s="5"/>
    </row>
    <row r="405" spans="1:21" ht="12.75" customHeight="1" x14ac:dyDescent="0.2">
      <c r="A405" s="5"/>
      <c r="B405" s="5"/>
      <c r="C405" s="5"/>
      <c r="D405" s="5"/>
      <c r="E405" s="6" t="s">
        <v>2949</v>
      </c>
      <c r="F405" s="6" t="s">
        <v>2950</v>
      </c>
      <c r="G405" s="7" t="s">
        <v>2951</v>
      </c>
      <c r="H405" s="6"/>
      <c r="I405" s="18" t="s">
        <v>2952</v>
      </c>
      <c r="J405" s="19"/>
      <c r="K405" s="10" t="s">
        <v>2953</v>
      </c>
      <c r="L405" s="5"/>
      <c r="M405" s="17" t="s">
        <v>2954</v>
      </c>
      <c r="N405" s="17" t="s">
        <v>2955</v>
      </c>
      <c r="O405" s="5"/>
      <c r="P405" s="5"/>
      <c r="Q405" s="5"/>
      <c r="R405" s="5"/>
      <c r="S405" s="5"/>
      <c r="T405" s="5"/>
      <c r="U405" s="5"/>
    </row>
    <row r="406" spans="1:21" ht="12.75" customHeight="1" x14ac:dyDescent="0.2">
      <c r="A406" s="5"/>
      <c r="B406" s="5"/>
      <c r="C406" s="5"/>
      <c r="D406" s="5"/>
      <c r="E406" s="6" t="s">
        <v>2956</v>
      </c>
      <c r="F406" s="6" t="s">
        <v>2957</v>
      </c>
      <c r="G406" s="7" t="s">
        <v>2958</v>
      </c>
      <c r="H406" s="6"/>
      <c r="I406" s="18" t="s">
        <v>2959</v>
      </c>
      <c r="J406" s="19"/>
      <c r="K406" s="10" t="s">
        <v>2960</v>
      </c>
      <c r="L406" s="5"/>
      <c r="M406" s="17" t="s">
        <v>2961</v>
      </c>
      <c r="N406" s="17" t="s">
        <v>2962</v>
      </c>
      <c r="O406" s="5"/>
      <c r="P406" s="5"/>
      <c r="Q406" s="5"/>
      <c r="R406" s="5"/>
      <c r="S406" s="5"/>
      <c r="T406" s="5"/>
      <c r="U406" s="5"/>
    </row>
    <row r="407" spans="1:21" ht="12.75" customHeight="1" x14ac:dyDescent="0.2">
      <c r="A407" s="5"/>
      <c r="B407" s="5"/>
      <c r="C407" s="5"/>
      <c r="D407" s="5"/>
      <c r="E407" s="6" t="s">
        <v>2963</v>
      </c>
      <c r="F407" s="6" t="s">
        <v>2964</v>
      </c>
      <c r="G407" s="7" t="s">
        <v>2965</v>
      </c>
      <c r="H407" s="6"/>
      <c r="I407" s="18" t="s">
        <v>2966</v>
      </c>
      <c r="J407" s="19"/>
      <c r="K407" s="10" t="s">
        <v>2967</v>
      </c>
      <c r="L407" s="5"/>
      <c r="M407" s="17" t="s">
        <v>2968</v>
      </c>
      <c r="N407" s="17" t="s">
        <v>2969</v>
      </c>
      <c r="O407" s="5"/>
      <c r="P407" s="5"/>
      <c r="Q407" s="5"/>
      <c r="R407" s="5"/>
      <c r="S407" s="5"/>
      <c r="T407" s="5"/>
      <c r="U407" s="5"/>
    </row>
    <row r="408" spans="1:21" ht="12.75" customHeight="1" x14ac:dyDescent="0.2">
      <c r="A408" s="5"/>
      <c r="B408" s="5"/>
      <c r="C408" s="5"/>
      <c r="D408" s="5"/>
      <c r="E408" s="6" t="s">
        <v>2970</v>
      </c>
      <c r="F408" s="6" t="s">
        <v>2971</v>
      </c>
      <c r="G408" s="7" t="s">
        <v>2972</v>
      </c>
      <c r="H408" s="6"/>
      <c r="I408" s="18" t="s">
        <v>2973</v>
      </c>
      <c r="J408" s="19"/>
      <c r="K408" s="10" t="s">
        <v>2974</v>
      </c>
      <c r="L408" s="5"/>
      <c r="M408" s="17" t="s">
        <v>2975</v>
      </c>
      <c r="N408" s="17" t="s">
        <v>2976</v>
      </c>
      <c r="O408" s="5"/>
      <c r="P408" s="5"/>
      <c r="Q408" s="5"/>
      <c r="R408" s="5"/>
      <c r="S408" s="5"/>
      <c r="T408" s="5"/>
      <c r="U408" s="5"/>
    </row>
    <row r="409" spans="1:21" ht="12.75" customHeight="1" x14ac:dyDescent="0.2">
      <c r="A409" s="5"/>
      <c r="B409" s="5"/>
      <c r="C409" s="5"/>
      <c r="D409" s="5"/>
      <c r="E409" s="6" t="s">
        <v>2977</v>
      </c>
      <c r="F409" s="6" t="s">
        <v>2978</v>
      </c>
      <c r="G409" s="7" t="s">
        <v>2979</v>
      </c>
      <c r="H409" s="6"/>
      <c r="I409" s="18" t="s">
        <v>2980</v>
      </c>
      <c r="J409" s="19"/>
      <c r="K409" s="10" t="s">
        <v>2981</v>
      </c>
      <c r="L409" s="5"/>
      <c r="M409" s="11" t="s">
        <v>2982</v>
      </c>
      <c r="N409" s="11" t="s">
        <v>2983</v>
      </c>
      <c r="O409" s="5"/>
      <c r="P409" s="5"/>
      <c r="Q409" s="5"/>
      <c r="R409" s="5"/>
      <c r="S409" s="5"/>
      <c r="T409" s="5"/>
      <c r="U409" s="5"/>
    </row>
    <row r="410" spans="1:21" ht="12.75" customHeight="1" x14ac:dyDescent="0.2">
      <c r="A410" s="5"/>
      <c r="B410" s="5"/>
      <c r="C410" s="5"/>
      <c r="D410" s="5"/>
      <c r="E410" s="6" t="s">
        <v>2984</v>
      </c>
      <c r="F410" s="6" t="s">
        <v>2985</v>
      </c>
      <c r="G410" s="7" t="s">
        <v>2986</v>
      </c>
      <c r="H410" s="6"/>
      <c r="I410" s="18" t="s">
        <v>2987</v>
      </c>
      <c r="J410" s="19"/>
      <c r="K410" s="10" t="s">
        <v>2988</v>
      </c>
      <c r="L410" s="5"/>
      <c r="M410" s="17" t="s">
        <v>2989</v>
      </c>
      <c r="N410" s="17" t="s">
        <v>2990</v>
      </c>
      <c r="O410" s="5"/>
      <c r="P410" s="5"/>
      <c r="Q410" s="5"/>
      <c r="R410" s="5"/>
      <c r="S410" s="5"/>
      <c r="T410" s="5"/>
      <c r="U410" s="5"/>
    </row>
    <row r="411" spans="1:21" ht="12.75" customHeight="1" x14ac:dyDescent="0.2">
      <c r="A411" s="5"/>
      <c r="B411" s="5"/>
      <c r="C411" s="5"/>
      <c r="D411" s="5"/>
      <c r="E411" s="6" t="s">
        <v>2991</v>
      </c>
      <c r="F411" s="6" t="s">
        <v>2992</v>
      </c>
      <c r="G411" s="7" t="s">
        <v>2993</v>
      </c>
      <c r="H411" s="6"/>
      <c r="I411" s="18" t="s">
        <v>2994</v>
      </c>
      <c r="J411" s="19"/>
      <c r="K411" s="10" t="s">
        <v>2995</v>
      </c>
      <c r="L411" s="5"/>
      <c r="M411" s="17" t="s">
        <v>2996</v>
      </c>
      <c r="N411" s="17" t="s">
        <v>2997</v>
      </c>
      <c r="O411" s="5"/>
      <c r="P411" s="5"/>
      <c r="Q411" s="5"/>
      <c r="R411" s="5"/>
      <c r="S411" s="5"/>
      <c r="T411" s="5"/>
      <c r="U411" s="5"/>
    </row>
    <row r="412" spans="1:21" ht="12.75" customHeight="1" x14ac:dyDescent="0.2">
      <c r="A412" s="5"/>
      <c r="B412" s="5"/>
      <c r="C412" s="5"/>
      <c r="D412" s="5"/>
      <c r="E412" s="6" t="s">
        <v>2998</v>
      </c>
      <c r="F412" s="6" t="s">
        <v>2999</v>
      </c>
      <c r="G412" s="7" t="s">
        <v>3000</v>
      </c>
      <c r="H412" s="6"/>
      <c r="I412" s="20" t="s">
        <v>3001</v>
      </c>
      <c r="J412" s="9"/>
      <c r="K412" s="10" t="s">
        <v>3002</v>
      </c>
      <c r="L412" s="5"/>
      <c r="M412" s="17" t="s">
        <v>3003</v>
      </c>
      <c r="N412" s="17" t="s">
        <v>3004</v>
      </c>
      <c r="O412" s="5"/>
      <c r="P412" s="5"/>
      <c r="Q412" s="5"/>
      <c r="R412" s="5"/>
      <c r="S412" s="5"/>
      <c r="T412" s="5"/>
      <c r="U412" s="5"/>
    </row>
    <row r="413" spans="1:21" ht="12.75" customHeight="1" x14ac:dyDescent="0.2">
      <c r="A413" s="5"/>
      <c r="B413" s="5"/>
      <c r="C413" s="5"/>
      <c r="D413" s="5"/>
      <c r="E413" s="6" t="s">
        <v>3005</v>
      </c>
      <c r="F413" s="6" t="s">
        <v>3006</v>
      </c>
      <c r="G413" s="7" t="s">
        <v>3007</v>
      </c>
      <c r="H413" s="6"/>
      <c r="I413" s="20" t="s">
        <v>3008</v>
      </c>
      <c r="J413" s="19"/>
      <c r="K413" s="10" t="s">
        <v>3002</v>
      </c>
      <c r="L413" s="5"/>
      <c r="M413" s="17" t="s">
        <v>3009</v>
      </c>
      <c r="N413" s="17" t="s">
        <v>3010</v>
      </c>
      <c r="O413" s="5"/>
      <c r="P413" s="5"/>
      <c r="Q413" s="5"/>
      <c r="R413" s="5"/>
      <c r="S413" s="5"/>
      <c r="T413" s="5"/>
      <c r="U413" s="5"/>
    </row>
    <row r="414" spans="1:21" ht="12.75" customHeight="1" x14ac:dyDescent="0.2">
      <c r="A414" s="5"/>
      <c r="B414" s="5"/>
      <c r="C414" s="5"/>
      <c r="D414" s="5"/>
      <c r="E414" s="6" t="s">
        <v>3011</v>
      </c>
      <c r="F414" s="6" t="s">
        <v>3012</v>
      </c>
      <c r="G414" s="7" t="s">
        <v>3013</v>
      </c>
      <c r="H414" s="6"/>
      <c r="I414" s="18" t="s">
        <v>3014</v>
      </c>
      <c r="J414" s="19"/>
      <c r="K414" s="10" t="s">
        <v>3015</v>
      </c>
      <c r="L414" s="5"/>
      <c r="M414" s="17" t="s">
        <v>3016</v>
      </c>
      <c r="N414" s="17" t="s">
        <v>3017</v>
      </c>
      <c r="O414" s="5"/>
      <c r="P414" s="5"/>
      <c r="Q414" s="5"/>
      <c r="R414" s="5"/>
      <c r="S414" s="5"/>
      <c r="T414" s="5"/>
      <c r="U414" s="5"/>
    </row>
    <row r="415" spans="1:21" ht="12.75" customHeight="1" x14ac:dyDescent="0.2">
      <c r="A415" s="5"/>
      <c r="B415" s="5"/>
      <c r="C415" s="5"/>
      <c r="D415" s="5"/>
      <c r="E415" s="6" t="s">
        <v>3018</v>
      </c>
      <c r="F415" s="6" t="s">
        <v>3019</v>
      </c>
      <c r="G415" s="7" t="s">
        <v>3020</v>
      </c>
      <c r="H415" s="6"/>
      <c r="I415" s="18" t="s">
        <v>3021</v>
      </c>
      <c r="J415" s="19"/>
      <c r="K415" s="10" t="s">
        <v>3022</v>
      </c>
      <c r="L415" s="5"/>
      <c r="M415" s="17" t="s">
        <v>3023</v>
      </c>
      <c r="N415" s="17" t="s">
        <v>3024</v>
      </c>
      <c r="O415" s="5"/>
      <c r="P415" s="5"/>
      <c r="Q415" s="5"/>
      <c r="R415" s="5"/>
      <c r="S415" s="5"/>
      <c r="T415" s="5"/>
      <c r="U415" s="5"/>
    </row>
    <row r="416" spans="1:21" ht="12.75" customHeight="1" x14ac:dyDescent="0.2">
      <c r="A416" s="5"/>
      <c r="B416" s="5"/>
      <c r="C416" s="5"/>
      <c r="D416" s="5"/>
      <c r="E416" s="6" t="s">
        <v>3025</v>
      </c>
      <c r="F416" s="6" t="s">
        <v>3026</v>
      </c>
      <c r="G416" s="7" t="s">
        <v>3027</v>
      </c>
      <c r="H416" s="6"/>
      <c r="I416" s="18" t="s">
        <v>3028</v>
      </c>
      <c r="J416" s="9"/>
      <c r="K416" s="10" t="s">
        <v>3029</v>
      </c>
      <c r="L416" s="5"/>
      <c r="M416" s="17" t="s">
        <v>3030</v>
      </c>
      <c r="N416" s="17" t="s">
        <v>3031</v>
      </c>
      <c r="O416" s="5"/>
      <c r="P416" s="5"/>
      <c r="Q416" s="5"/>
      <c r="R416" s="5"/>
      <c r="S416" s="5"/>
      <c r="T416" s="5"/>
      <c r="U416" s="5"/>
    </row>
    <row r="417" spans="1:21" ht="12.75" customHeight="1" x14ac:dyDescent="0.2">
      <c r="A417" s="5"/>
      <c r="B417" s="5"/>
      <c r="C417" s="5"/>
      <c r="D417" s="5"/>
      <c r="E417" s="6" t="s">
        <v>3032</v>
      </c>
      <c r="F417" s="6" t="s">
        <v>3033</v>
      </c>
      <c r="G417" s="7" t="s">
        <v>3034</v>
      </c>
      <c r="H417" s="6"/>
      <c r="I417" s="18" t="s">
        <v>3035</v>
      </c>
      <c r="J417" s="9"/>
      <c r="K417" s="10" t="s">
        <v>3036</v>
      </c>
      <c r="L417" s="5"/>
      <c r="M417" s="17" t="s">
        <v>3037</v>
      </c>
      <c r="N417" s="17" t="s">
        <v>3038</v>
      </c>
      <c r="O417" s="5"/>
      <c r="P417" s="5"/>
      <c r="Q417" s="5"/>
      <c r="R417" s="5"/>
      <c r="S417" s="5"/>
      <c r="T417" s="5"/>
      <c r="U417" s="5"/>
    </row>
    <row r="418" spans="1:21" ht="12.75" customHeight="1" x14ac:dyDescent="0.2">
      <c r="A418" s="5"/>
      <c r="B418" s="5"/>
      <c r="C418" s="5"/>
      <c r="D418" s="5"/>
      <c r="E418" s="6" t="s">
        <v>3039</v>
      </c>
      <c r="F418" s="6" t="s">
        <v>3040</v>
      </c>
      <c r="G418" s="7" t="s">
        <v>3041</v>
      </c>
      <c r="H418" s="6"/>
      <c r="I418" s="18" t="s">
        <v>3042</v>
      </c>
      <c r="J418" s="9"/>
      <c r="K418" s="10" t="s">
        <v>3043</v>
      </c>
      <c r="L418" s="5"/>
      <c r="M418" s="17" t="s">
        <v>3044</v>
      </c>
      <c r="N418" s="17" t="s">
        <v>3045</v>
      </c>
      <c r="O418" s="5"/>
      <c r="P418" s="5"/>
      <c r="Q418" s="5"/>
      <c r="R418" s="5"/>
      <c r="S418" s="5"/>
      <c r="T418" s="5"/>
      <c r="U418" s="5"/>
    </row>
    <row r="419" spans="1:21" ht="12.75" customHeight="1" x14ac:dyDescent="0.2">
      <c r="A419" s="5"/>
      <c r="B419" s="5"/>
      <c r="C419" s="5"/>
      <c r="D419" s="5"/>
      <c r="E419" s="6" t="s">
        <v>3046</v>
      </c>
      <c r="F419" s="6" t="s">
        <v>3047</v>
      </c>
      <c r="G419" s="7" t="s">
        <v>3048</v>
      </c>
      <c r="H419" s="6"/>
      <c r="I419" s="18" t="s">
        <v>3049</v>
      </c>
      <c r="J419" s="19"/>
      <c r="K419" s="10" t="s">
        <v>3050</v>
      </c>
      <c r="L419" s="5"/>
      <c r="M419" s="11" t="s">
        <v>3051</v>
      </c>
      <c r="N419" s="11" t="s">
        <v>3052</v>
      </c>
      <c r="O419" s="5"/>
      <c r="P419" s="5"/>
      <c r="Q419" s="5"/>
      <c r="R419" s="5"/>
      <c r="S419" s="5"/>
      <c r="T419" s="5"/>
      <c r="U419" s="5"/>
    </row>
    <row r="420" spans="1:21" ht="12.75" customHeight="1" x14ac:dyDescent="0.2">
      <c r="A420" s="5"/>
      <c r="B420" s="5"/>
      <c r="C420" s="5"/>
      <c r="D420" s="5"/>
      <c r="E420" s="6" t="s">
        <v>3053</v>
      </c>
      <c r="F420" s="6" t="s">
        <v>3054</v>
      </c>
      <c r="G420" s="7" t="s">
        <v>3055</v>
      </c>
      <c r="H420" s="6"/>
      <c r="I420" s="18" t="s">
        <v>3056</v>
      </c>
      <c r="J420" s="19"/>
      <c r="K420" s="10" t="s">
        <v>3057</v>
      </c>
      <c r="L420" s="5"/>
      <c r="M420" s="11" t="s">
        <v>3058</v>
      </c>
      <c r="N420" s="11" t="s">
        <v>3059</v>
      </c>
      <c r="O420" s="5"/>
      <c r="P420" s="5"/>
      <c r="Q420" s="5"/>
      <c r="R420" s="5"/>
      <c r="S420" s="5"/>
      <c r="T420" s="5"/>
      <c r="U420" s="5"/>
    </row>
    <row r="421" spans="1:21" ht="12.75" customHeight="1" x14ac:dyDescent="0.2">
      <c r="A421" s="5"/>
      <c r="B421" s="5"/>
      <c r="C421" s="5"/>
      <c r="D421" s="5"/>
      <c r="E421" s="6" t="s">
        <v>3060</v>
      </c>
      <c r="F421" s="6" t="s">
        <v>3061</v>
      </c>
      <c r="G421" s="7" t="s">
        <v>3062</v>
      </c>
      <c r="H421" s="6"/>
      <c r="I421" s="18" t="s">
        <v>3063</v>
      </c>
      <c r="J421" s="19"/>
      <c r="K421" s="10" t="s">
        <v>3064</v>
      </c>
      <c r="L421" s="5"/>
      <c r="M421" s="17" t="s">
        <v>3065</v>
      </c>
      <c r="N421" s="17" t="s">
        <v>3066</v>
      </c>
      <c r="O421" s="5"/>
      <c r="P421" s="5"/>
      <c r="Q421" s="5"/>
      <c r="R421" s="5"/>
      <c r="S421" s="5"/>
      <c r="T421" s="5"/>
      <c r="U421" s="5"/>
    </row>
    <row r="422" spans="1:21" ht="12.75" customHeight="1" x14ac:dyDescent="0.2">
      <c r="A422" s="5"/>
      <c r="B422" s="5"/>
      <c r="C422" s="5"/>
      <c r="D422" s="5"/>
      <c r="E422" s="6" t="s">
        <v>3067</v>
      </c>
      <c r="F422" s="6" t="s">
        <v>3068</v>
      </c>
      <c r="G422" s="7" t="s">
        <v>3069</v>
      </c>
      <c r="H422" s="6"/>
      <c r="I422" s="18" t="s">
        <v>3070</v>
      </c>
      <c r="J422" s="19"/>
      <c r="K422" s="10" t="s">
        <v>3071</v>
      </c>
      <c r="L422" s="5"/>
      <c r="M422" s="11" t="s">
        <v>3072</v>
      </c>
      <c r="N422" s="11" t="s">
        <v>3073</v>
      </c>
      <c r="O422" s="5"/>
      <c r="P422" s="5"/>
      <c r="Q422" s="5"/>
      <c r="R422" s="5"/>
      <c r="S422" s="5"/>
      <c r="T422" s="5"/>
      <c r="U422" s="5"/>
    </row>
    <row r="423" spans="1:21" ht="12.75" customHeight="1" x14ac:dyDescent="0.2">
      <c r="A423" s="5"/>
      <c r="B423" s="5"/>
      <c r="C423" s="5"/>
      <c r="D423" s="5"/>
      <c r="E423" s="6" t="s">
        <v>3074</v>
      </c>
      <c r="F423" s="6" t="s">
        <v>3075</v>
      </c>
      <c r="G423" s="7" t="s">
        <v>3076</v>
      </c>
      <c r="H423" s="6"/>
      <c r="I423" s="20" t="s">
        <v>3077</v>
      </c>
      <c r="J423" s="19"/>
      <c r="K423" s="10" t="s">
        <v>3078</v>
      </c>
      <c r="L423" s="5"/>
      <c r="M423" s="17" t="s">
        <v>3079</v>
      </c>
      <c r="N423" s="17" t="s">
        <v>3080</v>
      </c>
      <c r="O423" s="5"/>
      <c r="P423" s="5"/>
      <c r="Q423" s="5"/>
      <c r="R423" s="5"/>
      <c r="S423" s="5"/>
      <c r="T423" s="5"/>
      <c r="U423" s="5"/>
    </row>
    <row r="424" spans="1:21" ht="12.75" customHeight="1" x14ac:dyDescent="0.2">
      <c r="A424" s="5"/>
      <c r="B424" s="5"/>
      <c r="C424" s="5"/>
      <c r="D424" s="5"/>
      <c r="E424" s="6" t="s">
        <v>3081</v>
      </c>
      <c r="F424" s="6" t="s">
        <v>3082</v>
      </c>
      <c r="G424" s="7" t="s">
        <v>3083</v>
      </c>
      <c r="H424" s="6"/>
      <c r="I424" s="18" t="s">
        <v>3084</v>
      </c>
      <c r="J424" s="19"/>
      <c r="K424" s="10" t="s">
        <v>3085</v>
      </c>
      <c r="L424" s="5"/>
      <c r="M424" s="17" t="s">
        <v>3086</v>
      </c>
      <c r="N424" s="17" t="s">
        <v>3087</v>
      </c>
      <c r="O424" s="5"/>
      <c r="P424" s="5"/>
      <c r="Q424" s="5"/>
      <c r="R424" s="5"/>
      <c r="S424" s="5"/>
      <c r="T424" s="5"/>
      <c r="U424" s="5"/>
    </row>
    <row r="425" spans="1:21" ht="12.75" customHeight="1" x14ac:dyDescent="0.2">
      <c r="A425" s="5"/>
      <c r="B425" s="5"/>
      <c r="C425" s="5"/>
      <c r="D425" s="5"/>
      <c r="E425" s="6" t="s">
        <v>3088</v>
      </c>
      <c r="F425" s="6" t="s">
        <v>3089</v>
      </c>
      <c r="G425" s="7" t="s">
        <v>3090</v>
      </c>
      <c r="H425" s="6"/>
      <c r="I425" s="18" t="s">
        <v>3091</v>
      </c>
      <c r="J425" s="19"/>
      <c r="K425" s="10" t="s">
        <v>3092</v>
      </c>
      <c r="L425" s="5"/>
      <c r="M425" s="17" t="s">
        <v>3093</v>
      </c>
      <c r="N425" s="17" t="s">
        <v>3094</v>
      </c>
      <c r="O425" s="5"/>
      <c r="P425" s="5"/>
      <c r="Q425" s="5"/>
      <c r="R425" s="5"/>
      <c r="S425" s="5"/>
      <c r="T425" s="5"/>
      <c r="U425" s="5"/>
    </row>
    <row r="426" spans="1:21" ht="12.75" customHeight="1" x14ac:dyDescent="0.2">
      <c r="A426" s="5"/>
      <c r="B426" s="5"/>
      <c r="C426" s="5"/>
      <c r="D426" s="5"/>
      <c r="E426" s="6" t="s">
        <v>3095</v>
      </c>
      <c r="F426" s="6" t="s">
        <v>3096</v>
      </c>
      <c r="G426" s="7" t="s">
        <v>3097</v>
      </c>
      <c r="H426" s="6"/>
      <c r="I426" s="18" t="s">
        <v>3098</v>
      </c>
      <c r="J426" s="19"/>
      <c r="K426" s="10" t="s">
        <v>3099</v>
      </c>
      <c r="L426" s="5"/>
      <c r="M426" s="17" t="s">
        <v>3100</v>
      </c>
      <c r="N426" s="17" t="s">
        <v>3101</v>
      </c>
      <c r="O426" s="5"/>
      <c r="P426" s="5"/>
      <c r="Q426" s="5"/>
      <c r="R426" s="5"/>
      <c r="S426" s="5"/>
      <c r="T426" s="5"/>
      <c r="U426" s="5"/>
    </row>
    <row r="427" spans="1:21" ht="12.75" customHeight="1" x14ac:dyDescent="0.2">
      <c r="A427" s="5"/>
      <c r="B427" s="5"/>
      <c r="C427" s="5"/>
      <c r="D427" s="5"/>
      <c r="E427" s="6" t="s">
        <v>3102</v>
      </c>
      <c r="F427" s="6" t="s">
        <v>3103</v>
      </c>
      <c r="G427" s="7" t="s">
        <v>3104</v>
      </c>
      <c r="H427" s="6"/>
      <c r="I427" s="18" t="s">
        <v>3105</v>
      </c>
      <c r="J427" s="19"/>
      <c r="K427" s="10" t="s">
        <v>3106</v>
      </c>
      <c r="L427" s="5"/>
      <c r="M427" s="17" t="s">
        <v>3107</v>
      </c>
      <c r="N427" s="17" t="s">
        <v>3108</v>
      </c>
      <c r="O427" s="5"/>
      <c r="P427" s="5"/>
      <c r="Q427" s="5"/>
      <c r="R427" s="5"/>
      <c r="S427" s="5"/>
      <c r="T427" s="5"/>
      <c r="U427" s="5"/>
    </row>
    <row r="428" spans="1:21" ht="12.75" customHeight="1" x14ac:dyDescent="0.2">
      <c r="A428" s="5"/>
      <c r="B428" s="5"/>
      <c r="C428" s="5"/>
      <c r="D428" s="5"/>
      <c r="E428" s="6" t="s">
        <v>3109</v>
      </c>
      <c r="F428" s="6" t="s">
        <v>3110</v>
      </c>
      <c r="G428" s="7" t="s">
        <v>3111</v>
      </c>
      <c r="H428" s="6"/>
      <c r="I428" s="18" t="s">
        <v>3112</v>
      </c>
      <c r="J428" s="19"/>
      <c r="K428" s="10" t="s">
        <v>3113</v>
      </c>
      <c r="L428" s="5"/>
      <c r="M428" s="11" t="s">
        <v>3114</v>
      </c>
      <c r="N428" s="11" t="s">
        <v>3115</v>
      </c>
      <c r="O428" s="5"/>
      <c r="P428" s="5"/>
      <c r="Q428" s="5"/>
      <c r="R428" s="5"/>
      <c r="S428" s="5"/>
      <c r="T428" s="5"/>
      <c r="U428" s="5"/>
    </row>
    <row r="429" spans="1:21" ht="12.75" customHeight="1" x14ac:dyDescent="0.2">
      <c r="A429" s="5"/>
      <c r="B429" s="5"/>
      <c r="C429" s="5"/>
      <c r="D429" s="5"/>
      <c r="E429" s="6" t="s">
        <v>3116</v>
      </c>
      <c r="F429" s="6" t="s">
        <v>3117</v>
      </c>
      <c r="G429" s="7" t="s">
        <v>3118</v>
      </c>
      <c r="H429" s="6"/>
      <c r="I429" s="18" t="s">
        <v>3119</v>
      </c>
      <c r="J429" s="19"/>
      <c r="K429" s="10" t="s">
        <v>3120</v>
      </c>
      <c r="L429" s="5"/>
      <c r="M429" s="17" t="s">
        <v>3121</v>
      </c>
      <c r="N429" s="17" t="s">
        <v>3122</v>
      </c>
      <c r="O429" s="5"/>
      <c r="P429" s="5"/>
      <c r="Q429" s="5"/>
      <c r="R429" s="5"/>
      <c r="S429" s="5"/>
      <c r="T429" s="5"/>
      <c r="U429" s="5"/>
    </row>
    <row r="430" spans="1:21" ht="12.75" customHeight="1" x14ac:dyDescent="0.2">
      <c r="A430" s="5"/>
      <c r="B430" s="5"/>
      <c r="C430" s="5"/>
      <c r="D430" s="5"/>
      <c r="E430" s="6" t="s">
        <v>3123</v>
      </c>
      <c r="F430" s="6" t="s">
        <v>3124</v>
      </c>
      <c r="G430" s="7" t="s">
        <v>3125</v>
      </c>
      <c r="H430" s="6"/>
      <c r="I430" s="18" t="s">
        <v>3126</v>
      </c>
      <c r="J430" s="19"/>
      <c r="K430" s="10" t="s">
        <v>3127</v>
      </c>
      <c r="L430" s="5"/>
      <c r="M430" s="17" t="s">
        <v>3128</v>
      </c>
      <c r="N430" s="17" t="s">
        <v>3129</v>
      </c>
      <c r="O430" s="5"/>
      <c r="P430" s="5"/>
      <c r="Q430" s="5"/>
      <c r="R430" s="5"/>
      <c r="S430" s="5"/>
      <c r="T430" s="5"/>
      <c r="U430" s="5"/>
    </row>
    <row r="431" spans="1:21" ht="12.75" customHeight="1" x14ac:dyDescent="0.2">
      <c r="A431" s="5"/>
      <c r="B431" s="5"/>
      <c r="C431" s="5"/>
      <c r="D431" s="5"/>
      <c r="E431" s="6" t="s">
        <v>3130</v>
      </c>
      <c r="F431" s="6" t="s">
        <v>3131</v>
      </c>
      <c r="G431" s="7" t="s">
        <v>3132</v>
      </c>
      <c r="H431" s="6"/>
      <c r="I431" s="18" t="s">
        <v>3133</v>
      </c>
      <c r="J431" s="19"/>
      <c r="K431" s="10" t="s">
        <v>3134</v>
      </c>
      <c r="L431" s="5"/>
      <c r="M431" s="17" t="s">
        <v>3135</v>
      </c>
      <c r="N431" s="17" t="s">
        <v>3136</v>
      </c>
      <c r="O431" s="5"/>
      <c r="P431" s="5"/>
      <c r="Q431" s="5"/>
      <c r="R431" s="5"/>
      <c r="S431" s="5"/>
      <c r="T431" s="5"/>
      <c r="U431" s="5"/>
    </row>
    <row r="432" spans="1:21" ht="12.75" customHeight="1" x14ac:dyDescent="0.2">
      <c r="A432" s="5"/>
      <c r="B432" s="5"/>
      <c r="C432" s="5"/>
      <c r="D432" s="5"/>
      <c r="E432" s="6" t="s">
        <v>3137</v>
      </c>
      <c r="F432" s="6" t="s">
        <v>3138</v>
      </c>
      <c r="G432" s="7" t="s">
        <v>3139</v>
      </c>
      <c r="H432" s="6"/>
      <c r="I432" s="18" t="s">
        <v>3140</v>
      </c>
      <c r="J432" s="19"/>
      <c r="K432" s="10" t="s">
        <v>3141</v>
      </c>
      <c r="L432" s="5"/>
      <c r="M432" s="11" t="s">
        <v>3142</v>
      </c>
      <c r="N432" s="11" t="s">
        <v>3143</v>
      </c>
      <c r="O432" s="5"/>
      <c r="P432" s="5"/>
      <c r="Q432" s="5"/>
      <c r="R432" s="5"/>
      <c r="S432" s="5"/>
      <c r="T432" s="5"/>
      <c r="U432" s="5"/>
    </row>
    <row r="433" spans="1:21" ht="12.75" customHeight="1" x14ac:dyDescent="0.2">
      <c r="A433" s="5"/>
      <c r="B433" s="5"/>
      <c r="C433" s="5"/>
      <c r="D433" s="5"/>
      <c r="E433" s="6" t="s">
        <v>3144</v>
      </c>
      <c r="F433" s="6" t="s">
        <v>3145</v>
      </c>
      <c r="G433" s="7" t="s">
        <v>3146</v>
      </c>
      <c r="H433" s="6"/>
      <c r="I433" s="20" t="s">
        <v>3147</v>
      </c>
      <c r="J433" s="19"/>
      <c r="K433" s="10" t="s">
        <v>3148</v>
      </c>
      <c r="L433" s="5"/>
      <c r="M433" s="17" t="s">
        <v>3149</v>
      </c>
      <c r="N433" s="17" t="s">
        <v>3150</v>
      </c>
      <c r="O433" s="5"/>
      <c r="P433" s="5"/>
      <c r="Q433" s="5"/>
      <c r="R433" s="5"/>
      <c r="S433" s="5"/>
      <c r="T433" s="5"/>
      <c r="U433" s="5"/>
    </row>
    <row r="434" spans="1:21" ht="12.75" customHeight="1" x14ac:dyDescent="0.2">
      <c r="A434" s="5"/>
      <c r="B434" s="5"/>
      <c r="C434" s="5"/>
      <c r="D434" s="5"/>
      <c r="E434" s="6" t="s">
        <v>3151</v>
      </c>
      <c r="F434" s="6" t="s">
        <v>3152</v>
      </c>
      <c r="G434" s="7" t="s">
        <v>3153</v>
      </c>
      <c r="H434" s="6"/>
      <c r="I434" s="20" t="s">
        <v>3154</v>
      </c>
      <c r="J434" s="19"/>
      <c r="K434" s="10" t="s">
        <v>3155</v>
      </c>
      <c r="L434" s="5"/>
      <c r="M434" s="17" t="s">
        <v>3156</v>
      </c>
      <c r="N434" s="17" t="s">
        <v>3157</v>
      </c>
      <c r="O434" s="5"/>
      <c r="P434" s="5"/>
      <c r="Q434" s="5"/>
      <c r="R434" s="5"/>
      <c r="S434" s="5"/>
      <c r="T434" s="5"/>
      <c r="U434" s="5"/>
    </row>
    <row r="435" spans="1:21" ht="12.75" customHeight="1" x14ac:dyDescent="0.2">
      <c r="A435" s="5"/>
      <c r="B435" s="5"/>
      <c r="C435" s="5"/>
      <c r="D435" s="5"/>
      <c r="E435" s="6" t="s">
        <v>3158</v>
      </c>
      <c r="F435" s="6" t="s">
        <v>3159</v>
      </c>
      <c r="G435" s="7" t="s">
        <v>3160</v>
      </c>
      <c r="H435" s="6"/>
      <c r="I435" s="20" t="s">
        <v>3161</v>
      </c>
      <c r="J435" s="19"/>
      <c r="K435" s="10" t="s">
        <v>3162</v>
      </c>
      <c r="L435" s="5"/>
      <c r="M435" s="17" t="s">
        <v>3163</v>
      </c>
      <c r="N435" s="17" t="s">
        <v>3164</v>
      </c>
      <c r="O435" s="5"/>
      <c r="P435" s="5"/>
      <c r="Q435" s="5"/>
      <c r="R435" s="5"/>
      <c r="S435" s="5"/>
      <c r="T435" s="5"/>
      <c r="U435" s="5"/>
    </row>
    <row r="436" spans="1:21" ht="12.75" customHeight="1" x14ac:dyDescent="0.2">
      <c r="A436" s="5"/>
      <c r="B436" s="5"/>
      <c r="C436" s="5"/>
      <c r="D436" s="5"/>
      <c r="E436" s="6" t="s">
        <v>3165</v>
      </c>
      <c r="F436" s="6" t="s">
        <v>3166</v>
      </c>
      <c r="G436" s="7" t="s">
        <v>3167</v>
      </c>
      <c r="H436" s="6"/>
      <c r="I436" s="18" t="s">
        <v>3168</v>
      </c>
      <c r="J436" s="19"/>
      <c r="K436" s="10" t="s">
        <v>3169</v>
      </c>
      <c r="L436" s="5"/>
      <c r="M436" s="17" t="s">
        <v>3170</v>
      </c>
      <c r="N436" s="17" t="s">
        <v>3171</v>
      </c>
      <c r="O436" s="5"/>
      <c r="P436" s="5"/>
      <c r="Q436" s="5"/>
      <c r="R436" s="5"/>
      <c r="S436" s="5"/>
      <c r="T436" s="5"/>
      <c r="U436" s="5"/>
    </row>
    <row r="437" spans="1:21" ht="12.75" customHeight="1" x14ac:dyDescent="0.2">
      <c r="A437" s="5"/>
      <c r="B437" s="5"/>
      <c r="C437" s="5"/>
      <c r="D437" s="5"/>
      <c r="E437" s="6" t="s">
        <v>3172</v>
      </c>
      <c r="F437" s="6" t="s">
        <v>3173</v>
      </c>
      <c r="G437" s="7" t="s">
        <v>3174</v>
      </c>
      <c r="H437" s="6"/>
      <c r="I437" s="18" t="s">
        <v>3175</v>
      </c>
      <c r="J437" s="19"/>
      <c r="K437" s="10" t="s">
        <v>3176</v>
      </c>
      <c r="L437" s="5"/>
      <c r="M437" s="17" t="s">
        <v>3177</v>
      </c>
      <c r="N437" s="17" t="s">
        <v>3178</v>
      </c>
      <c r="O437" s="5"/>
      <c r="P437" s="5"/>
      <c r="Q437" s="5"/>
      <c r="R437" s="5"/>
      <c r="S437" s="5"/>
      <c r="T437" s="5"/>
      <c r="U437" s="5"/>
    </row>
    <row r="438" spans="1:21" ht="12.75" customHeight="1" x14ac:dyDescent="0.2">
      <c r="A438" s="5"/>
      <c r="B438" s="5"/>
      <c r="C438" s="5"/>
      <c r="D438" s="5"/>
      <c r="E438" s="6" t="s">
        <v>3179</v>
      </c>
      <c r="F438" s="6" t="s">
        <v>3180</v>
      </c>
      <c r="G438" s="7" t="s">
        <v>3181</v>
      </c>
      <c r="H438" s="6"/>
      <c r="I438" s="18" t="s">
        <v>3182</v>
      </c>
      <c r="J438" s="19"/>
      <c r="K438" s="10" t="s">
        <v>3183</v>
      </c>
      <c r="L438" s="5"/>
      <c r="M438" s="17" t="s">
        <v>3184</v>
      </c>
      <c r="N438" s="17" t="s">
        <v>3185</v>
      </c>
      <c r="O438" s="5"/>
      <c r="P438" s="5"/>
      <c r="Q438" s="5"/>
      <c r="R438" s="5"/>
      <c r="S438" s="5"/>
      <c r="T438" s="5"/>
      <c r="U438" s="5"/>
    </row>
    <row r="439" spans="1:21" ht="12.75" customHeight="1" x14ac:dyDescent="0.2">
      <c r="A439" s="5"/>
      <c r="B439" s="5"/>
      <c r="C439" s="5"/>
      <c r="D439" s="5"/>
      <c r="E439" s="6" t="s">
        <v>3186</v>
      </c>
      <c r="F439" s="6" t="s">
        <v>3187</v>
      </c>
      <c r="G439" s="7" t="s">
        <v>3188</v>
      </c>
      <c r="H439" s="6"/>
      <c r="I439" s="18" t="s">
        <v>3189</v>
      </c>
      <c r="J439" s="19"/>
      <c r="K439" s="10" t="s">
        <v>3190</v>
      </c>
      <c r="L439" s="5"/>
      <c r="M439" s="11" t="s">
        <v>3191</v>
      </c>
      <c r="N439" s="11" t="s">
        <v>3192</v>
      </c>
      <c r="O439" s="5"/>
      <c r="P439" s="5"/>
      <c r="Q439" s="5"/>
      <c r="R439" s="5"/>
      <c r="S439" s="5"/>
      <c r="T439" s="5"/>
      <c r="U439" s="5"/>
    </row>
    <row r="440" spans="1:21" ht="12.75" customHeight="1" x14ac:dyDescent="0.2">
      <c r="A440" s="5"/>
      <c r="B440" s="5"/>
      <c r="C440" s="5"/>
      <c r="D440" s="5"/>
      <c r="E440" s="6" t="s">
        <v>3193</v>
      </c>
      <c r="F440" s="6" t="s">
        <v>3194</v>
      </c>
      <c r="G440" s="7" t="s">
        <v>3195</v>
      </c>
      <c r="H440" s="6"/>
      <c r="I440" s="18" t="s">
        <v>3196</v>
      </c>
      <c r="J440" s="19"/>
      <c r="K440" s="10" t="s">
        <v>3197</v>
      </c>
      <c r="L440" s="5"/>
      <c r="M440" s="17" t="s">
        <v>3198</v>
      </c>
      <c r="N440" s="17" t="s">
        <v>3199</v>
      </c>
      <c r="O440" s="5"/>
      <c r="P440" s="5"/>
      <c r="Q440" s="5"/>
      <c r="R440" s="5"/>
      <c r="S440" s="5"/>
      <c r="T440" s="5"/>
      <c r="U440" s="5"/>
    </row>
    <row r="441" spans="1:21" ht="12.75" customHeight="1" x14ac:dyDescent="0.2">
      <c r="A441" s="5"/>
      <c r="B441" s="5"/>
      <c r="C441" s="5"/>
      <c r="D441" s="5"/>
      <c r="E441" s="6" t="s">
        <v>3200</v>
      </c>
      <c r="F441" s="6" t="s">
        <v>3201</v>
      </c>
      <c r="G441" s="7" t="s">
        <v>3202</v>
      </c>
      <c r="H441" s="6"/>
      <c r="I441" s="18" t="s">
        <v>3203</v>
      </c>
      <c r="J441" s="9"/>
      <c r="K441" s="10" t="s">
        <v>3204</v>
      </c>
      <c r="L441" s="5"/>
      <c r="M441" s="17" t="s">
        <v>3205</v>
      </c>
      <c r="N441" s="17" t="s">
        <v>3206</v>
      </c>
      <c r="O441" s="5"/>
      <c r="P441" s="5"/>
      <c r="Q441" s="5"/>
      <c r="R441" s="5"/>
      <c r="S441" s="5"/>
      <c r="T441" s="5"/>
      <c r="U441" s="5"/>
    </row>
    <row r="442" spans="1:21" ht="12.75" customHeight="1" x14ac:dyDescent="0.2">
      <c r="A442" s="5"/>
      <c r="B442" s="5"/>
      <c r="C442" s="5"/>
      <c r="D442" s="5"/>
      <c r="E442" s="6" t="s">
        <v>3207</v>
      </c>
      <c r="F442" s="6" t="s">
        <v>3208</v>
      </c>
      <c r="G442" s="7" t="s">
        <v>3209</v>
      </c>
      <c r="H442" s="6"/>
      <c r="I442" s="18" t="s">
        <v>3210</v>
      </c>
      <c r="J442" s="19"/>
      <c r="K442" s="10" t="s">
        <v>3211</v>
      </c>
      <c r="L442" s="5"/>
      <c r="M442" s="17" t="s">
        <v>3212</v>
      </c>
      <c r="N442" s="17" t="s">
        <v>3213</v>
      </c>
      <c r="O442" s="5"/>
      <c r="P442" s="5"/>
      <c r="Q442" s="5"/>
      <c r="R442" s="5"/>
      <c r="S442" s="5"/>
      <c r="T442" s="5"/>
      <c r="U442" s="5"/>
    </row>
    <row r="443" spans="1:21" ht="12.75" customHeight="1" x14ac:dyDescent="0.2">
      <c r="A443" s="5"/>
      <c r="B443" s="5"/>
      <c r="C443" s="5"/>
      <c r="D443" s="5"/>
      <c r="E443" s="6" t="s">
        <v>3214</v>
      </c>
      <c r="F443" s="6" t="s">
        <v>3215</v>
      </c>
      <c r="G443" s="7" t="s">
        <v>3216</v>
      </c>
      <c r="H443" s="6"/>
      <c r="I443" s="20" t="s">
        <v>3217</v>
      </c>
      <c r="J443" s="19"/>
      <c r="K443" s="10" t="s">
        <v>3218</v>
      </c>
      <c r="L443" s="5"/>
      <c r="M443" s="11" t="s">
        <v>3219</v>
      </c>
      <c r="N443" s="11" t="s">
        <v>3220</v>
      </c>
      <c r="O443" s="5"/>
      <c r="P443" s="5"/>
      <c r="Q443" s="5"/>
      <c r="R443" s="5"/>
      <c r="S443" s="5"/>
      <c r="T443" s="5"/>
      <c r="U443" s="5"/>
    </row>
    <row r="444" spans="1:21" ht="12.75" customHeight="1" x14ac:dyDescent="0.2">
      <c r="A444" s="5"/>
      <c r="B444" s="5"/>
      <c r="C444" s="5"/>
      <c r="D444" s="5"/>
      <c r="E444" s="6" t="s">
        <v>3221</v>
      </c>
      <c r="F444" s="6" t="s">
        <v>3222</v>
      </c>
      <c r="G444" s="7" t="s">
        <v>3223</v>
      </c>
      <c r="H444" s="6"/>
      <c r="I444" s="18" t="s">
        <v>3224</v>
      </c>
      <c r="J444" s="19"/>
      <c r="K444" s="10" t="s">
        <v>3225</v>
      </c>
      <c r="L444" s="5"/>
      <c r="M444" s="17" t="s">
        <v>3226</v>
      </c>
      <c r="N444" s="17" t="s">
        <v>3227</v>
      </c>
      <c r="O444" s="5"/>
      <c r="P444" s="5"/>
      <c r="Q444" s="5"/>
      <c r="R444" s="5"/>
      <c r="S444" s="5"/>
      <c r="T444" s="5"/>
      <c r="U444" s="5"/>
    </row>
    <row r="445" spans="1:21" ht="12.75" customHeight="1" x14ac:dyDescent="0.2">
      <c r="A445" s="5"/>
      <c r="B445" s="5"/>
      <c r="C445" s="5"/>
      <c r="D445" s="5"/>
      <c r="E445" s="6" t="s">
        <v>3228</v>
      </c>
      <c r="F445" s="6" t="s">
        <v>3229</v>
      </c>
      <c r="G445" s="7" t="s">
        <v>3230</v>
      </c>
      <c r="H445" s="6"/>
      <c r="I445" s="18" t="s">
        <v>3231</v>
      </c>
      <c r="J445" s="19"/>
      <c r="K445" s="10" t="s">
        <v>3232</v>
      </c>
      <c r="L445" s="5"/>
      <c r="M445" s="17" t="s">
        <v>3233</v>
      </c>
      <c r="N445" s="17" t="s">
        <v>3234</v>
      </c>
      <c r="O445" s="5"/>
      <c r="P445" s="5"/>
      <c r="Q445" s="5"/>
      <c r="R445" s="5"/>
      <c r="S445" s="5"/>
      <c r="T445" s="5"/>
      <c r="U445" s="5"/>
    </row>
    <row r="446" spans="1:21" ht="12.75" customHeight="1" x14ac:dyDescent="0.2">
      <c r="A446" s="5"/>
      <c r="B446" s="5"/>
      <c r="C446" s="5"/>
      <c r="D446" s="5"/>
      <c r="E446" s="6" t="s">
        <v>3235</v>
      </c>
      <c r="F446" s="6" t="s">
        <v>3236</v>
      </c>
      <c r="G446" s="7" t="s">
        <v>3237</v>
      </c>
      <c r="H446" s="6"/>
      <c r="I446" s="18" t="s">
        <v>3238</v>
      </c>
      <c r="J446" s="19"/>
      <c r="K446" s="10" t="s">
        <v>3239</v>
      </c>
      <c r="L446" s="5"/>
      <c r="M446" s="11" t="s">
        <v>3240</v>
      </c>
      <c r="N446" s="11" t="s">
        <v>3241</v>
      </c>
      <c r="O446" s="5"/>
      <c r="P446" s="5"/>
      <c r="Q446" s="5"/>
      <c r="R446" s="5"/>
      <c r="S446" s="5"/>
      <c r="T446" s="5"/>
      <c r="U446" s="5"/>
    </row>
    <row r="447" spans="1:21" ht="12.75" customHeight="1" x14ac:dyDescent="0.2">
      <c r="A447" s="5"/>
      <c r="B447" s="5"/>
      <c r="C447" s="5"/>
      <c r="D447" s="5"/>
      <c r="E447" s="6" t="s">
        <v>3242</v>
      </c>
      <c r="F447" s="6" t="s">
        <v>3243</v>
      </c>
      <c r="G447" s="7" t="s">
        <v>3244</v>
      </c>
      <c r="H447" s="6"/>
      <c r="I447" s="18" t="s">
        <v>3245</v>
      </c>
      <c r="J447" s="19"/>
      <c r="K447" s="10" t="s">
        <v>3246</v>
      </c>
      <c r="L447" s="5"/>
      <c r="M447" s="17" t="s">
        <v>3247</v>
      </c>
      <c r="N447" s="17" t="s">
        <v>3248</v>
      </c>
      <c r="O447" s="5"/>
      <c r="P447" s="5"/>
      <c r="Q447" s="5"/>
      <c r="R447" s="5"/>
      <c r="S447" s="5"/>
      <c r="T447" s="5"/>
      <c r="U447" s="5"/>
    </row>
    <row r="448" spans="1:21" ht="12.75" customHeight="1" x14ac:dyDescent="0.2">
      <c r="A448" s="5"/>
      <c r="B448" s="5"/>
      <c r="C448" s="5"/>
      <c r="D448" s="5"/>
      <c r="E448" s="6" t="s">
        <v>3249</v>
      </c>
      <c r="F448" s="6" t="s">
        <v>3250</v>
      </c>
      <c r="G448" s="7" t="s">
        <v>3251</v>
      </c>
      <c r="H448" s="6"/>
      <c r="I448" s="18" t="s">
        <v>3252</v>
      </c>
      <c r="J448" s="19"/>
      <c r="K448" s="10" t="s">
        <v>3253</v>
      </c>
      <c r="L448" s="5"/>
      <c r="M448" s="17" t="s">
        <v>3254</v>
      </c>
      <c r="N448" s="17" t="s">
        <v>3255</v>
      </c>
      <c r="O448" s="5"/>
      <c r="P448" s="5"/>
      <c r="Q448" s="5"/>
      <c r="R448" s="5"/>
      <c r="S448" s="5"/>
      <c r="T448" s="5"/>
      <c r="U448" s="5"/>
    </row>
    <row r="449" spans="1:21" ht="12.75" customHeight="1" x14ac:dyDescent="0.2">
      <c r="A449" s="5"/>
      <c r="B449" s="5"/>
      <c r="C449" s="5"/>
      <c r="D449" s="5"/>
      <c r="E449" s="6" t="s">
        <v>3256</v>
      </c>
      <c r="F449" s="6" t="s">
        <v>3257</v>
      </c>
      <c r="G449" s="7" t="s">
        <v>3258</v>
      </c>
      <c r="H449" s="6"/>
      <c r="I449" s="18" t="s">
        <v>3259</v>
      </c>
      <c r="J449" s="19"/>
      <c r="K449" s="10" t="s">
        <v>3260</v>
      </c>
      <c r="L449" s="5"/>
      <c r="M449" s="17" t="s">
        <v>3261</v>
      </c>
      <c r="N449" s="17" t="s">
        <v>3262</v>
      </c>
      <c r="O449" s="5"/>
      <c r="P449" s="5"/>
      <c r="Q449" s="5"/>
      <c r="R449" s="5"/>
      <c r="S449" s="5"/>
      <c r="T449" s="5"/>
      <c r="U449" s="5"/>
    </row>
    <row r="450" spans="1:21" ht="12.75" customHeight="1" x14ac:dyDescent="0.2">
      <c r="A450" s="5"/>
      <c r="B450" s="5"/>
      <c r="C450" s="5"/>
      <c r="D450" s="5"/>
      <c r="E450" s="6" t="s">
        <v>3263</v>
      </c>
      <c r="F450" s="6" t="s">
        <v>3264</v>
      </c>
      <c r="G450" s="7" t="s">
        <v>3265</v>
      </c>
      <c r="H450" s="6"/>
      <c r="I450" s="18" t="s">
        <v>3266</v>
      </c>
      <c r="J450" s="19"/>
      <c r="K450" s="10" t="s">
        <v>3267</v>
      </c>
      <c r="L450" s="5"/>
      <c r="M450" s="11" t="s">
        <v>3268</v>
      </c>
      <c r="N450" s="11" t="s">
        <v>3269</v>
      </c>
      <c r="O450" s="5"/>
      <c r="P450" s="5"/>
      <c r="Q450" s="5"/>
      <c r="R450" s="5"/>
      <c r="S450" s="5"/>
      <c r="T450" s="5"/>
      <c r="U450" s="5"/>
    </row>
    <row r="451" spans="1:21" ht="12.75" customHeight="1" x14ac:dyDescent="0.2">
      <c r="A451" s="5"/>
      <c r="B451" s="5"/>
      <c r="C451" s="5"/>
      <c r="D451" s="5"/>
      <c r="E451" s="6" t="s">
        <v>3270</v>
      </c>
      <c r="F451" s="6" t="s">
        <v>3271</v>
      </c>
      <c r="G451" s="7" t="s">
        <v>3272</v>
      </c>
      <c r="H451" s="6"/>
      <c r="I451" s="18" t="s">
        <v>3273</v>
      </c>
      <c r="J451" s="19"/>
      <c r="K451" s="10" t="s">
        <v>3274</v>
      </c>
      <c r="L451" s="5"/>
      <c r="M451" s="17" t="s">
        <v>3275</v>
      </c>
      <c r="N451" s="17" t="s">
        <v>3276</v>
      </c>
      <c r="O451" s="5"/>
      <c r="P451" s="5"/>
      <c r="Q451" s="5"/>
      <c r="R451" s="5"/>
      <c r="S451" s="5"/>
      <c r="T451" s="5"/>
      <c r="U451" s="5"/>
    </row>
    <row r="452" spans="1:21" ht="12.75" customHeight="1" x14ac:dyDescent="0.2">
      <c r="A452" s="5"/>
      <c r="B452" s="5"/>
      <c r="C452" s="5"/>
      <c r="D452" s="5"/>
      <c r="E452" s="6" t="s">
        <v>3277</v>
      </c>
      <c r="F452" s="6" t="s">
        <v>3278</v>
      </c>
      <c r="G452" s="7" t="s">
        <v>3279</v>
      </c>
      <c r="H452" s="6"/>
      <c r="I452" s="18" t="s">
        <v>3280</v>
      </c>
      <c r="J452" s="19"/>
      <c r="K452" s="10" t="s">
        <v>3281</v>
      </c>
      <c r="L452" s="5"/>
      <c r="M452" s="17" t="s">
        <v>3282</v>
      </c>
      <c r="N452" s="17" t="s">
        <v>3234</v>
      </c>
      <c r="O452" s="5"/>
      <c r="P452" s="5"/>
      <c r="Q452" s="5"/>
      <c r="R452" s="5"/>
      <c r="S452" s="5"/>
      <c r="T452" s="5"/>
      <c r="U452" s="5"/>
    </row>
    <row r="453" spans="1:21" ht="12.75" customHeight="1" x14ac:dyDescent="0.2">
      <c r="A453" s="5"/>
      <c r="B453" s="5"/>
      <c r="C453" s="5"/>
      <c r="D453" s="5"/>
      <c r="E453" s="6" t="s">
        <v>3283</v>
      </c>
      <c r="F453" s="6" t="s">
        <v>3284</v>
      </c>
      <c r="G453" s="7" t="s">
        <v>3285</v>
      </c>
      <c r="H453" s="6"/>
      <c r="I453" s="18" t="s">
        <v>3286</v>
      </c>
      <c r="J453" s="9"/>
      <c r="K453" s="10" t="s">
        <v>3287</v>
      </c>
      <c r="L453" s="5"/>
      <c r="M453" s="11" t="s">
        <v>3288</v>
      </c>
      <c r="N453" s="11" t="s">
        <v>3289</v>
      </c>
      <c r="O453" s="5"/>
      <c r="P453" s="5"/>
      <c r="Q453" s="5"/>
      <c r="R453" s="5"/>
      <c r="S453" s="5"/>
      <c r="T453" s="5"/>
      <c r="U453" s="5"/>
    </row>
    <row r="454" spans="1:21" ht="12.75" customHeight="1" x14ac:dyDescent="0.2">
      <c r="A454" s="5"/>
      <c r="B454" s="5"/>
      <c r="C454" s="5"/>
      <c r="D454" s="5"/>
      <c r="E454" s="6" t="s">
        <v>3290</v>
      </c>
      <c r="F454" s="6" t="s">
        <v>3291</v>
      </c>
      <c r="G454" s="7" t="s">
        <v>3292</v>
      </c>
      <c r="H454" s="6"/>
      <c r="I454" s="18" t="s">
        <v>3293</v>
      </c>
      <c r="J454" s="9"/>
      <c r="K454" s="10" t="s">
        <v>3294</v>
      </c>
      <c r="L454" s="5"/>
      <c r="M454" s="17" t="s">
        <v>3295</v>
      </c>
      <c r="N454" s="17" t="s">
        <v>3296</v>
      </c>
      <c r="O454" s="5"/>
      <c r="P454" s="5"/>
      <c r="Q454" s="5"/>
      <c r="R454" s="5"/>
      <c r="S454" s="5"/>
      <c r="T454" s="5"/>
      <c r="U454" s="5"/>
    </row>
    <row r="455" spans="1:21" ht="12.75" customHeight="1" x14ac:dyDescent="0.2">
      <c r="A455" s="5"/>
      <c r="B455" s="5"/>
      <c r="C455" s="5"/>
      <c r="D455" s="5"/>
      <c r="E455" s="6" t="s">
        <v>3297</v>
      </c>
      <c r="F455" s="6" t="s">
        <v>3298</v>
      </c>
      <c r="G455" s="7" t="s">
        <v>3299</v>
      </c>
      <c r="H455" s="6"/>
      <c r="I455" s="18" t="s">
        <v>3300</v>
      </c>
      <c r="J455" s="19"/>
      <c r="K455" s="10" t="s">
        <v>3301</v>
      </c>
      <c r="L455" s="5"/>
      <c r="M455" s="17" t="s">
        <v>3302</v>
      </c>
      <c r="N455" s="17" t="s">
        <v>3303</v>
      </c>
      <c r="O455" s="5"/>
      <c r="P455" s="5"/>
      <c r="Q455" s="5"/>
      <c r="R455" s="5"/>
      <c r="S455" s="5"/>
      <c r="T455" s="5"/>
      <c r="U455" s="5"/>
    </row>
    <row r="456" spans="1:21" ht="12.75" customHeight="1" x14ac:dyDescent="0.2">
      <c r="A456" s="5"/>
      <c r="B456" s="5"/>
      <c r="C456" s="5"/>
      <c r="D456" s="5"/>
      <c r="E456" s="6" t="s">
        <v>3304</v>
      </c>
      <c r="F456" s="6" t="s">
        <v>3305</v>
      </c>
      <c r="G456" s="7" t="s">
        <v>3306</v>
      </c>
      <c r="H456" s="6"/>
      <c r="I456" s="18" t="s">
        <v>3307</v>
      </c>
      <c r="J456" s="19"/>
      <c r="K456" s="10" t="s">
        <v>3308</v>
      </c>
      <c r="L456" s="5"/>
      <c r="M456" s="17" t="s">
        <v>3309</v>
      </c>
      <c r="N456" s="17" t="s">
        <v>3310</v>
      </c>
      <c r="O456" s="5"/>
      <c r="P456" s="5"/>
      <c r="Q456" s="5"/>
      <c r="R456" s="5"/>
      <c r="S456" s="5"/>
      <c r="T456" s="5"/>
      <c r="U456" s="5"/>
    </row>
    <row r="457" spans="1:21" ht="12.75" customHeight="1" x14ac:dyDescent="0.2">
      <c r="A457" s="5"/>
      <c r="B457" s="5"/>
      <c r="C457" s="5"/>
      <c r="D457" s="5"/>
      <c r="E457" s="6" t="s">
        <v>3311</v>
      </c>
      <c r="F457" s="6" t="s">
        <v>3312</v>
      </c>
      <c r="G457" s="7" t="s">
        <v>3313</v>
      </c>
      <c r="H457" s="6"/>
      <c r="I457" s="18" t="s">
        <v>3314</v>
      </c>
      <c r="J457" s="19"/>
      <c r="K457" s="10" t="s">
        <v>3315</v>
      </c>
      <c r="L457" s="5"/>
      <c r="M457" s="11" t="s">
        <v>3316</v>
      </c>
      <c r="N457" s="11" t="s">
        <v>3317</v>
      </c>
      <c r="O457" s="5"/>
      <c r="P457" s="5"/>
      <c r="Q457" s="5"/>
      <c r="R457" s="5"/>
      <c r="S457" s="5"/>
      <c r="T457" s="5"/>
      <c r="U457" s="5"/>
    </row>
    <row r="458" spans="1:21" ht="12.75" customHeight="1" x14ac:dyDescent="0.2">
      <c r="A458" s="5"/>
      <c r="B458" s="5"/>
      <c r="C458" s="5"/>
      <c r="D458" s="5"/>
      <c r="E458" s="6" t="s">
        <v>3318</v>
      </c>
      <c r="F458" s="6" t="s">
        <v>3319</v>
      </c>
      <c r="G458" s="7" t="s">
        <v>3320</v>
      </c>
      <c r="H458" s="6"/>
      <c r="I458" s="18" t="s">
        <v>3321</v>
      </c>
      <c r="J458" s="19"/>
      <c r="K458" s="10" t="s">
        <v>3322</v>
      </c>
      <c r="L458" s="5"/>
      <c r="M458" s="17" t="s">
        <v>3323</v>
      </c>
      <c r="N458" s="17" t="s">
        <v>3324</v>
      </c>
      <c r="O458" s="5"/>
      <c r="P458" s="5"/>
      <c r="Q458" s="5"/>
      <c r="R458" s="5"/>
      <c r="S458" s="5"/>
      <c r="T458" s="5"/>
      <c r="U458" s="5"/>
    </row>
    <row r="459" spans="1:21" ht="12.75" customHeight="1" x14ac:dyDescent="0.2">
      <c r="A459" s="5"/>
      <c r="B459" s="5"/>
      <c r="C459" s="5"/>
      <c r="D459" s="5"/>
      <c r="E459" s="6" t="s">
        <v>3325</v>
      </c>
      <c r="F459" s="6" t="s">
        <v>3326</v>
      </c>
      <c r="G459" s="7" t="s">
        <v>3327</v>
      </c>
      <c r="H459" s="6"/>
      <c r="I459" s="18" t="s">
        <v>3328</v>
      </c>
      <c r="J459" s="19"/>
      <c r="K459" s="10" t="s">
        <v>3329</v>
      </c>
      <c r="L459" s="5"/>
      <c r="M459" s="17" t="s">
        <v>3330</v>
      </c>
      <c r="N459" s="17" t="s">
        <v>3234</v>
      </c>
      <c r="O459" s="5"/>
      <c r="P459" s="5"/>
      <c r="Q459" s="5"/>
      <c r="R459" s="5"/>
      <c r="S459" s="5"/>
      <c r="T459" s="5"/>
      <c r="U459" s="5"/>
    </row>
    <row r="460" spans="1:21" ht="12.75" customHeight="1" x14ac:dyDescent="0.2">
      <c r="A460" s="5"/>
      <c r="B460" s="5"/>
      <c r="C460" s="5"/>
      <c r="D460" s="5"/>
      <c r="E460" s="6" t="s">
        <v>3331</v>
      </c>
      <c r="F460" s="6" t="s">
        <v>3332</v>
      </c>
      <c r="G460" s="7" t="s">
        <v>3333</v>
      </c>
      <c r="H460" s="6"/>
      <c r="I460" s="18" t="s">
        <v>3334</v>
      </c>
      <c r="J460" s="19"/>
      <c r="K460" s="10" t="s">
        <v>3335</v>
      </c>
      <c r="L460" s="5"/>
      <c r="M460" s="11" t="s">
        <v>3336</v>
      </c>
      <c r="N460" s="11" t="s">
        <v>3337</v>
      </c>
      <c r="O460" s="5"/>
      <c r="P460" s="5"/>
      <c r="Q460" s="5"/>
      <c r="R460" s="5"/>
      <c r="S460" s="5"/>
      <c r="T460" s="5"/>
      <c r="U460" s="5"/>
    </row>
    <row r="461" spans="1:21" ht="12.75" customHeight="1" x14ac:dyDescent="0.2">
      <c r="A461" s="5"/>
      <c r="B461" s="5"/>
      <c r="C461" s="5"/>
      <c r="D461" s="5"/>
      <c r="E461" s="6" t="s">
        <v>3338</v>
      </c>
      <c r="F461" s="6" t="s">
        <v>3339</v>
      </c>
      <c r="G461" s="7" t="s">
        <v>3340</v>
      </c>
      <c r="H461" s="6"/>
      <c r="I461" s="18" t="s">
        <v>3341</v>
      </c>
      <c r="J461" s="9"/>
      <c r="K461" s="10" t="s">
        <v>3342</v>
      </c>
      <c r="L461" s="5"/>
      <c r="M461" s="17" t="s">
        <v>3343</v>
      </c>
      <c r="N461" s="17" t="s">
        <v>3344</v>
      </c>
      <c r="O461" s="5"/>
      <c r="P461" s="5"/>
      <c r="Q461" s="5"/>
      <c r="R461" s="5"/>
      <c r="S461" s="5"/>
      <c r="T461" s="5"/>
      <c r="U461" s="5"/>
    </row>
    <row r="462" spans="1:21" ht="12.75" customHeight="1" x14ac:dyDescent="0.2">
      <c r="A462" s="5"/>
      <c r="B462" s="5"/>
      <c r="C462" s="5"/>
      <c r="D462" s="5"/>
      <c r="E462" s="6" t="s">
        <v>3345</v>
      </c>
      <c r="F462" s="6" t="s">
        <v>3346</v>
      </c>
      <c r="G462" s="7" t="s">
        <v>3347</v>
      </c>
      <c r="H462" s="6"/>
      <c r="I462" s="20" t="s">
        <v>3348</v>
      </c>
      <c r="J462" s="19"/>
      <c r="K462" s="10" t="s">
        <v>3349</v>
      </c>
      <c r="L462" s="5"/>
      <c r="M462" s="17" t="s">
        <v>3350</v>
      </c>
      <c r="N462" s="17" t="s">
        <v>3351</v>
      </c>
      <c r="O462" s="5"/>
      <c r="P462" s="5"/>
      <c r="Q462" s="5"/>
      <c r="R462" s="5"/>
      <c r="S462" s="5"/>
      <c r="T462" s="5"/>
      <c r="U462" s="5"/>
    </row>
    <row r="463" spans="1:21" ht="12.75" customHeight="1" x14ac:dyDescent="0.2">
      <c r="A463" s="5"/>
      <c r="B463" s="5"/>
      <c r="C463" s="5"/>
      <c r="D463" s="5"/>
      <c r="E463" s="6" t="s">
        <v>3352</v>
      </c>
      <c r="F463" s="6" t="s">
        <v>3353</v>
      </c>
      <c r="G463" s="7" t="s">
        <v>3354</v>
      </c>
      <c r="H463" s="6"/>
      <c r="I463" s="20" t="s">
        <v>3355</v>
      </c>
      <c r="J463" s="19"/>
      <c r="K463" s="10" t="s">
        <v>3356</v>
      </c>
      <c r="L463" s="5"/>
      <c r="M463" s="17" t="s">
        <v>3357</v>
      </c>
      <c r="N463" s="17" t="s">
        <v>3358</v>
      </c>
      <c r="O463" s="5"/>
      <c r="P463" s="5"/>
      <c r="Q463" s="5"/>
      <c r="R463" s="5"/>
      <c r="S463" s="5"/>
      <c r="T463" s="5"/>
      <c r="U463" s="5"/>
    </row>
    <row r="464" spans="1:21" ht="12.75" customHeight="1" x14ac:dyDescent="0.2">
      <c r="A464" s="5"/>
      <c r="B464" s="5"/>
      <c r="C464" s="5"/>
      <c r="D464" s="5"/>
      <c r="E464" s="6" t="s">
        <v>3359</v>
      </c>
      <c r="F464" s="6" t="s">
        <v>3360</v>
      </c>
      <c r="G464" s="7" t="s">
        <v>3361</v>
      </c>
      <c r="H464" s="6"/>
      <c r="I464" s="18" t="s">
        <v>3362</v>
      </c>
      <c r="J464" s="9"/>
      <c r="K464" s="10" t="s">
        <v>3363</v>
      </c>
      <c r="L464" s="5"/>
      <c r="M464" s="11" t="s">
        <v>3364</v>
      </c>
      <c r="N464" s="11" t="s">
        <v>3365</v>
      </c>
      <c r="O464" s="5"/>
      <c r="P464" s="5"/>
      <c r="Q464" s="5"/>
      <c r="R464" s="5"/>
      <c r="S464" s="5"/>
      <c r="T464" s="5"/>
      <c r="U464" s="5"/>
    </row>
    <row r="465" spans="1:21" ht="12.75" customHeight="1" x14ac:dyDescent="0.2">
      <c r="A465" s="5"/>
      <c r="B465" s="5"/>
      <c r="C465" s="5"/>
      <c r="D465" s="5"/>
      <c r="E465" s="6" t="s">
        <v>3366</v>
      </c>
      <c r="F465" s="6" t="s">
        <v>3367</v>
      </c>
      <c r="G465" s="7" t="s">
        <v>3368</v>
      </c>
      <c r="H465" s="6"/>
      <c r="I465" s="18" t="s">
        <v>3369</v>
      </c>
      <c r="J465" s="9"/>
      <c r="K465" s="10" t="s">
        <v>3370</v>
      </c>
      <c r="L465" s="5"/>
      <c r="M465" s="17" t="s">
        <v>3371</v>
      </c>
      <c r="N465" s="17" t="s">
        <v>3372</v>
      </c>
      <c r="O465" s="5"/>
      <c r="P465" s="5"/>
      <c r="Q465" s="5"/>
      <c r="R465" s="5"/>
      <c r="S465" s="5"/>
      <c r="T465" s="5"/>
      <c r="U465" s="5"/>
    </row>
    <row r="466" spans="1:21" ht="12.75" customHeight="1" x14ac:dyDescent="0.2">
      <c r="A466" s="5"/>
      <c r="B466" s="5"/>
      <c r="C466" s="5"/>
      <c r="D466" s="5"/>
      <c r="E466" s="6" t="s">
        <v>3373</v>
      </c>
      <c r="F466" s="6" t="s">
        <v>3374</v>
      </c>
      <c r="G466" s="7" t="s">
        <v>3375</v>
      </c>
      <c r="H466" s="6"/>
      <c r="I466" s="18" t="s">
        <v>3376</v>
      </c>
      <c r="J466" s="19"/>
      <c r="K466" s="10" t="s">
        <v>3377</v>
      </c>
      <c r="L466" s="5"/>
      <c r="M466" s="17" t="s">
        <v>3378</v>
      </c>
      <c r="N466" s="17" t="s">
        <v>3234</v>
      </c>
      <c r="O466" s="5"/>
      <c r="P466" s="5"/>
      <c r="Q466" s="5"/>
      <c r="R466" s="5"/>
      <c r="S466" s="5"/>
      <c r="T466" s="5"/>
      <c r="U466" s="5"/>
    </row>
    <row r="467" spans="1:21" ht="12.75" customHeight="1" x14ac:dyDescent="0.2">
      <c r="A467" s="5"/>
      <c r="B467" s="5"/>
      <c r="C467" s="5"/>
      <c r="D467" s="5"/>
      <c r="E467" s="6" t="s">
        <v>3379</v>
      </c>
      <c r="F467" s="6" t="s">
        <v>3380</v>
      </c>
      <c r="G467" s="7" t="s">
        <v>3381</v>
      </c>
      <c r="H467" s="6"/>
      <c r="I467" s="18" t="s">
        <v>3382</v>
      </c>
      <c r="J467" s="19"/>
      <c r="K467" s="10" t="s">
        <v>3383</v>
      </c>
      <c r="L467" s="5"/>
      <c r="M467" s="11" t="s">
        <v>3384</v>
      </c>
      <c r="N467" s="11" t="s">
        <v>3385</v>
      </c>
      <c r="O467" s="5"/>
      <c r="P467" s="5"/>
      <c r="Q467" s="5"/>
      <c r="R467" s="5"/>
      <c r="S467" s="5"/>
      <c r="T467" s="5"/>
      <c r="U467" s="5"/>
    </row>
    <row r="468" spans="1:21" ht="12.75" customHeight="1" x14ac:dyDescent="0.2">
      <c r="A468" s="5"/>
      <c r="B468" s="5"/>
      <c r="C468" s="5"/>
      <c r="D468" s="5"/>
      <c r="E468" s="6" t="s">
        <v>3386</v>
      </c>
      <c r="F468" s="6" t="s">
        <v>3387</v>
      </c>
      <c r="G468" s="7" t="s">
        <v>3388</v>
      </c>
      <c r="H468" s="6"/>
      <c r="I468" s="18" t="s">
        <v>3389</v>
      </c>
      <c r="J468" s="19"/>
      <c r="K468" s="10" t="s">
        <v>3390</v>
      </c>
      <c r="L468" s="5"/>
      <c r="M468" s="17" t="s">
        <v>3391</v>
      </c>
      <c r="N468" s="17" t="s">
        <v>3392</v>
      </c>
      <c r="O468" s="5"/>
      <c r="P468" s="5"/>
      <c r="Q468" s="5"/>
      <c r="R468" s="5"/>
      <c r="S468" s="5"/>
      <c r="T468" s="5"/>
      <c r="U468" s="5"/>
    </row>
    <row r="469" spans="1:21" ht="12.75" customHeight="1" x14ac:dyDescent="0.2">
      <c r="A469" s="5"/>
      <c r="B469" s="5"/>
      <c r="C469" s="5"/>
      <c r="D469" s="5"/>
      <c r="E469" s="6" t="s">
        <v>3393</v>
      </c>
      <c r="F469" s="6" t="s">
        <v>3394</v>
      </c>
      <c r="G469" s="7" t="s">
        <v>3395</v>
      </c>
      <c r="H469" s="6"/>
      <c r="I469" s="18" t="s">
        <v>3396</v>
      </c>
      <c r="J469" s="19"/>
      <c r="K469" s="10" t="s">
        <v>3397</v>
      </c>
      <c r="L469" s="5"/>
      <c r="M469" s="17" t="s">
        <v>3398</v>
      </c>
      <c r="N469" s="17" t="s">
        <v>3399</v>
      </c>
      <c r="O469" s="5"/>
      <c r="P469" s="5"/>
      <c r="Q469" s="5"/>
      <c r="R469" s="5"/>
      <c r="S469" s="5"/>
      <c r="T469" s="5"/>
      <c r="U469" s="5"/>
    </row>
    <row r="470" spans="1:21" ht="12.75" customHeight="1" x14ac:dyDescent="0.2">
      <c r="A470" s="5"/>
      <c r="B470" s="5"/>
      <c r="C470" s="5"/>
      <c r="D470" s="5"/>
      <c r="E470" s="6" t="s">
        <v>3400</v>
      </c>
      <c r="F470" s="6" t="s">
        <v>3401</v>
      </c>
      <c r="G470" s="7" t="s">
        <v>3402</v>
      </c>
      <c r="H470" s="6"/>
      <c r="I470" s="18" t="s">
        <v>3403</v>
      </c>
      <c r="J470" s="19"/>
      <c r="K470" s="10" t="s">
        <v>3404</v>
      </c>
      <c r="L470" s="5"/>
      <c r="M470" s="17" t="s">
        <v>3405</v>
      </c>
      <c r="N470" s="17" t="s">
        <v>3358</v>
      </c>
      <c r="O470" s="5"/>
      <c r="P470" s="5"/>
      <c r="Q470" s="5"/>
      <c r="R470" s="5"/>
      <c r="S470" s="5"/>
      <c r="T470" s="5"/>
      <c r="U470" s="5"/>
    </row>
    <row r="471" spans="1:21" ht="12.75" customHeight="1" x14ac:dyDescent="0.2">
      <c r="A471" s="5"/>
      <c r="B471" s="5"/>
      <c r="C471" s="5"/>
      <c r="D471" s="5"/>
      <c r="E471" s="6" t="s">
        <v>3406</v>
      </c>
      <c r="F471" s="6" t="s">
        <v>3407</v>
      </c>
      <c r="G471" s="7" t="s">
        <v>3408</v>
      </c>
      <c r="H471" s="6"/>
      <c r="I471" s="18" t="s">
        <v>3409</v>
      </c>
      <c r="J471" s="19"/>
      <c r="K471" s="10" t="s">
        <v>3410</v>
      </c>
      <c r="L471" s="5"/>
      <c r="M471" s="11" t="s">
        <v>3411</v>
      </c>
      <c r="N471" s="11" t="s">
        <v>3412</v>
      </c>
      <c r="O471" s="5"/>
      <c r="P471" s="5"/>
      <c r="Q471" s="5"/>
      <c r="R471" s="5"/>
      <c r="S471" s="5"/>
      <c r="T471" s="5"/>
      <c r="U471" s="5"/>
    </row>
    <row r="472" spans="1:21" ht="12.75" customHeight="1" x14ac:dyDescent="0.2">
      <c r="A472" s="5"/>
      <c r="B472" s="5"/>
      <c r="C472" s="5"/>
      <c r="D472" s="5"/>
      <c r="E472" s="6" t="s">
        <v>3413</v>
      </c>
      <c r="F472" s="6" t="s">
        <v>3414</v>
      </c>
      <c r="G472" s="7" t="s">
        <v>3415</v>
      </c>
      <c r="H472" s="6"/>
      <c r="I472" s="18" t="s">
        <v>3416</v>
      </c>
      <c r="J472" s="19"/>
      <c r="K472" s="10" t="s">
        <v>3417</v>
      </c>
      <c r="L472" s="5"/>
      <c r="M472" s="17" t="s">
        <v>3418</v>
      </c>
      <c r="N472" s="17" t="s">
        <v>3419</v>
      </c>
      <c r="O472" s="5"/>
      <c r="P472" s="5"/>
      <c r="Q472" s="5"/>
      <c r="R472" s="5"/>
      <c r="S472" s="5"/>
      <c r="T472" s="5"/>
      <c r="U472" s="5"/>
    </row>
    <row r="473" spans="1:21" ht="12.75" customHeight="1" x14ac:dyDescent="0.2">
      <c r="A473" s="5"/>
      <c r="B473" s="5"/>
      <c r="C473" s="5"/>
      <c r="D473" s="5"/>
      <c r="E473" s="6" t="s">
        <v>3420</v>
      </c>
      <c r="F473" s="6" t="s">
        <v>3421</v>
      </c>
      <c r="G473" s="7" t="s">
        <v>3422</v>
      </c>
      <c r="H473" s="6"/>
      <c r="I473" s="20" t="s">
        <v>3423</v>
      </c>
      <c r="J473" s="19"/>
      <c r="K473" s="10" t="s">
        <v>3424</v>
      </c>
      <c r="L473" s="5"/>
      <c r="M473" s="17" t="s">
        <v>3425</v>
      </c>
      <c r="N473" s="17" t="s">
        <v>3234</v>
      </c>
      <c r="O473" s="5"/>
      <c r="P473" s="5"/>
      <c r="Q473" s="5"/>
      <c r="R473" s="5"/>
      <c r="S473" s="5"/>
      <c r="T473" s="5"/>
      <c r="U473" s="5"/>
    </row>
    <row r="474" spans="1:21" ht="12.75" customHeight="1" x14ac:dyDescent="0.2">
      <c r="A474" s="5"/>
      <c r="B474" s="5"/>
      <c r="C474" s="5"/>
      <c r="D474" s="5"/>
      <c r="E474" s="6" t="s">
        <v>3426</v>
      </c>
      <c r="F474" s="6" t="s">
        <v>3427</v>
      </c>
      <c r="G474" s="7" t="s">
        <v>3428</v>
      </c>
      <c r="H474" s="6"/>
      <c r="I474" s="18" t="s">
        <v>3429</v>
      </c>
      <c r="J474" s="19"/>
      <c r="K474" s="10" t="s">
        <v>3430</v>
      </c>
      <c r="L474" s="5"/>
      <c r="M474" s="17" t="s">
        <v>3431</v>
      </c>
      <c r="N474" s="17" t="s">
        <v>3432</v>
      </c>
      <c r="O474" s="5"/>
      <c r="P474" s="5"/>
      <c r="Q474" s="5"/>
      <c r="R474" s="5"/>
      <c r="S474" s="5"/>
      <c r="T474" s="5"/>
      <c r="U474" s="5"/>
    </row>
    <row r="475" spans="1:21" ht="12.75" customHeight="1" x14ac:dyDescent="0.2">
      <c r="A475" s="5"/>
      <c r="B475" s="5"/>
      <c r="C475" s="5"/>
      <c r="D475" s="5"/>
      <c r="E475" s="6" t="s">
        <v>3433</v>
      </c>
      <c r="F475" s="6" t="s">
        <v>3434</v>
      </c>
      <c r="G475" s="7" t="s">
        <v>3435</v>
      </c>
      <c r="H475" s="6"/>
      <c r="I475" s="20" t="s">
        <v>3436</v>
      </c>
      <c r="J475" s="19"/>
      <c r="K475" s="10" t="s">
        <v>3437</v>
      </c>
      <c r="L475" s="5"/>
      <c r="M475" s="17" t="s">
        <v>3438</v>
      </c>
      <c r="N475" s="17" t="s">
        <v>3439</v>
      </c>
      <c r="O475" s="5"/>
      <c r="P475" s="5"/>
      <c r="Q475" s="5"/>
      <c r="R475" s="5"/>
      <c r="S475" s="5"/>
      <c r="T475" s="5"/>
      <c r="U475" s="5"/>
    </row>
    <row r="476" spans="1:21" ht="12.75" customHeight="1" x14ac:dyDescent="0.2">
      <c r="A476" s="5"/>
      <c r="B476" s="5"/>
      <c r="C476" s="5"/>
      <c r="D476" s="5"/>
      <c r="E476" s="6" t="s">
        <v>3440</v>
      </c>
      <c r="F476" s="6" t="s">
        <v>3441</v>
      </c>
      <c r="G476" s="7" t="s">
        <v>3442</v>
      </c>
      <c r="H476" s="6"/>
      <c r="I476" s="18" t="s">
        <v>3443</v>
      </c>
      <c r="J476" s="19"/>
      <c r="K476" s="10" t="s">
        <v>3444</v>
      </c>
      <c r="L476" s="5"/>
      <c r="M476" s="17" t="s">
        <v>3445</v>
      </c>
      <c r="N476" s="17" t="s">
        <v>3446</v>
      </c>
      <c r="O476" s="5"/>
      <c r="P476" s="5"/>
      <c r="Q476" s="5"/>
      <c r="R476" s="5"/>
      <c r="S476" s="5"/>
      <c r="T476" s="5"/>
      <c r="U476" s="5"/>
    </row>
    <row r="477" spans="1:21" ht="12.75" customHeight="1" x14ac:dyDescent="0.2">
      <c r="A477" s="5"/>
      <c r="B477" s="5"/>
      <c r="C477" s="5"/>
      <c r="D477" s="5"/>
      <c r="E477" s="6" t="s">
        <v>3447</v>
      </c>
      <c r="F477" s="6" t="s">
        <v>3448</v>
      </c>
      <c r="G477" s="7" t="s">
        <v>3449</v>
      </c>
      <c r="H477" s="6"/>
      <c r="I477" s="18" t="s">
        <v>3450</v>
      </c>
      <c r="J477" s="9"/>
      <c r="K477" s="10" t="s">
        <v>3451</v>
      </c>
      <c r="L477" s="5"/>
      <c r="M477" s="17" t="s">
        <v>3452</v>
      </c>
      <c r="N477" s="17" t="s">
        <v>3453</v>
      </c>
      <c r="O477" s="5"/>
      <c r="P477" s="5"/>
      <c r="Q477" s="5"/>
      <c r="R477" s="5"/>
      <c r="S477" s="5"/>
      <c r="T477" s="5"/>
      <c r="U477" s="5"/>
    </row>
    <row r="478" spans="1:21" ht="12.75" customHeight="1" x14ac:dyDescent="0.2">
      <c r="A478" s="5"/>
      <c r="B478" s="5"/>
      <c r="C478" s="5"/>
      <c r="D478" s="5"/>
      <c r="E478" s="6" t="s">
        <v>3454</v>
      </c>
      <c r="F478" s="6" t="s">
        <v>3455</v>
      </c>
      <c r="G478" s="7" t="s">
        <v>3456</v>
      </c>
      <c r="H478" s="6"/>
      <c r="I478" s="18" t="s">
        <v>3457</v>
      </c>
      <c r="J478" s="19"/>
      <c r="K478" s="10" t="s">
        <v>3458</v>
      </c>
      <c r="L478" s="5"/>
      <c r="M478" s="11" t="s">
        <v>3459</v>
      </c>
      <c r="N478" s="11" t="s">
        <v>3460</v>
      </c>
      <c r="O478" s="5"/>
      <c r="P478" s="5"/>
      <c r="Q478" s="5"/>
      <c r="R478" s="5"/>
      <c r="S478" s="5"/>
      <c r="T478" s="5"/>
      <c r="U478" s="5"/>
    </row>
    <row r="479" spans="1:21" ht="12.75" customHeight="1" x14ac:dyDescent="0.2">
      <c r="A479" s="5"/>
      <c r="B479" s="5"/>
      <c r="C479" s="5"/>
      <c r="D479" s="5"/>
      <c r="E479" s="6" t="s">
        <v>3461</v>
      </c>
      <c r="F479" s="6" t="s">
        <v>3462</v>
      </c>
      <c r="G479" s="7" t="s">
        <v>3463</v>
      </c>
      <c r="H479" s="6"/>
      <c r="I479" s="20" t="s">
        <v>3464</v>
      </c>
      <c r="J479" s="19"/>
      <c r="K479" s="10" t="s">
        <v>3465</v>
      </c>
      <c r="L479" s="5"/>
      <c r="M479" s="17" t="s">
        <v>3466</v>
      </c>
      <c r="N479" s="17" t="s">
        <v>3419</v>
      </c>
      <c r="O479" s="5"/>
      <c r="P479" s="5"/>
      <c r="Q479" s="5"/>
      <c r="R479" s="5"/>
      <c r="S479" s="5"/>
      <c r="T479" s="5"/>
      <c r="U479" s="5"/>
    </row>
    <row r="480" spans="1:21" ht="12.75" customHeight="1" x14ac:dyDescent="0.2">
      <c r="A480" s="5"/>
      <c r="B480" s="5"/>
      <c r="C480" s="5"/>
      <c r="D480" s="5"/>
      <c r="E480" s="6" t="s">
        <v>3467</v>
      </c>
      <c r="F480" s="6" t="s">
        <v>3468</v>
      </c>
      <c r="G480" s="7" t="s">
        <v>3469</v>
      </c>
      <c r="H480" s="6"/>
      <c r="I480" s="18" t="s">
        <v>3470</v>
      </c>
      <c r="J480" s="19"/>
      <c r="K480" s="10" t="s">
        <v>3471</v>
      </c>
      <c r="L480" s="5"/>
      <c r="M480" s="17" t="s">
        <v>3472</v>
      </c>
      <c r="N480" s="17" t="s">
        <v>3234</v>
      </c>
      <c r="O480" s="5"/>
      <c r="P480" s="5"/>
      <c r="Q480" s="5"/>
      <c r="R480" s="5"/>
      <c r="S480" s="5"/>
      <c r="T480" s="5"/>
      <c r="U480" s="5"/>
    </row>
    <row r="481" spans="1:21" ht="12.75" customHeight="1" x14ac:dyDescent="0.2">
      <c r="A481" s="5"/>
      <c r="B481" s="5"/>
      <c r="C481" s="5"/>
      <c r="D481" s="5"/>
      <c r="E481" s="6" t="s">
        <v>3473</v>
      </c>
      <c r="F481" s="6" t="s">
        <v>3474</v>
      </c>
      <c r="G481" s="7" t="s">
        <v>3475</v>
      </c>
      <c r="H481" s="6"/>
      <c r="I481" s="18" t="s">
        <v>3476</v>
      </c>
      <c r="J481" s="19"/>
      <c r="K481" s="10" t="s">
        <v>3477</v>
      </c>
      <c r="L481" s="5"/>
      <c r="M481" s="17" t="s">
        <v>3478</v>
      </c>
      <c r="N481" s="17" t="s">
        <v>3479</v>
      </c>
      <c r="O481" s="5"/>
      <c r="P481" s="5"/>
      <c r="Q481" s="5"/>
      <c r="R481" s="5"/>
      <c r="S481" s="5"/>
      <c r="T481" s="5"/>
      <c r="U481" s="5"/>
    </row>
    <row r="482" spans="1:21" ht="12.75" customHeight="1" x14ac:dyDescent="0.2">
      <c r="A482" s="5"/>
      <c r="B482" s="5"/>
      <c r="C482" s="5"/>
      <c r="D482" s="5"/>
      <c r="E482" s="6" t="s">
        <v>3480</v>
      </c>
      <c r="F482" s="6" t="s">
        <v>3481</v>
      </c>
      <c r="G482" s="7" t="s">
        <v>3482</v>
      </c>
      <c r="H482" s="6"/>
      <c r="I482" s="20" t="s">
        <v>3483</v>
      </c>
      <c r="J482" s="19"/>
      <c r="K482" s="10" t="s">
        <v>3484</v>
      </c>
      <c r="L482" s="5"/>
      <c r="M482" s="11" t="s">
        <v>3485</v>
      </c>
      <c r="N482" s="11" t="s">
        <v>3486</v>
      </c>
      <c r="O482" s="5"/>
      <c r="P482" s="5"/>
      <c r="Q482" s="5"/>
      <c r="R482" s="5"/>
      <c r="S482" s="5"/>
      <c r="T482" s="5"/>
      <c r="U482" s="5"/>
    </row>
    <row r="483" spans="1:21" ht="12.75" customHeight="1" x14ac:dyDescent="0.2">
      <c r="A483" s="5"/>
      <c r="B483" s="5"/>
      <c r="C483" s="5"/>
      <c r="D483" s="5"/>
      <c r="E483" s="6" t="s">
        <v>3487</v>
      </c>
      <c r="F483" s="6" t="s">
        <v>3488</v>
      </c>
      <c r="G483" s="7" t="s">
        <v>3489</v>
      </c>
      <c r="H483" s="6"/>
      <c r="I483" s="18" t="s">
        <v>3490</v>
      </c>
      <c r="J483" s="19"/>
      <c r="K483" s="10" t="s">
        <v>3491</v>
      </c>
      <c r="L483" s="5"/>
      <c r="M483" s="17" t="s">
        <v>3492</v>
      </c>
      <c r="N483" s="17" t="s">
        <v>3493</v>
      </c>
      <c r="O483" s="5"/>
      <c r="P483" s="5"/>
      <c r="Q483" s="5"/>
      <c r="R483" s="5"/>
      <c r="S483" s="5"/>
      <c r="T483" s="5"/>
      <c r="U483" s="5"/>
    </row>
    <row r="484" spans="1:21" ht="12.75" customHeight="1" x14ac:dyDescent="0.2">
      <c r="A484" s="5"/>
      <c r="B484" s="5"/>
      <c r="C484" s="5"/>
      <c r="D484" s="5"/>
      <c r="E484" s="6" t="s">
        <v>3494</v>
      </c>
      <c r="F484" s="6" t="s">
        <v>3495</v>
      </c>
      <c r="G484" s="7" t="s">
        <v>3496</v>
      </c>
      <c r="H484" s="6"/>
      <c r="I484" s="18" t="s">
        <v>3497</v>
      </c>
      <c r="J484" s="19"/>
      <c r="K484" s="10" t="s">
        <v>3498</v>
      </c>
      <c r="L484" s="5"/>
      <c r="M484" s="17" t="s">
        <v>3499</v>
      </c>
      <c r="N484" s="17" t="s">
        <v>3500</v>
      </c>
      <c r="O484" s="5"/>
      <c r="P484" s="5"/>
      <c r="Q484" s="5"/>
      <c r="R484" s="5"/>
      <c r="S484" s="5"/>
      <c r="T484" s="5"/>
      <c r="U484" s="5"/>
    </row>
    <row r="485" spans="1:21" ht="12.75" customHeight="1" x14ac:dyDescent="0.2">
      <c r="A485" s="5"/>
      <c r="B485" s="5"/>
      <c r="C485" s="5"/>
      <c r="D485" s="5"/>
      <c r="E485" s="6" t="s">
        <v>3501</v>
      </c>
      <c r="F485" s="6" t="s">
        <v>3502</v>
      </c>
      <c r="G485" s="7" t="s">
        <v>3503</v>
      </c>
      <c r="H485" s="6"/>
      <c r="I485" s="18" t="s">
        <v>3504</v>
      </c>
      <c r="J485" s="19"/>
      <c r="K485" s="10" t="s">
        <v>3505</v>
      </c>
      <c r="L485" s="5"/>
      <c r="M485" s="17" t="s">
        <v>3506</v>
      </c>
      <c r="N485" s="17" t="s">
        <v>3507</v>
      </c>
      <c r="O485" s="5"/>
      <c r="P485" s="5"/>
      <c r="Q485" s="5"/>
      <c r="R485" s="5"/>
      <c r="S485" s="5"/>
      <c r="T485" s="5"/>
      <c r="U485" s="5"/>
    </row>
    <row r="486" spans="1:21" ht="12.75" customHeight="1" x14ac:dyDescent="0.2">
      <c r="A486" s="5"/>
      <c r="B486" s="5"/>
      <c r="C486" s="5"/>
      <c r="D486" s="5"/>
      <c r="E486" s="6" t="s">
        <v>3508</v>
      </c>
      <c r="F486" s="6" t="s">
        <v>3509</v>
      </c>
      <c r="G486" s="7" t="s">
        <v>3510</v>
      </c>
      <c r="H486" s="6"/>
      <c r="I486" s="18" t="s">
        <v>3511</v>
      </c>
      <c r="J486" s="19"/>
      <c r="K486" s="10" t="s">
        <v>3512</v>
      </c>
      <c r="L486" s="5"/>
      <c r="M486" s="11" t="s">
        <v>3513</v>
      </c>
      <c r="N486" s="11" t="s">
        <v>3514</v>
      </c>
      <c r="O486" s="5"/>
      <c r="P486" s="5"/>
      <c r="Q486" s="5"/>
      <c r="R486" s="5"/>
      <c r="S486" s="5"/>
      <c r="T486" s="5"/>
      <c r="U486" s="5"/>
    </row>
    <row r="487" spans="1:21" ht="12.75" customHeight="1" x14ac:dyDescent="0.2">
      <c r="A487" s="5"/>
      <c r="B487" s="5"/>
      <c r="C487" s="5"/>
      <c r="D487" s="5"/>
      <c r="E487" s="6" t="s">
        <v>3515</v>
      </c>
      <c r="F487" s="6" t="s">
        <v>3516</v>
      </c>
      <c r="G487" s="7" t="s">
        <v>3517</v>
      </c>
      <c r="H487" s="6"/>
      <c r="I487" s="18" t="s">
        <v>3518</v>
      </c>
      <c r="J487" s="19"/>
      <c r="K487" s="10" t="s">
        <v>3519</v>
      </c>
      <c r="L487" s="5"/>
      <c r="M487" s="17" t="s">
        <v>3520</v>
      </c>
      <c r="N487" s="17" t="s">
        <v>3521</v>
      </c>
      <c r="O487" s="5"/>
      <c r="P487" s="5"/>
      <c r="Q487" s="5"/>
      <c r="R487" s="5"/>
      <c r="S487" s="5"/>
      <c r="T487" s="5"/>
      <c r="U487" s="5"/>
    </row>
    <row r="488" spans="1:21" ht="12.75" customHeight="1" x14ac:dyDescent="0.2">
      <c r="A488" s="5"/>
      <c r="B488" s="5"/>
      <c r="C488" s="5"/>
      <c r="D488" s="5"/>
      <c r="E488" s="6" t="s">
        <v>3522</v>
      </c>
      <c r="F488" s="6" t="s">
        <v>3523</v>
      </c>
      <c r="G488" s="7" t="s">
        <v>3524</v>
      </c>
      <c r="H488" s="6"/>
      <c r="I488" s="18" t="s">
        <v>3525</v>
      </c>
      <c r="J488" s="19"/>
      <c r="K488" s="10" t="s">
        <v>3526</v>
      </c>
      <c r="L488" s="5"/>
      <c r="M488" s="17" t="s">
        <v>3527</v>
      </c>
      <c r="N488" s="17" t="s">
        <v>3234</v>
      </c>
      <c r="O488" s="5"/>
      <c r="P488" s="5"/>
      <c r="Q488" s="5"/>
      <c r="R488" s="5"/>
      <c r="S488" s="5"/>
      <c r="T488" s="5"/>
      <c r="U488" s="5"/>
    </row>
    <row r="489" spans="1:21" ht="12.75" customHeight="1" x14ac:dyDescent="0.2">
      <c r="A489" s="5"/>
      <c r="B489" s="5"/>
      <c r="C489" s="5"/>
      <c r="D489" s="5"/>
      <c r="E489" s="6" t="s">
        <v>3528</v>
      </c>
      <c r="F489" s="6" t="s">
        <v>3529</v>
      </c>
      <c r="G489" s="7" t="s">
        <v>3530</v>
      </c>
      <c r="H489" s="6"/>
      <c r="I489" s="18" t="s">
        <v>3531</v>
      </c>
      <c r="J489" s="19"/>
      <c r="K489" s="10" t="s">
        <v>3532</v>
      </c>
      <c r="L489" s="5"/>
      <c r="M489" s="11" t="s">
        <v>3533</v>
      </c>
      <c r="N489" s="11" t="s">
        <v>3534</v>
      </c>
      <c r="O489" s="5"/>
      <c r="P489" s="5"/>
      <c r="Q489" s="5"/>
      <c r="R489" s="5"/>
      <c r="S489" s="5"/>
      <c r="T489" s="5"/>
      <c r="U489" s="5"/>
    </row>
    <row r="490" spans="1:21" ht="12.75" customHeight="1" x14ac:dyDescent="0.2">
      <c r="A490" s="5"/>
      <c r="B490" s="5"/>
      <c r="C490" s="5"/>
      <c r="D490" s="5"/>
      <c r="E490" s="6" t="s">
        <v>3535</v>
      </c>
      <c r="F490" s="6" t="s">
        <v>3536</v>
      </c>
      <c r="G490" s="7" t="s">
        <v>3537</v>
      </c>
      <c r="H490" s="6"/>
      <c r="I490" s="18" t="s">
        <v>3538</v>
      </c>
      <c r="J490" s="19"/>
      <c r="K490" s="10" t="s">
        <v>3539</v>
      </c>
      <c r="L490" s="5"/>
      <c r="M490" s="17" t="s">
        <v>3540</v>
      </c>
      <c r="N490" s="17" t="s">
        <v>3541</v>
      </c>
      <c r="O490" s="5"/>
      <c r="P490" s="5"/>
      <c r="Q490" s="5"/>
      <c r="R490" s="5"/>
      <c r="S490" s="5"/>
      <c r="T490" s="5"/>
      <c r="U490" s="5"/>
    </row>
    <row r="491" spans="1:21" ht="12.75" customHeight="1" x14ac:dyDescent="0.2">
      <c r="A491" s="5"/>
      <c r="B491" s="5"/>
      <c r="C491" s="5"/>
      <c r="D491" s="5"/>
      <c r="E491" s="6" t="s">
        <v>3542</v>
      </c>
      <c r="F491" s="6" t="s">
        <v>3543</v>
      </c>
      <c r="G491" s="7" t="s">
        <v>3544</v>
      </c>
      <c r="H491" s="6"/>
      <c r="I491" s="18" t="s">
        <v>3545</v>
      </c>
      <c r="J491" s="19"/>
      <c r="K491" s="10" t="s">
        <v>3546</v>
      </c>
      <c r="L491" s="5"/>
      <c r="M491" s="17" t="s">
        <v>3547</v>
      </c>
      <c r="N491" s="17" t="s">
        <v>3548</v>
      </c>
      <c r="O491" s="5"/>
      <c r="P491" s="5"/>
      <c r="Q491" s="5"/>
      <c r="R491" s="5"/>
      <c r="S491" s="5"/>
      <c r="T491" s="5"/>
      <c r="U491" s="5"/>
    </row>
    <row r="492" spans="1:21" ht="12.75" customHeight="1" x14ac:dyDescent="0.2">
      <c r="A492" s="5"/>
      <c r="B492" s="5"/>
      <c r="C492" s="5"/>
      <c r="D492" s="5"/>
      <c r="E492" s="6" t="s">
        <v>3549</v>
      </c>
      <c r="F492" s="6" t="s">
        <v>3550</v>
      </c>
      <c r="G492" s="7" t="s">
        <v>3551</v>
      </c>
      <c r="H492" s="6"/>
      <c r="I492" s="18" t="s">
        <v>3552</v>
      </c>
      <c r="J492" s="19"/>
      <c r="K492" s="10" t="s">
        <v>3553</v>
      </c>
      <c r="L492" s="5"/>
      <c r="M492" s="17" t="s">
        <v>3554</v>
      </c>
      <c r="N492" s="17" t="s">
        <v>3555</v>
      </c>
      <c r="O492" s="5"/>
      <c r="P492" s="5"/>
      <c r="Q492" s="5"/>
      <c r="R492" s="5"/>
      <c r="S492" s="5"/>
      <c r="T492" s="5"/>
      <c r="U492" s="5"/>
    </row>
    <row r="493" spans="1:21" ht="12.75" customHeight="1" x14ac:dyDescent="0.2">
      <c r="A493" s="5"/>
      <c r="B493" s="5"/>
      <c r="C493" s="5"/>
      <c r="D493" s="5"/>
      <c r="E493" s="6" t="s">
        <v>3556</v>
      </c>
      <c r="F493" s="6" t="s">
        <v>3557</v>
      </c>
      <c r="G493" s="7" t="s">
        <v>3558</v>
      </c>
      <c r="H493" s="6"/>
      <c r="I493" s="20" t="s">
        <v>3559</v>
      </c>
      <c r="J493" s="19"/>
      <c r="K493" s="10" t="s">
        <v>3560</v>
      </c>
      <c r="L493" s="5"/>
      <c r="M493" s="11" t="s">
        <v>3561</v>
      </c>
      <c r="N493" s="11" t="s">
        <v>3562</v>
      </c>
      <c r="O493" s="5"/>
      <c r="P493" s="5"/>
      <c r="Q493" s="5"/>
      <c r="R493" s="5"/>
      <c r="S493" s="5"/>
      <c r="T493" s="5"/>
      <c r="U493" s="5"/>
    </row>
    <row r="494" spans="1:21" ht="12.75" customHeight="1" x14ac:dyDescent="0.2">
      <c r="A494" s="5"/>
      <c r="B494" s="5"/>
      <c r="C494" s="5"/>
      <c r="D494" s="5"/>
      <c r="E494" s="6" t="s">
        <v>3563</v>
      </c>
      <c r="F494" s="6">
        <v>51010010001</v>
      </c>
      <c r="G494" s="6" t="s">
        <v>11</v>
      </c>
      <c r="H494" s="21" t="s">
        <v>3564</v>
      </c>
      <c r="I494" s="20" t="s">
        <v>3565</v>
      </c>
      <c r="J494" s="19"/>
      <c r="K494" s="10" t="s">
        <v>3566</v>
      </c>
      <c r="L494" s="5"/>
      <c r="M494" s="17" t="s">
        <v>3567</v>
      </c>
      <c r="N494" s="17" t="s">
        <v>3568</v>
      </c>
      <c r="O494" s="5"/>
      <c r="P494" s="5"/>
      <c r="Q494" s="5"/>
      <c r="R494" s="5"/>
      <c r="S494" s="5"/>
      <c r="T494" s="5"/>
      <c r="U494" s="5"/>
    </row>
    <row r="495" spans="1:21" ht="12.75" customHeight="1" x14ac:dyDescent="0.2">
      <c r="A495" s="5"/>
      <c r="B495" s="5"/>
      <c r="C495" s="5"/>
      <c r="D495" s="5"/>
      <c r="E495" s="6" t="s">
        <v>3569</v>
      </c>
      <c r="F495" s="6">
        <v>51010010002</v>
      </c>
      <c r="G495" s="6" t="s">
        <v>25</v>
      </c>
      <c r="H495" s="21" t="s">
        <v>3570</v>
      </c>
      <c r="I495" s="18" t="s">
        <v>3571</v>
      </c>
      <c r="J495" s="19"/>
      <c r="K495" s="10" t="s">
        <v>3572</v>
      </c>
      <c r="L495" s="5"/>
      <c r="M495" s="17" t="s">
        <v>3573</v>
      </c>
      <c r="N495" s="17" t="s">
        <v>3234</v>
      </c>
      <c r="O495" s="5"/>
      <c r="P495" s="5"/>
      <c r="Q495" s="5"/>
      <c r="R495" s="5"/>
      <c r="S495" s="5"/>
      <c r="T495" s="5"/>
      <c r="U495" s="5"/>
    </row>
    <row r="496" spans="1:21" ht="12.75" customHeight="1" x14ac:dyDescent="0.2">
      <c r="A496" s="5"/>
      <c r="B496" s="5"/>
      <c r="C496" s="5"/>
      <c r="D496" s="5"/>
      <c r="E496" s="6" t="s">
        <v>3574</v>
      </c>
      <c r="F496" s="6">
        <v>51010010003</v>
      </c>
      <c r="G496" s="6" t="s">
        <v>36</v>
      </c>
      <c r="H496" s="21" t="s">
        <v>3575</v>
      </c>
      <c r="I496" s="18" t="s">
        <v>3576</v>
      </c>
      <c r="J496" s="19"/>
      <c r="K496" s="10" t="s">
        <v>3577</v>
      </c>
      <c r="L496" s="5"/>
      <c r="M496" s="17" t="s">
        <v>3578</v>
      </c>
      <c r="N496" s="17" t="s">
        <v>3579</v>
      </c>
      <c r="O496" s="5"/>
      <c r="P496" s="5"/>
      <c r="Q496" s="5"/>
      <c r="R496" s="5"/>
      <c r="S496" s="5"/>
      <c r="T496" s="5"/>
      <c r="U496" s="5"/>
    </row>
    <row r="497" spans="1:21" ht="12.75" customHeight="1" x14ac:dyDescent="0.2">
      <c r="A497" s="5"/>
      <c r="B497" s="5"/>
      <c r="C497" s="5"/>
      <c r="D497" s="5"/>
      <c r="E497" s="6" t="s">
        <v>3580</v>
      </c>
      <c r="F497" s="6">
        <v>51010010004</v>
      </c>
      <c r="G497" s="6" t="s">
        <v>47</v>
      </c>
      <c r="H497" s="21" t="s">
        <v>3581</v>
      </c>
      <c r="I497" s="18" t="s">
        <v>3582</v>
      </c>
      <c r="J497" s="19"/>
      <c r="K497" s="10" t="s">
        <v>3583</v>
      </c>
      <c r="L497" s="5"/>
      <c r="M497" s="11" t="s">
        <v>3584</v>
      </c>
      <c r="N497" s="11" t="s">
        <v>3585</v>
      </c>
      <c r="O497" s="5"/>
      <c r="P497" s="5"/>
      <c r="Q497" s="5"/>
      <c r="R497" s="5"/>
      <c r="S497" s="5"/>
      <c r="T497" s="5"/>
      <c r="U497" s="5"/>
    </row>
    <row r="498" spans="1:21" ht="12.75" customHeight="1" x14ac:dyDescent="0.2">
      <c r="A498" s="5"/>
      <c r="B498" s="5"/>
      <c r="C498" s="5"/>
      <c r="D498" s="5"/>
      <c r="E498" s="6" t="s">
        <v>3586</v>
      </c>
      <c r="F498" s="6">
        <v>51010010005</v>
      </c>
      <c r="G498" s="6" t="s">
        <v>58</v>
      </c>
      <c r="H498" s="21" t="s">
        <v>3587</v>
      </c>
      <c r="I498" s="18" t="s">
        <v>3588</v>
      </c>
      <c r="J498" s="19"/>
      <c r="K498" s="10" t="s">
        <v>3589</v>
      </c>
      <c r="L498" s="5"/>
      <c r="M498" s="11" t="s">
        <v>3590</v>
      </c>
      <c r="N498" s="11" t="s">
        <v>3591</v>
      </c>
      <c r="O498" s="5"/>
      <c r="P498" s="5"/>
      <c r="Q498" s="5"/>
      <c r="R498" s="5"/>
      <c r="S498" s="5"/>
      <c r="T498" s="5"/>
      <c r="U498" s="5"/>
    </row>
    <row r="499" spans="1:21" ht="12.75" customHeight="1" x14ac:dyDescent="0.2">
      <c r="A499" s="5"/>
      <c r="B499" s="5"/>
      <c r="C499" s="5"/>
      <c r="D499" s="5"/>
      <c r="E499" s="6" t="s">
        <v>3592</v>
      </c>
      <c r="F499" s="6">
        <v>51010010006</v>
      </c>
      <c r="G499" s="6" t="s">
        <v>69</v>
      </c>
      <c r="H499" s="21" t="s">
        <v>3593</v>
      </c>
      <c r="I499" s="18" t="s">
        <v>3594</v>
      </c>
      <c r="J499" s="19"/>
      <c r="K499" s="10" t="s">
        <v>3595</v>
      </c>
      <c r="L499" s="5"/>
      <c r="M499" s="17" t="s">
        <v>3596</v>
      </c>
      <c r="N499" s="17" t="s">
        <v>3597</v>
      </c>
      <c r="O499" s="5"/>
      <c r="P499" s="5"/>
      <c r="Q499" s="5"/>
      <c r="R499" s="5"/>
      <c r="S499" s="5"/>
      <c r="T499" s="5"/>
      <c r="U499" s="5"/>
    </row>
    <row r="500" spans="1:21" ht="12.75" customHeight="1" x14ac:dyDescent="0.2">
      <c r="A500" s="5"/>
      <c r="B500" s="5"/>
      <c r="C500" s="5"/>
      <c r="D500" s="5"/>
      <c r="E500" s="6" t="s">
        <v>3598</v>
      </c>
      <c r="F500" s="6">
        <v>51010010007</v>
      </c>
      <c r="G500" s="6" t="s">
        <v>80</v>
      </c>
      <c r="H500" s="21" t="s">
        <v>3599</v>
      </c>
      <c r="I500" s="18" t="s">
        <v>3600</v>
      </c>
      <c r="J500" s="19"/>
      <c r="K500" s="10" t="s">
        <v>3601</v>
      </c>
      <c r="L500" s="5"/>
      <c r="M500" s="17" t="s">
        <v>3602</v>
      </c>
      <c r="N500" s="17" t="s">
        <v>3603</v>
      </c>
      <c r="O500" s="5"/>
      <c r="P500" s="5"/>
      <c r="Q500" s="5"/>
      <c r="R500" s="5"/>
      <c r="S500" s="5"/>
      <c r="T500" s="5"/>
      <c r="U500" s="5"/>
    </row>
    <row r="501" spans="1:21" ht="12.75" customHeight="1" x14ac:dyDescent="0.2">
      <c r="A501" s="5"/>
      <c r="B501" s="5"/>
      <c r="C501" s="5"/>
      <c r="D501" s="5"/>
      <c r="E501" s="6" t="s">
        <v>3604</v>
      </c>
      <c r="F501" s="6">
        <v>51010010008</v>
      </c>
      <c r="G501" s="6" t="s">
        <v>92</v>
      </c>
      <c r="H501" s="21" t="s">
        <v>3605</v>
      </c>
      <c r="I501" s="18" t="s">
        <v>3606</v>
      </c>
      <c r="J501" s="19"/>
      <c r="K501" s="10" t="s">
        <v>3607</v>
      </c>
      <c r="L501" s="5"/>
      <c r="M501" s="17" t="s">
        <v>3608</v>
      </c>
      <c r="N501" s="17" t="s">
        <v>3609</v>
      </c>
      <c r="O501" s="5"/>
      <c r="P501" s="5"/>
      <c r="Q501" s="5"/>
      <c r="R501" s="5"/>
      <c r="S501" s="5"/>
      <c r="T501" s="5"/>
      <c r="U501" s="5"/>
    </row>
    <row r="502" spans="1:21" ht="12.75" customHeight="1" x14ac:dyDescent="0.2">
      <c r="A502" s="5"/>
      <c r="B502" s="5"/>
      <c r="C502" s="5"/>
      <c r="D502" s="5"/>
      <c r="E502" s="6" t="s">
        <v>3610</v>
      </c>
      <c r="F502" s="6">
        <v>51010010009</v>
      </c>
      <c r="G502" s="6" t="s">
        <v>104</v>
      </c>
      <c r="H502" s="21" t="s">
        <v>3611</v>
      </c>
      <c r="I502" s="18" t="s">
        <v>3612</v>
      </c>
      <c r="J502" s="19"/>
      <c r="K502" s="10" t="s">
        <v>3613</v>
      </c>
      <c r="L502" s="5"/>
      <c r="M502" s="17" t="s">
        <v>3614</v>
      </c>
      <c r="N502" s="17" t="s">
        <v>3615</v>
      </c>
      <c r="O502" s="5"/>
      <c r="P502" s="5"/>
      <c r="Q502" s="5"/>
      <c r="R502" s="5"/>
      <c r="S502" s="5"/>
      <c r="T502" s="5"/>
      <c r="U502" s="5"/>
    </row>
    <row r="503" spans="1:21" ht="12.75" customHeight="1" x14ac:dyDescent="0.2">
      <c r="A503" s="5"/>
      <c r="B503" s="5"/>
      <c r="C503" s="5"/>
      <c r="D503" s="5"/>
      <c r="E503" s="6" t="s">
        <v>3616</v>
      </c>
      <c r="F503" s="6">
        <v>51010010010</v>
      </c>
      <c r="G503" s="6" t="s">
        <v>115</v>
      </c>
      <c r="H503" s="21" t="s">
        <v>3617</v>
      </c>
      <c r="I503" s="18" t="s">
        <v>3618</v>
      </c>
      <c r="J503" s="19"/>
      <c r="K503" s="10" t="s">
        <v>3619</v>
      </c>
      <c r="L503" s="5"/>
      <c r="M503" s="17" t="s">
        <v>3620</v>
      </c>
      <c r="N503" s="17" t="s">
        <v>3621</v>
      </c>
      <c r="O503" s="5"/>
      <c r="P503" s="5"/>
      <c r="Q503" s="5"/>
      <c r="R503" s="5"/>
      <c r="S503" s="5"/>
      <c r="T503" s="5"/>
      <c r="U503" s="5"/>
    </row>
    <row r="504" spans="1:21" ht="12.75" customHeight="1" x14ac:dyDescent="0.2">
      <c r="A504" s="5"/>
      <c r="B504" s="5"/>
      <c r="C504" s="5"/>
      <c r="D504" s="5"/>
      <c r="E504" s="6" t="s">
        <v>3622</v>
      </c>
      <c r="F504" s="6">
        <v>51010010011</v>
      </c>
      <c r="G504" s="6" t="s">
        <v>127</v>
      </c>
      <c r="H504" s="21" t="s">
        <v>3623</v>
      </c>
      <c r="I504" s="18" t="s">
        <v>3624</v>
      </c>
      <c r="J504" s="19"/>
      <c r="K504" s="10" t="s">
        <v>3625</v>
      </c>
      <c r="L504" s="5"/>
      <c r="M504" s="17" t="s">
        <v>3626</v>
      </c>
      <c r="N504" s="17" t="s">
        <v>3627</v>
      </c>
      <c r="O504" s="5"/>
      <c r="P504" s="5"/>
      <c r="Q504" s="5"/>
      <c r="R504" s="5"/>
      <c r="S504" s="5"/>
      <c r="T504" s="5"/>
      <c r="U504" s="5"/>
    </row>
    <row r="505" spans="1:21" ht="12.75" customHeight="1" x14ac:dyDescent="0.2">
      <c r="A505" s="5"/>
      <c r="B505" s="5"/>
      <c r="C505" s="5"/>
      <c r="D505" s="5"/>
      <c r="E505" s="6" t="s">
        <v>3628</v>
      </c>
      <c r="F505" s="6">
        <v>51010010012</v>
      </c>
      <c r="G505" s="6" t="s">
        <v>139</v>
      </c>
      <c r="H505" s="21" t="s">
        <v>3629</v>
      </c>
      <c r="I505" s="18" t="s">
        <v>3630</v>
      </c>
      <c r="J505" s="19"/>
      <c r="K505" s="10" t="s">
        <v>3631</v>
      </c>
      <c r="L505" s="5"/>
      <c r="M505" s="17" t="s">
        <v>3632</v>
      </c>
      <c r="N505" s="17" t="s">
        <v>3633</v>
      </c>
      <c r="O505" s="5"/>
      <c r="P505" s="5"/>
      <c r="Q505" s="5"/>
      <c r="R505" s="5"/>
      <c r="S505" s="5"/>
      <c r="T505" s="5"/>
      <c r="U505" s="5"/>
    </row>
    <row r="506" spans="1:21" ht="12.75" customHeight="1" x14ac:dyDescent="0.2">
      <c r="A506" s="5"/>
      <c r="B506" s="5"/>
      <c r="C506" s="5"/>
      <c r="D506" s="5"/>
      <c r="E506" s="6" t="s">
        <v>3634</v>
      </c>
      <c r="F506" s="6">
        <v>51010010013</v>
      </c>
      <c r="G506" s="6" t="s">
        <v>150</v>
      </c>
      <c r="H506" s="21" t="s">
        <v>3635</v>
      </c>
      <c r="I506" s="20" t="s">
        <v>3636</v>
      </c>
      <c r="J506" s="19"/>
      <c r="K506" s="10" t="s">
        <v>3637</v>
      </c>
      <c r="L506" s="5"/>
      <c r="M506" s="11" t="s">
        <v>3638</v>
      </c>
      <c r="N506" s="11" t="s">
        <v>3639</v>
      </c>
      <c r="O506" s="5"/>
      <c r="P506" s="5"/>
      <c r="Q506" s="5"/>
      <c r="R506" s="5"/>
      <c r="S506" s="5"/>
      <c r="T506" s="5"/>
      <c r="U506" s="5"/>
    </row>
    <row r="507" spans="1:21" ht="12.75" customHeight="1" x14ac:dyDescent="0.2">
      <c r="A507" s="5"/>
      <c r="B507" s="5"/>
      <c r="C507" s="5"/>
      <c r="D507" s="5"/>
      <c r="E507" s="6" t="s">
        <v>3640</v>
      </c>
      <c r="F507" s="6">
        <v>51010010014</v>
      </c>
      <c r="G507" s="6" t="s">
        <v>161</v>
      </c>
      <c r="H507" s="21" t="s">
        <v>3641</v>
      </c>
      <c r="I507" s="18" t="s">
        <v>3642</v>
      </c>
      <c r="J507" s="19"/>
      <c r="K507" s="10" t="s">
        <v>3643</v>
      </c>
      <c r="L507" s="5"/>
      <c r="M507" s="17" t="s">
        <v>3644</v>
      </c>
      <c r="N507" s="17" t="s">
        <v>3597</v>
      </c>
      <c r="O507" s="5"/>
      <c r="P507" s="5"/>
      <c r="Q507" s="5"/>
      <c r="R507" s="5"/>
      <c r="S507" s="5"/>
      <c r="T507" s="5"/>
      <c r="U507" s="5"/>
    </row>
    <row r="508" spans="1:21" ht="12.75" customHeight="1" x14ac:dyDescent="0.2">
      <c r="A508" s="5"/>
      <c r="B508" s="5"/>
      <c r="C508" s="5"/>
      <c r="D508" s="5"/>
      <c r="E508" s="6" t="s">
        <v>3645</v>
      </c>
      <c r="F508" s="6">
        <v>51010010015</v>
      </c>
      <c r="G508" s="6" t="s">
        <v>170</v>
      </c>
      <c r="H508" s="21" t="s">
        <v>3646</v>
      </c>
      <c r="I508" s="18" t="s">
        <v>3647</v>
      </c>
      <c r="J508" s="19"/>
      <c r="K508" s="10" t="s">
        <v>3648</v>
      </c>
      <c r="L508" s="5"/>
      <c r="M508" s="17" t="s">
        <v>3649</v>
      </c>
      <c r="N508" s="17" t="s">
        <v>3603</v>
      </c>
      <c r="O508" s="5"/>
      <c r="P508" s="5"/>
      <c r="Q508" s="5"/>
      <c r="R508" s="5"/>
      <c r="S508" s="5"/>
      <c r="T508" s="5"/>
      <c r="U508" s="5"/>
    </row>
    <row r="509" spans="1:21" ht="12.75" customHeight="1" x14ac:dyDescent="0.2">
      <c r="A509" s="5"/>
      <c r="B509" s="5"/>
      <c r="C509" s="5"/>
      <c r="D509" s="5"/>
      <c r="E509" s="6" t="s">
        <v>3650</v>
      </c>
      <c r="F509" s="6">
        <v>51010010016</v>
      </c>
      <c r="G509" s="6" t="s">
        <v>182</v>
      </c>
      <c r="H509" s="21" t="s">
        <v>3651</v>
      </c>
      <c r="I509" s="18" t="s">
        <v>3652</v>
      </c>
      <c r="J509" s="22"/>
      <c r="K509" s="10" t="s">
        <v>3653</v>
      </c>
      <c r="L509" s="5"/>
      <c r="M509" s="17" t="s">
        <v>3654</v>
      </c>
      <c r="N509" s="17" t="s">
        <v>3609</v>
      </c>
      <c r="O509" s="5"/>
      <c r="P509" s="5"/>
      <c r="Q509" s="5"/>
      <c r="R509" s="5"/>
      <c r="S509" s="5"/>
      <c r="T509" s="5"/>
      <c r="U509" s="5"/>
    </row>
    <row r="510" spans="1:21" ht="12.75" customHeight="1" x14ac:dyDescent="0.2">
      <c r="A510" s="5"/>
      <c r="B510" s="5"/>
      <c r="C510" s="5"/>
      <c r="D510" s="5"/>
      <c r="E510" s="6" t="s">
        <v>3655</v>
      </c>
      <c r="F510" s="6">
        <v>51010010017</v>
      </c>
      <c r="G510" s="6" t="s">
        <v>193</v>
      </c>
      <c r="H510" s="21" t="s">
        <v>3656</v>
      </c>
      <c r="I510" s="18" t="s">
        <v>3657</v>
      </c>
      <c r="J510" s="22"/>
      <c r="K510" s="10" t="s">
        <v>3658</v>
      </c>
      <c r="L510" s="5"/>
      <c r="M510" s="17" t="s">
        <v>3659</v>
      </c>
      <c r="N510" s="17" t="s">
        <v>3615</v>
      </c>
      <c r="O510" s="5"/>
      <c r="P510" s="5"/>
      <c r="Q510" s="5"/>
      <c r="R510" s="5"/>
      <c r="S510" s="5"/>
      <c r="T510" s="5"/>
      <c r="U510" s="5"/>
    </row>
    <row r="511" spans="1:21" ht="12.75" customHeight="1" x14ac:dyDescent="0.2">
      <c r="A511" s="5"/>
      <c r="B511" s="5"/>
      <c r="C511" s="5"/>
      <c r="D511" s="5"/>
      <c r="E511" s="6" t="s">
        <v>3660</v>
      </c>
      <c r="F511" s="6">
        <v>51010010018</v>
      </c>
      <c r="G511" s="6" t="s">
        <v>205</v>
      </c>
      <c r="H511" s="21" t="s">
        <v>3661</v>
      </c>
      <c r="I511" s="20" t="s">
        <v>3662</v>
      </c>
      <c r="J511" s="22"/>
      <c r="K511" s="10" t="s">
        <v>3663</v>
      </c>
      <c r="L511" s="5"/>
      <c r="M511" s="17" t="s">
        <v>3664</v>
      </c>
      <c r="N511" s="17" t="s">
        <v>3621</v>
      </c>
      <c r="O511" s="5"/>
      <c r="P511" s="5"/>
      <c r="Q511" s="5"/>
      <c r="R511" s="5"/>
      <c r="S511" s="5"/>
      <c r="T511" s="5"/>
      <c r="U511" s="5"/>
    </row>
    <row r="512" spans="1:21" ht="12.75" customHeight="1" x14ac:dyDescent="0.2">
      <c r="A512" s="5"/>
      <c r="B512" s="5"/>
      <c r="C512" s="5"/>
      <c r="D512" s="5"/>
      <c r="E512" s="6" t="s">
        <v>3665</v>
      </c>
      <c r="F512" s="6">
        <v>51010010019</v>
      </c>
      <c r="G512" s="6" t="s">
        <v>215</v>
      </c>
      <c r="H512" s="21" t="s">
        <v>3666</v>
      </c>
      <c r="I512" s="20" t="s">
        <v>3667</v>
      </c>
      <c r="J512" s="22"/>
      <c r="K512" s="10" t="s">
        <v>3668</v>
      </c>
      <c r="L512" s="5"/>
      <c r="M512" s="17" t="s">
        <v>3669</v>
      </c>
      <c r="N512" s="17" t="s">
        <v>3670</v>
      </c>
      <c r="O512" s="5"/>
      <c r="P512" s="5"/>
      <c r="Q512" s="5"/>
      <c r="R512" s="5"/>
      <c r="S512" s="5"/>
      <c r="T512" s="5"/>
      <c r="U512" s="5"/>
    </row>
    <row r="513" spans="1:21" ht="12.75" customHeight="1" x14ac:dyDescent="0.2">
      <c r="A513" s="5"/>
      <c r="B513" s="5"/>
      <c r="C513" s="5"/>
      <c r="D513" s="5"/>
      <c r="E513" s="6" t="s">
        <v>3671</v>
      </c>
      <c r="F513" s="6">
        <v>51010010020</v>
      </c>
      <c r="G513" s="6" t="s">
        <v>227</v>
      </c>
      <c r="H513" s="21" t="s">
        <v>3672</v>
      </c>
      <c r="I513" s="20" t="s">
        <v>3673</v>
      </c>
      <c r="J513" s="22"/>
      <c r="K513" s="10" t="s">
        <v>3674</v>
      </c>
      <c r="L513" s="5"/>
      <c r="M513" s="11" t="s">
        <v>3675</v>
      </c>
      <c r="N513" s="11" t="s">
        <v>3676</v>
      </c>
      <c r="O513" s="5"/>
      <c r="P513" s="5"/>
      <c r="Q513" s="5"/>
      <c r="R513" s="5"/>
      <c r="S513" s="5"/>
      <c r="T513" s="5"/>
      <c r="U513" s="5"/>
    </row>
    <row r="514" spans="1:21" ht="12.75" customHeight="1" x14ac:dyDescent="0.2">
      <c r="A514" s="5"/>
      <c r="B514" s="5"/>
      <c r="C514" s="5"/>
      <c r="D514" s="5"/>
      <c r="E514" s="6" t="s">
        <v>3677</v>
      </c>
      <c r="F514" s="6">
        <v>51010010021</v>
      </c>
      <c r="G514" s="6" t="s">
        <v>238</v>
      </c>
      <c r="H514" s="21" t="s">
        <v>3678</v>
      </c>
      <c r="I514" s="20" t="s">
        <v>3679</v>
      </c>
      <c r="J514" s="22"/>
      <c r="K514" s="10" t="s">
        <v>3680</v>
      </c>
      <c r="L514" s="5"/>
      <c r="M514" s="17" t="s">
        <v>3681</v>
      </c>
      <c r="N514" s="17" t="s">
        <v>2739</v>
      </c>
      <c r="O514" s="5"/>
      <c r="P514" s="5"/>
      <c r="Q514" s="5"/>
      <c r="R514" s="5"/>
      <c r="S514" s="5"/>
      <c r="T514" s="5"/>
      <c r="U514" s="5"/>
    </row>
    <row r="515" spans="1:21" ht="12.75" customHeight="1" x14ac:dyDescent="0.2">
      <c r="A515" s="5"/>
      <c r="B515" s="5"/>
      <c r="C515" s="5"/>
      <c r="D515" s="5"/>
      <c r="E515" s="6" t="s">
        <v>3682</v>
      </c>
      <c r="F515" s="6">
        <v>51010010022</v>
      </c>
      <c r="G515" s="6" t="s">
        <v>250</v>
      </c>
      <c r="H515" s="21" t="s">
        <v>3683</v>
      </c>
      <c r="I515" s="18" t="s">
        <v>3684</v>
      </c>
      <c r="J515" s="22"/>
      <c r="K515" s="10" t="s">
        <v>3685</v>
      </c>
      <c r="L515" s="5"/>
      <c r="M515" s="17" t="s">
        <v>3686</v>
      </c>
      <c r="N515" s="17" t="s">
        <v>3687</v>
      </c>
      <c r="O515" s="5"/>
      <c r="P515" s="5"/>
      <c r="Q515" s="5"/>
      <c r="R515" s="5"/>
      <c r="S515" s="5"/>
      <c r="T515" s="5"/>
      <c r="U515" s="5"/>
    </row>
    <row r="516" spans="1:21" ht="12.75" customHeight="1" x14ac:dyDescent="0.2">
      <c r="A516" s="5"/>
      <c r="B516" s="5"/>
      <c r="C516" s="5"/>
      <c r="D516" s="5"/>
      <c r="E516" s="6" t="s">
        <v>3688</v>
      </c>
      <c r="F516" s="6">
        <v>51010010023</v>
      </c>
      <c r="G516" s="6" t="s">
        <v>261</v>
      </c>
      <c r="H516" s="21" t="s">
        <v>3689</v>
      </c>
      <c r="I516" s="18" t="s">
        <v>3690</v>
      </c>
      <c r="J516" s="22"/>
      <c r="K516" s="10" t="s">
        <v>3691</v>
      </c>
      <c r="L516" s="5"/>
      <c r="M516" s="17" t="s">
        <v>3692</v>
      </c>
      <c r="N516" s="17" t="s">
        <v>3693</v>
      </c>
      <c r="O516" s="5"/>
      <c r="P516" s="5"/>
      <c r="Q516" s="5"/>
      <c r="R516" s="5"/>
      <c r="S516" s="5"/>
      <c r="T516" s="5"/>
      <c r="U516" s="5"/>
    </row>
    <row r="517" spans="1:21" ht="12.75" customHeight="1" x14ac:dyDescent="0.2">
      <c r="A517" s="5"/>
      <c r="B517" s="5"/>
      <c r="C517" s="5"/>
      <c r="D517" s="5"/>
      <c r="E517" s="6" t="s">
        <v>3694</v>
      </c>
      <c r="F517" s="6">
        <v>51010010024</v>
      </c>
      <c r="G517" s="6" t="s">
        <v>272</v>
      </c>
      <c r="H517" s="21" t="s">
        <v>3695</v>
      </c>
      <c r="I517" s="18" t="s">
        <v>3696</v>
      </c>
      <c r="J517" s="22"/>
      <c r="K517" s="10" t="s">
        <v>3697</v>
      </c>
      <c r="L517" s="5"/>
      <c r="M517" s="17" t="s">
        <v>3698</v>
      </c>
      <c r="N517" s="17" t="s">
        <v>3699</v>
      </c>
      <c r="O517" s="5"/>
      <c r="P517" s="5"/>
      <c r="Q517" s="5"/>
      <c r="R517" s="5"/>
      <c r="S517" s="5"/>
      <c r="T517" s="5"/>
      <c r="U517" s="5"/>
    </row>
    <row r="518" spans="1:21" ht="12.75" customHeight="1" x14ac:dyDescent="0.2">
      <c r="A518" s="5"/>
      <c r="B518" s="5"/>
      <c r="C518" s="5"/>
      <c r="D518" s="5"/>
      <c r="E518" s="6" t="s">
        <v>3700</v>
      </c>
      <c r="F518" s="6">
        <v>51010010025</v>
      </c>
      <c r="G518" s="6" t="s">
        <v>283</v>
      </c>
      <c r="H518" s="21" t="s">
        <v>3701</v>
      </c>
      <c r="I518" s="20" t="s">
        <v>3702</v>
      </c>
      <c r="J518" s="22"/>
      <c r="K518" s="10" t="s">
        <v>3703</v>
      </c>
      <c r="L518" s="5"/>
      <c r="M518" s="17" t="s">
        <v>3704</v>
      </c>
      <c r="N518" s="17" t="s">
        <v>3705</v>
      </c>
      <c r="O518" s="5"/>
      <c r="P518" s="5"/>
      <c r="Q518" s="5"/>
      <c r="R518" s="5"/>
      <c r="S518" s="5"/>
      <c r="T518" s="5"/>
      <c r="U518" s="5"/>
    </row>
    <row r="519" spans="1:21" ht="12.75" customHeight="1" x14ac:dyDescent="0.2">
      <c r="A519" s="5"/>
      <c r="B519" s="5"/>
      <c r="C519" s="5"/>
      <c r="D519" s="5"/>
      <c r="E519" s="6" t="s">
        <v>3706</v>
      </c>
      <c r="F519" s="6">
        <v>51010010026</v>
      </c>
      <c r="G519" s="6" t="s">
        <v>294</v>
      </c>
      <c r="H519" s="21" t="s">
        <v>3707</v>
      </c>
      <c r="I519" s="18" t="s">
        <v>3708</v>
      </c>
      <c r="J519" s="22"/>
      <c r="K519" s="10" t="s">
        <v>3709</v>
      </c>
      <c r="L519" s="5"/>
      <c r="M519" s="17" t="s">
        <v>3710</v>
      </c>
      <c r="N519" s="17" t="s">
        <v>3711</v>
      </c>
      <c r="O519" s="5"/>
      <c r="P519" s="5"/>
      <c r="Q519" s="5"/>
      <c r="R519" s="5"/>
      <c r="S519" s="5"/>
      <c r="T519" s="5"/>
      <c r="U519" s="5"/>
    </row>
    <row r="520" spans="1:21" ht="12.75" customHeight="1" x14ac:dyDescent="0.2">
      <c r="A520" s="5"/>
      <c r="B520" s="5"/>
      <c r="C520" s="5"/>
      <c r="D520" s="5"/>
      <c r="E520" s="6" t="s">
        <v>3712</v>
      </c>
      <c r="F520" s="6">
        <v>51010010027</v>
      </c>
      <c r="G520" s="6" t="s">
        <v>305</v>
      </c>
      <c r="H520" s="21" t="s">
        <v>3713</v>
      </c>
      <c r="I520" s="18" t="s">
        <v>3714</v>
      </c>
      <c r="J520" s="22"/>
      <c r="K520" s="10" t="s">
        <v>3715</v>
      </c>
      <c r="L520" s="5"/>
      <c r="M520" s="17" t="s">
        <v>3716</v>
      </c>
      <c r="N520" s="17" t="s">
        <v>3717</v>
      </c>
      <c r="O520" s="5"/>
      <c r="P520" s="5"/>
      <c r="Q520" s="5"/>
      <c r="R520" s="5"/>
      <c r="S520" s="5"/>
      <c r="T520" s="5"/>
      <c r="U520" s="5"/>
    </row>
    <row r="521" spans="1:21" ht="12.75" customHeight="1" x14ac:dyDescent="0.2">
      <c r="A521" s="5"/>
      <c r="B521" s="5"/>
      <c r="C521" s="5"/>
      <c r="D521" s="5"/>
      <c r="E521" s="6" t="s">
        <v>3718</v>
      </c>
      <c r="F521" s="6">
        <v>51010010028</v>
      </c>
      <c r="G521" s="6" t="s">
        <v>316</v>
      </c>
      <c r="H521" s="21" t="s">
        <v>3719</v>
      </c>
      <c r="I521" s="18" t="s">
        <v>3720</v>
      </c>
      <c r="J521" s="22"/>
      <c r="K521" s="10" t="s">
        <v>3721</v>
      </c>
      <c r="L521" s="5"/>
      <c r="M521" s="17" t="s">
        <v>3722</v>
      </c>
      <c r="N521" s="17" t="s">
        <v>3723</v>
      </c>
      <c r="O521" s="5"/>
      <c r="P521" s="5"/>
      <c r="Q521" s="5"/>
      <c r="R521" s="5"/>
      <c r="S521" s="5"/>
      <c r="T521" s="5"/>
      <c r="U521" s="5"/>
    </row>
    <row r="522" spans="1:21" ht="12.75" customHeight="1" x14ac:dyDescent="0.2">
      <c r="A522" s="5"/>
      <c r="B522" s="5"/>
      <c r="C522" s="5"/>
      <c r="D522" s="5"/>
      <c r="E522" s="6" t="s">
        <v>3724</v>
      </c>
      <c r="F522" s="6">
        <v>51010010029</v>
      </c>
      <c r="G522" s="6" t="s">
        <v>325</v>
      </c>
      <c r="H522" s="21" t="s">
        <v>3725</v>
      </c>
      <c r="I522" s="20" t="s">
        <v>3726</v>
      </c>
      <c r="J522" s="22"/>
      <c r="K522" s="10" t="s">
        <v>3727</v>
      </c>
      <c r="L522" s="5"/>
      <c r="M522" s="11" t="s">
        <v>3728</v>
      </c>
      <c r="N522" s="11" t="s">
        <v>3729</v>
      </c>
      <c r="O522" s="5"/>
      <c r="P522" s="5"/>
      <c r="Q522" s="5"/>
      <c r="R522" s="5"/>
      <c r="S522" s="5"/>
      <c r="T522" s="5"/>
      <c r="U522" s="5"/>
    </row>
    <row r="523" spans="1:21" ht="12.75" customHeight="1" x14ac:dyDescent="0.2">
      <c r="A523" s="5"/>
      <c r="B523" s="5"/>
      <c r="C523" s="5"/>
      <c r="D523" s="5"/>
      <c r="E523" s="6" t="s">
        <v>3730</v>
      </c>
      <c r="F523" s="6">
        <v>51010010030</v>
      </c>
      <c r="G523" s="6" t="s">
        <v>334</v>
      </c>
      <c r="H523" s="21" t="s">
        <v>3731</v>
      </c>
      <c r="I523" s="18" t="s">
        <v>3732</v>
      </c>
      <c r="J523" s="22"/>
      <c r="K523" s="10" t="s">
        <v>3733</v>
      </c>
      <c r="L523" s="5"/>
      <c r="M523" s="11" t="s">
        <v>3734</v>
      </c>
      <c r="N523" s="11" t="s">
        <v>3735</v>
      </c>
      <c r="O523" s="5"/>
      <c r="P523" s="5"/>
      <c r="Q523" s="5"/>
      <c r="R523" s="5"/>
      <c r="S523" s="5"/>
      <c r="T523" s="5"/>
      <c r="U523" s="5"/>
    </row>
    <row r="524" spans="1:21" ht="12.75" customHeight="1" x14ac:dyDescent="0.2">
      <c r="A524" s="5"/>
      <c r="B524" s="5"/>
      <c r="C524" s="5"/>
      <c r="D524" s="5"/>
      <c r="E524" s="6" t="s">
        <v>3736</v>
      </c>
      <c r="F524" s="6">
        <v>51010010031</v>
      </c>
      <c r="G524" s="6" t="s">
        <v>342</v>
      </c>
      <c r="H524" s="21" t="s">
        <v>3737</v>
      </c>
      <c r="I524" s="18" t="s">
        <v>3738</v>
      </c>
      <c r="J524" s="22"/>
      <c r="K524" s="10" t="s">
        <v>3739</v>
      </c>
      <c r="L524" s="5"/>
      <c r="M524" s="17" t="s">
        <v>3740</v>
      </c>
      <c r="N524" s="17" t="s">
        <v>3741</v>
      </c>
      <c r="O524" s="5"/>
      <c r="P524" s="5"/>
      <c r="Q524" s="5"/>
      <c r="R524" s="5"/>
      <c r="S524" s="5"/>
      <c r="T524" s="5"/>
      <c r="U524" s="5"/>
    </row>
    <row r="525" spans="1:21" ht="12.75" customHeight="1" x14ac:dyDescent="0.2">
      <c r="A525" s="5"/>
      <c r="B525" s="5"/>
      <c r="C525" s="5"/>
      <c r="D525" s="5"/>
      <c r="E525" s="6" t="s">
        <v>3742</v>
      </c>
      <c r="F525" s="6">
        <v>51010010032</v>
      </c>
      <c r="G525" s="6" t="s">
        <v>351</v>
      </c>
      <c r="H525" s="21" t="s">
        <v>3743</v>
      </c>
      <c r="I525" s="18" t="s">
        <v>3744</v>
      </c>
      <c r="J525" s="22"/>
      <c r="K525" s="10" t="s">
        <v>3745</v>
      </c>
      <c r="L525" s="5"/>
      <c r="M525" s="17" t="s">
        <v>3746</v>
      </c>
      <c r="N525" s="17" t="s">
        <v>3747</v>
      </c>
      <c r="O525" s="5"/>
      <c r="P525" s="5"/>
      <c r="Q525" s="5"/>
      <c r="R525" s="5"/>
      <c r="S525" s="5"/>
      <c r="T525" s="5"/>
      <c r="U525" s="5"/>
    </row>
    <row r="526" spans="1:21" ht="12.75" customHeight="1" x14ac:dyDescent="0.2">
      <c r="A526" s="5"/>
      <c r="B526" s="5"/>
      <c r="C526" s="5"/>
      <c r="D526" s="5"/>
      <c r="E526" s="6" t="s">
        <v>3748</v>
      </c>
      <c r="F526" s="6">
        <v>51010010033</v>
      </c>
      <c r="G526" s="6" t="s">
        <v>360</v>
      </c>
      <c r="H526" s="21" t="s">
        <v>3749</v>
      </c>
      <c r="I526" s="18" t="s">
        <v>3750</v>
      </c>
      <c r="J526" s="22"/>
      <c r="K526" s="10" t="s">
        <v>3751</v>
      </c>
      <c r="L526" s="5"/>
      <c r="M526" s="11" t="s">
        <v>3752</v>
      </c>
      <c r="N526" s="11" t="s">
        <v>3753</v>
      </c>
      <c r="O526" s="5"/>
      <c r="P526" s="5"/>
      <c r="Q526" s="5"/>
      <c r="R526" s="5"/>
      <c r="S526" s="5"/>
      <c r="T526" s="5"/>
      <c r="U526" s="5"/>
    </row>
    <row r="527" spans="1:21" ht="12.75" customHeight="1" x14ac:dyDescent="0.2">
      <c r="A527" s="5"/>
      <c r="B527" s="5"/>
      <c r="C527" s="5"/>
      <c r="D527" s="5"/>
      <c r="E527" s="6" t="s">
        <v>3754</v>
      </c>
      <c r="F527" s="6">
        <v>51010010034</v>
      </c>
      <c r="G527" s="6" t="s">
        <v>367</v>
      </c>
      <c r="H527" s="21" t="s">
        <v>3755</v>
      </c>
      <c r="I527" s="18" t="s">
        <v>3756</v>
      </c>
      <c r="J527" s="22"/>
      <c r="K527" s="10" t="s">
        <v>3757</v>
      </c>
      <c r="L527" s="5"/>
      <c r="M527" s="17" t="s">
        <v>3758</v>
      </c>
      <c r="N527" s="17" t="s">
        <v>3759</v>
      </c>
      <c r="O527" s="5"/>
      <c r="P527" s="5"/>
      <c r="Q527" s="5"/>
      <c r="R527" s="5"/>
      <c r="S527" s="5"/>
      <c r="T527" s="5"/>
      <c r="U527" s="5"/>
    </row>
    <row r="528" spans="1:21" ht="12.75" customHeight="1" x14ac:dyDescent="0.2">
      <c r="A528" s="5"/>
      <c r="B528" s="5"/>
      <c r="C528" s="5"/>
      <c r="D528" s="5"/>
      <c r="E528" s="6" t="s">
        <v>3760</v>
      </c>
      <c r="F528" s="6">
        <v>51010010035</v>
      </c>
      <c r="G528" s="6" t="s">
        <v>374</v>
      </c>
      <c r="H528" s="21" t="s">
        <v>3761</v>
      </c>
      <c r="I528" s="20" t="s">
        <v>3762</v>
      </c>
      <c r="J528" s="22"/>
      <c r="K528" s="10" t="s">
        <v>3763</v>
      </c>
      <c r="L528" s="5"/>
      <c r="M528" s="17" t="s">
        <v>3764</v>
      </c>
      <c r="N528" s="17" t="s">
        <v>3765</v>
      </c>
      <c r="O528" s="5"/>
      <c r="P528" s="5"/>
      <c r="Q528" s="5"/>
      <c r="R528" s="5"/>
      <c r="S528" s="5"/>
      <c r="T528" s="5"/>
      <c r="U528" s="5"/>
    </row>
    <row r="529" spans="1:21" ht="12.75" customHeight="1" x14ac:dyDescent="0.2">
      <c r="A529" s="5"/>
      <c r="B529" s="5"/>
      <c r="C529" s="5"/>
      <c r="D529" s="5"/>
      <c r="E529" s="6" t="s">
        <v>3766</v>
      </c>
      <c r="F529" s="6">
        <v>51010010036</v>
      </c>
      <c r="G529" s="6" t="s">
        <v>381</v>
      </c>
      <c r="H529" s="21" t="s">
        <v>3767</v>
      </c>
      <c r="I529" s="20" t="s">
        <v>3768</v>
      </c>
      <c r="J529" s="22"/>
      <c r="K529" s="10" t="s">
        <v>3769</v>
      </c>
      <c r="L529" s="5"/>
      <c r="M529" s="11" t="s">
        <v>3770</v>
      </c>
      <c r="N529" s="11" t="s">
        <v>3771</v>
      </c>
      <c r="O529" s="5"/>
      <c r="P529" s="5"/>
      <c r="Q529" s="5"/>
      <c r="R529" s="5"/>
      <c r="S529" s="5"/>
      <c r="T529" s="5"/>
      <c r="U529" s="5"/>
    </row>
    <row r="530" spans="1:21" ht="12.75" customHeight="1" x14ac:dyDescent="0.2">
      <c r="A530" s="5"/>
      <c r="B530" s="5"/>
      <c r="C530" s="5"/>
      <c r="D530" s="5"/>
      <c r="E530" s="6" t="s">
        <v>3772</v>
      </c>
      <c r="F530" s="6">
        <v>51010010037</v>
      </c>
      <c r="G530" s="6" t="s">
        <v>388</v>
      </c>
      <c r="H530" s="21" t="s">
        <v>3773</v>
      </c>
      <c r="I530" s="18" t="s">
        <v>3774</v>
      </c>
      <c r="J530" s="22"/>
      <c r="K530" s="10" t="s">
        <v>3775</v>
      </c>
      <c r="L530" s="5"/>
      <c r="M530" s="17" t="s">
        <v>3776</v>
      </c>
      <c r="N530" s="17" t="s">
        <v>3777</v>
      </c>
      <c r="O530" s="5"/>
      <c r="P530" s="5"/>
      <c r="Q530" s="5"/>
      <c r="R530" s="5"/>
      <c r="S530" s="5"/>
      <c r="T530" s="5"/>
      <c r="U530" s="5"/>
    </row>
    <row r="531" spans="1:21" ht="12.75" customHeight="1" x14ac:dyDescent="0.2">
      <c r="A531" s="5"/>
      <c r="B531" s="5"/>
      <c r="C531" s="5"/>
      <c r="D531" s="5"/>
      <c r="E531" s="6" t="s">
        <v>3778</v>
      </c>
      <c r="F531" s="6">
        <v>51010010038</v>
      </c>
      <c r="G531" s="6" t="s">
        <v>395</v>
      </c>
      <c r="H531" s="21" t="s">
        <v>3779</v>
      </c>
      <c r="I531" s="18" t="s">
        <v>3780</v>
      </c>
      <c r="J531" s="22"/>
      <c r="K531" s="10" t="s">
        <v>3781</v>
      </c>
      <c r="L531" s="5"/>
      <c r="M531" s="17" t="s">
        <v>3782</v>
      </c>
      <c r="N531" s="17" t="s">
        <v>3783</v>
      </c>
      <c r="O531" s="5"/>
      <c r="P531" s="5"/>
      <c r="Q531" s="5"/>
      <c r="R531" s="5"/>
      <c r="S531" s="5"/>
      <c r="T531" s="5"/>
      <c r="U531" s="5"/>
    </row>
    <row r="532" spans="1:21" ht="12.75" customHeight="1" x14ac:dyDescent="0.2">
      <c r="A532" s="5"/>
      <c r="B532" s="5"/>
      <c r="C532" s="5"/>
      <c r="D532" s="5"/>
      <c r="E532" s="6" t="s">
        <v>3784</v>
      </c>
      <c r="F532" s="6">
        <v>51010010039</v>
      </c>
      <c r="G532" s="6" t="s">
        <v>402</v>
      </c>
      <c r="H532" s="21" t="s">
        <v>3785</v>
      </c>
      <c r="I532" s="18" t="s">
        <v>3786</v>
      </c>
      <c r="J532" s="22"/>
      <c r="K532" s="10" t="s">
        <v>3787</v>
      </c>
      <c r="L532" s="5"/>
      <c r="M532" s="17" t="s">
        <v>3788</v>
      </c>
      <c r="N532" s="17" t="s">
        <v>3789</v>
      </c>
      <c r="O532" s="5"/>
      <c r="P532" s="5"/>
      <c r="Q532" s="5"/>
      <c r="R532" s="5"/>
      <c r="S532" s="5"/>
      <c r="T532" s="5"/>
      <c r="U532" s="5"/>
    </row>
    <row r="533" spans="1:21" ht="12.75" customHeight="1" x14ac:dyDescent="0.2">
      <c r="A533" s="5"/>
      <c r="B533" s="5"/>
      <c r="C533" s="5"/>
      <c r="D533" s="5"/>
      <c r="E533" s="6" t="s">
        <v>3790</v>
      </c>
      <c r="F533" s="6">
        <v>51010010040</v>
      </c>
      <c r="G533" s="6" t="s">
        <v>409</v>
      </c>
      <c r="H533" s="21" t="s">
        <v>3791</v>
      </c>
      <c r="I533" s="18" t="s">
        <v>3792</v>
      </c>
      <c r="J533" s="22"/>
      <c r="K533" s="10" t="s">
        <v>3793</v>
      </c>
      <c r="L533" s="5"/>
      <c r="M533" s="11" t="s">
        <v>3794</v>
      </c>
      <c r="N533" s="11" t="s">
        <v>3795</v>
      </c>
      <c r="O533" s="5"/>
      <c r="P533" s="5"/>
      <c r="Q533" s="5"/>
      <c r="R533" s="5"/>
      <c r="S533" s="5"/>
      <c r="T533" s="5"/>
      <c r="U533" s="5"/>
    </row>
    <row r="534" spans="1:21" ht="12.75" customHeight="1" x14ac:dyDescent="0.2">
      <c r="A534" s="5"/>
      <c r="B534" s="5"/>
      <c r="C534" s="5"/>
      <c r="D534" s="5"/>
      <c r="E534" s="6" t="s">
        <v>3796</v>
      </c>
      <c r="F534" s="6">
        <v>51010010041</v>
      </c>
      <c r="G534" s="6" t="s">
        <v>416</v>
      </c>
      <c r="H534" s="21" t="s">
        <v>3797</v>
      </c>
      <c r="I534" s="18" t="s">
        <v>3798</v>
      </c>
      <c r="J534" s="22"/>
      <c r="K534" s="10" t="s">
        <v>3799</v>
      </c>
      <c r="L534" s="5"/>
      <c r="M534" s="17" t="s">
        <v>3800</v>
      </c>
      <c r="N534" s="17" t="s">
        <v>3801</v>
      </c>
      <c r="O534" s="5"/>
      <c r="P534" s="5"/>
      <c r="Q534" s="5"/>
      <c r="R534" s="5"/>
      <c r="S534" s="5"/>
      <c r="T534" s="5"/>
      <c r="U534" s="5"/>
    </row>
    <row r="535" spans="1:21" ht="12.75" customHeight="1" x14ac:dyDescent="0.2">
      <c r="A535" s="5"/>
      <c r="B535" s="5"/>
      <c r="C535" s="5"/>
      <c r="D535" s="5"/>
      <c r="E535" s="6" t="s">
        <v>3802</v>
      </c>
      <c r="F535" s="6">
        <v>51010010042</v>
      </c>
      <c r="G535" s="6" t="s">
        <v>423</v>
      </c>
      <c r="H535" s="21" t="s">
        <v>3803</v>
      </c>
      <c r="I535" s="20" t="s">
        <v>3804</v>
      </c>
      <c r="J535" s="22"/>
      <c r="K535" s="10" t="s">
        <v>3805</v>
      </c>
      <c r="L535" s="5"/>
      <c r="M535" s="17" t="s">
        <v>3806</v>
      </c>
      <c r="N535" s="17" t="s">
        <v>3807</v>
      </c>
      <c r="O535" s="5"/>
      <c r="P535" s="5"/>
      <c r="Q535" s="5"/>
      <c r="R535" s="5"/>
      <c r="S535" s="5"/>
      <c r="T535" s="5"/>
      <c r="U535" s="5"/>
    </row>
    <row r="536" spans="1:21" ht="12.75" customHeight="1" x14ac:dyDescent="0.2">
      <c r="A536" s="5"/>
      <c r="B536" s="5"/>
      <c r="C536" s="5"/>
      <c r="D536" s="5"/>
      <c r="E536" s="6" t="s">
        <v>3808</v>
      </c>
      <c r="F536" s="6">
        <v>51010010043</v>
      </c>
      <c r="G536" s="6" t="s">
        <v>430</v>
      </c>
      <c r="H536" s="21" t="s">
        <v>3809</v>
      </c>
      <c r="I536" s="20" t="s">
        <v>3810</v>
      </c>
      <c r="J536" s="22"/>
      <c r="K536" s="10" t="s">
        <v>3811</v>
      </c>
      <c r="L536" s="5"/>
      <c r="M536" s="17" t="s">
        <v>3812</v>
      </c>
      <c r="N536" s="17" t="s">
        <v>3813</v>
      </c>
      <c r="O536" s="5"/>
      <c r="P536" s="5"/>
      <c r="Q536" s="5"/>
      <c r="R536" s="5"/>
      <c r="S536" s="5"/>
      <c r="T536" s="5"/>
      <c r="U536" s="5"/>
    </row>
    <row r="537" spans="1:21" ht="12.75" customHeight="1" x14ac:dyDescent="0.2">
      <c r="A537" s="5"/>
      <c r="B537" s="5"/>
      <c r="C537" s="5"/>
      <c r="D537" s="5"/>
      <c r="E537" s="6" t="s">
        <v>3814</v>
      </c>
      <c r="F537" s="6">
        <v>51010010044</v>
      </c>
      <c r="G537" s="6" t="s">
        <v>437</v>
      </c>
      <c r="H537" s="21" t="s">
        <v>3815</v>
      </c>
      <c r="I537" s="18" t="s">
        <v>3816</v>
      </c>
      <c r="J537" s="22"/>
      <c r="K537" s="10" t="s">
        <v>3817</v>
      </c>
      <c r="L537" s="5"/>
      <c r="M537" s="11" t="s">
        <v>3818</v>
      </c>
      <c r="N537" s="11" t="s">
        <v>3819</v>
      </c>
      <c r="O537" s="5"/>
      <c r="P537" s="5"/>
      <c r="Q537" s="5"/>
      <c r="R537" s="5"/>
      <c r="S537" s="5"/>
      <c r="T537" s="5"/>
      <c r="U537" s="5"/>
    </row>
    <row r="538" spans="1:21" ht="12.75" customHeight="1" x14ac:dyDescent="0.2">
      <c r="A538" s="5"/>
      <c r="B538" s="5"/>
      <c r="C538" s="5"/>
      <c r="D538" s="5"/>
      <c r="E538" s="6" t="s">
        <v>3820</v>
      </c>
      <c r="F538" s="6">
        <v>51010010045</v>
      </c>
      <c r="G538" s="6" t="s">
        <v>444</v>
      </c>
      <c r="H538" s="21" t="s">
        <v>3821</v>
      </c>
      <c r="I538" s="18" t="s">
        <v>3822</v>
      </c>
      <c r="J538" s="22"/>
      <c r="K538" s="10" t="s">
        <v>3823</v>
      </c>
      <c r="L538" s="5"/>
      <c r="M538" s="17" t="s">
        <v>3824</v>
      </c>
      <c r="N538" s="17" t="s">
        <v>3825</v>
      </c>
      <c r="O538" s="5"/>
      <c r="P538" s="5"/>
      <c r="Q538" s="5"/>
      <c r="R538" s="5"/>
      <c r="S538" s="5"/>
      <c r="T538" s="5"/>
      <c r="U538" s="5"/>
    </row>
    <row r="539" spans="1:21" ht="12.75" customHeight="1" x14ac:dyDescent="0.2">
      <c r="A539" s="5"/>
      <c r="B539" s="5"/>
      <c r="C539" s="5"/>
      <c r="D539" s="5"/>
      <c r="E539" s="6" t="s">
        <v>3826</v>
      </c>
      <c r="F539" s="6">
        <v>51010010046</v>
      </c>
      <c r="G539" s="6" t="s">
        <v>451</v>
      </c>
      <c r="H539" s="21" t="s">
        <v>3827</v>
      </c>
      <c r="I539" s="18" t="s">
        <v>3828</v>
      </c>
      <c r="J539" s="22"/>
      <c r="K539" s="10" t="s">
        <v>3829</v>
      </c>
      <c r="L539" s="5"/>
      <c r="M539" s="17" t="s">
        <v>3830</v>
      </c>
      <c r="N539" s="17" t="s">
        <v>3831</v>
      </c>
      <c r="O539" s="5"/>
      <c r="P539" s="5"/>
      <c r="Q539" s="5"/>
      <c r="R539" s="5"/>
      <c r="S539" s="5"/>
      <c r="T539" s="5"/>
      <c r="U539" s="5"/>
    </row>
    <row r="540" spans="1:21" ht="12.75" customHeight="1" x14ac:dyDescent="0.2">
      <c r="A540" s="5"/>
      <c r="B540" s="5"/>
      <c r="C540" s="5"/>
      <c r="D540" s="5"/>
      <c r="E540" s="6" t="s">
        <v>3832</v>
      </c>
      <c r="F540" s="6">
        <v>51010010047</v>
      </c>
      <c r="G540" s="6" t="s">
        <v>458</v>
      </c>
      <c r="H540" s="21" t="s">
        <v>3833</v>
      </c>
      <c r="I540" s="18" t="s">
        <v>3834</v>
      </c>
      <c r="J540" s="22"/>
      <c r="K540" s="10" t="s">
        <v>3835</v>
      </c>
      <c r="L540" s="5"/>
      <c r="M540" s="11" t="s">
        <v>3836</v>
      </c>
      <c r="N540" s="11" t="s">
        <v>3837</v>
      </c>
      <c r="O540" s="5"/>
      <c r="P540" s="5"/>
      <c r="Q540" s="5"/>
      <c r="R540" s="5"/>
      <c r="S540" s="5"/>
      <c r="T540" s="5"/>
      <c r="U540" s="5"/>
    </row>
    <row r="541" spans="1:21" ht="12.75" customHeight="1" x14ac:dyDescent="0.2">
      <c r="A541" s="5"/>
      <c r="B541" s="5"/>
      <c r="C541" s="5"/>
      <c r="D541" s="5"/>
      <c r="E541" s="6" t="s">
        <v>3838</v>
      </c>
      <c r="F541" s="6">
        <v>51010010048</v>
      </c>
      <c r="G541" s="6" t="s">
        <v>465</v>
      </c>
      <c r="H541" s="21" t="s">
        <v>3839</v>
      </c>
      <c r="I541" s="18" t="s">
        <v>3840</v>
      </c>
      <c r="J541" s="22"/>
      <c r="K541" s="10" t="s">
        <v>3841</v>
      </c>
      <c r="L541" s="5"/>
      <c r="M541" s="17" t="s">
        <v>3842</v>
      </c>
      <c r="N541" s="17" t="s">
        <v>3843</v>
      </c>
      <c r="O541" s="5"/>
      <c r="P541" s="5"/>
      <c r="Q541" s="5"/>
      <c r="R541" s="5"/>
      <c r="S541" s="5"/>
      <c r="T541" s="5"/>
      <c r="U541" s="5"/>
    </row>
    <row r="542" spans="1:21" ht="12.75" customHeight="1" x14ac:dyDescent="0.2">
      <c r="A542" s="5"/>
      <c r="B542" s="5"/>
      <c r="C542" s="5"/>
      <c r="D542" s="5"/>
      <c r="E542" s="6" t="s">
        <v>3844</v>
      </c>
      <c r="F542" s="6">
        <v>51010010049</v>
      </c>
      <c r="G542" s="6" t="s">
        <v>472</v>
      </c>
      <c r="H542" s="21" t="s">
        <v>3845</v>
      </c>
      <c r="I542" s="18" t="s">
        <v>3846</v>
      </c>
      <c r="J542" s="22"/>
      <c r="K542" s="10" t="s">
        <v>3847</v>
      </c>
      <c r="L542" s="5"/>
      <c r="M542" s="17" t="s">
        <v>3848</v>
      </c>
      <c r="N542" s="17" t="s">
        <v>3849</v>
      </c>
      <c r="O542" s="5"/>
      <c r="P542" s="5"/>
      <c r="Q542" s="5"/>
      <c r="R542" s="5"/>
      <c r="S542" s="5"/>
      <c r="T542" s="5"/>
      <c r="U542" s="5"/>
    </row>
    <row r="543" spans="1:21" ht="12.75" customHeight="1" x14ac:dyDescent="0.2">
      <c r="A543" s="5"/>
      <c r="B543" s="5"/>
      <c r="C543" s="5"/>
      <c r="D543" s="5"/>
      <c r="E543" s="6" t="s">
        <v>3850</v>
      </c>
      <c r="F543" s="6">
        <v>51010010050</v>
      </c>
      <c r="G543" s="6" t="s">
        <v>479</v>
      </c>
      <c r="H543" s="21" t="s">
        <v>3851</v>
      </c>
      <c r="I543" s="18" t="s">
        <v>3852</v>
      </c>
      <c r="J543" s="22"/>
      <c r="K543" s="10" t="s">
        <v>3853</v>
      </c>
      <c r="L543" s="5"/>
      <c r="M543" s="17" t="s">
        <v>3854</v>
      </c>
      <c r="N543" s="17" t="s">
        <v>3855</v>
      </c>
      <c r="O543" s="5"/>
      <c r="P543" s="5"/>
      <c r="Q543" s="5"/>
      <c r="R543" s="5"/>
      <c r="S543" s="5"/>
      <c r="T543" s="5"/>
      <c r="U543" s="5"/>
    </row>
    <row r="544" spans="1:21" ht="12.75" customHeight="1" x14ac:dyDescent="0.2">
      <c r="A544" s="5"/>
      <c r="B544" s="5"/>
      <c r="C544" s="5"/>
      <c r="D544" s="5"/>
      <c r="E544" s="6" t="s">
        <v>3856</v>
      </c>
      <c r="F544" s="6">
        <v>51020010001</v>
      </c>
      <c r="G544" s="6" t="s">
        <v>485</v>
      </c>
      <c r="H544" s="21" t="s">
        <v>3857</v>
      </c>
      <c r="I544" s="18" t="s">
        <v>3858</v>
      </c>
      <c r="J544" s="22"/>
      <c r="K544" s="10" t="s">
        <v>3859</v>
      </c>
      <c r="L544" s="5"/>
      <c r="M544" s="17" t="s">
        <v>3860</v>
      </c>
      <c r="N544" s="17" t="s">
        <v>3861</v>
      </c>
      <c r="O544" s="5"/>
      <c r="P544" s="5"/>
      <c r="Q544" s="5"/>
      <c r="R544" s="5"/>
      <c r="S544" s="5"/>
      <c r="T544" s="5"/>
      <c r="U544" s="5"/>
    </row>
    <row r="545" spans="1:21" ht="12.75" customHeight="1" x14ac:dyDescent="0.2">
      <c r="A545" s="5"/>
      <c r="B545" s="5"/>
      <c r="C545" s="5"/>
      <c r="D545" s="5"/>
      <c r="E545" s="6" t="s">
        <v>3862</v>
      </c>
      <c r="F545" s="6">
        <v>51020010002</v>
      </c>
      <c r="G545" s="6" t="s">
        <v>492</v>
      </c>
      <c r="H545" s="21" t="s">
        <v>3863</v>
      </c>
      <c r="I545" s="18" t="s">
        <v>3864</v>
      </c>
      <c r="J545" s="22"/>
      <c r="K545" s="10" t="s">
        <v>3865</v>
      </c>
      <c r="L545" s="5"/>
      <c r="M545" s="17" t="s">
        <v>3866</v>
      </c>
      <c r="N545" s="17" t="s">
        <v>3867</v>
      </c>
      <c r="O545" s="5"/>
      <c r="P545" s="5"/>
      <c r="Q545" s="5"/>
      <c r="R545" s="5"/>
      <c r="S545" s="5"/>
      <c r="T545" s="5"/>
      <c r="U545" s="5"/>
    </row>
    <row r="546" spans="1:21" ht="12.75" customHeight="1" x14ac:dyDescent="0.2">
      <c r="A546" s="5"/>
      <c r="B546" s="5"/>
      <c r="C546" s="5"/>
      <c r="D546" s="5"/>
      <c r="E546" s="6" t="s">
        <v>3868</v>
      </c>
      <c r="F546" s="6">
        <v>51020010003</v>
      </c>
      <c r="G546" s="6" t="s">
        <v>499</v>
      </c>
      <c r="H546" s="21" t="s">
        <v>3869</v>
      </c>
      <c r="I546" s="18" t="s">
        <v>3870</v>
      </c>
      <c r="J546" s="22"/>
      <c r="K546" s="10" t="s">
        <v>3871</v>
      </c>
      <c r="L546" s="5"/>
      <c r="M546" s="17" t="s">
        <v>3872</v>
      </c>
      <c r="N546" s="17" t="s">
        <v>3873</v>
      </c>
      <c r="O546" s="5"/>
      <c r="P546" s="5"/>
      <c r="Q546" s="5"/>
      <c r="R546" s="5"/>
      <c r="S546" s="5"/>
      <c r="T546" s="5"/>
      <c r="U546" s="5"/>
    </row>
    <row r="547" spans="1:21" ht="12.75" customHeight="1" x14ac:dyDescent="0.2">
      <c r="A547" s="5"/>
      <c r="B547" s="5"/>
      <c r="C547" s="5"/>
      <c r="D547" s="5"/>
      <c r="E547" s="6" t="s">
        <v>3874</v>
      </c>
      <c r="F547" s="6">
        <v>51020010004</v>
      </c>
      <c r="G547" s="6" t="s">
        <v>506</v>
      </c>
      <c r="H547" s="21" t="s">
        <v>3875</v>
      </c>
      <c r="I547" s="18" t="s">
        <v>3876</v>
      </c>
      <c r="J547" s="22"/>
      <c r="K547" s="10" t="s">
        <v>3877</v>
      </c>
      <c r="L547" s="5"/>
      <c r="M547" s="17" t="s">
        <v>3878</v>
      </c>
      <c r="N547" s="17" t="s">
        <v>3879</v>
      </c>
      <c r="O547" s="5"/>
      <c r="P547" s="5"/>
      <c r="Q547" s="5"/>
      <c r="R547" s="5"/>
      <c r="S547" s="5"/>
      <c r="T547" s="5"/>
      <c r="U547" s="5"/>
    </row>
    <row r="548" spans="1:21" ht="12.75" customHeight="1" x14ac:dyDescent="0.2">
      <c r="A548" s="5"/>
      <c r="B548" s="5"/>
      <c r="C548" s="5"/>
      <c r="D548" s="5"/>
      <c r="E548" s="6" t="s">
        <v>3880</v>
      </c>
      <c r="F548" s="6">
        <v>51020010005</v>
      </c>
      <c r="G548" s="6" t="s">
        <v>513</v>
      </c>
      <c r="H548" s="21" t="s">
        <v>3881</v>
      </c>
      <c r="I548" s="20" t="s">
        <v>3882</v>
      </c>
      <c r="J548" s="22"/>
      <c r="K548" s="10" t="s">
        <v>3883</v>
      </c>
      <c r="L548" s="5"/>
      <c r="M548" s="17" t="s">
        <v>3884</v>
      </c>
      <c r="N548" s="17" t="s">
        <v>3885</v>
      </c>
      <c r="O548" s="5"/>
      <c r="P548" s="5"/>
      <c r="Q548" s="5"/>
      <c r="R548" s="5"/>
      <c r="S548" s="5"/>
      <c r="T548" s="5"/>
      <c r="U548" s="5"/>
    </row>
    <row r="549" spans="1:21" ht="12.75" customHeight="1" x14ac:dyDescent="0.2">
      <c r="A549" s="5"/>
      <c r="B549" s="5"/>
      <c r="C549" s="5"/>
      <c r="D549" s="5"/>
      <c r="E549" s="6" t="s">
        <v>3886</v>
      </c>
      <c r="F549" s="6">
        <v>51020010006</v>
      </c>
      <c r="G549" s="6" t="s">
        <v>520</v>
      </c>
      <c r="H549" s="21" t="s">
        <v>3887</v>
      </c>
      <c r="I549" s="18" t="s">
        <v>3888</v>
      </c>
      <c r="J549" s="22"/>
      <c r="K549" s="10" t="s">
        <v>3889</v>
      </c>
      <c r="L549" s="5"/>
      <c r="M549" s="17" t="s">
        <v>3890</v>
      </c>
      <c r="N549" s="17" t="s">
        <v>3891</v>
      </c>
      <c r="O549" s="5"/>
      <c r="P549" s="5"/>
      <c r="Q549" s="5"/>
      <c r="R549" s="5"/>
      <c r="S549" s="5"/>
      <c r="T549" s="5"/>
      <c r="U549" s="5"/>
    </row>
    <row r="550" spans="1:21" ht="12.75" customHeight="1" x14ac:dyDescent="0.2">
      <c r="A550" s="5"/>
      <c r="B550" s="5"/>
      <c r="C550" s="5"/>
      <c r="D550" s="5"/>
      <c r="E550" s="6" t="s">
        <v>3892</v>
      </c>
      <c r="F550" s="6">
        <v>51020010007</v>
      </c>
      <c r="G550" s="6" t="s">
        <v>527</v>
      </c>
      <c r="H550" s="21" t="s">
        <v>3893</v>
      </c>
      <c r="I550" s="18" t="s">
        <v>3894</v>
      </c>
      <c r="J550" s="22"/>
      <c r="K550" s="10" t="s">
        <v>3895</v>
      </c>
      <c r="L550" s="5"/>
      <c r="M550" s="17" t="s">
        <v>3896</v>
      </c>
      <c r="N550" s="17" t="s">
        <v>3897</v>
      </c>
      <c r="O550" s="5"/>
      <c r="P550" s="5"/>
      <c r="Q550" s="5"/>
      <c r="R550" s="5"/>
      <c r="S550" s="5"/>
      <c r="T550" s="5"/>
      <c r="U550" s="5"/>
    </row>
    <row r="551" spans="1:21" ht="12.75" customHeight="1" x14ac:dyDescent="0.2">
      <c r="A551" s="5"/>
      <c r="B551" s="5"/>
      <c r="C551" s="5"/>
      <c r="D551" s="5"/>
      <c r="E551" s="6" t="s">
        <v>3898</v>
      </c>
      <c r="F551" s="6">
        <v>51020010008</v>
      </c>
      <c r="G551" s="6" t="s">
        <v>534</v>
      </c>
      <c r="H551" s="21" t="s">
        <v>3899</v>
      </c>
      <c r="I551" s="18" t="s">
        <v>3900</v>
      </c>
      <c r="J551" s="22"/>
      <c r="K551" s="10" t="s">
        <v>3901</v>
      </c>
      <c r="L551" s="5"/>
      <c r="M551" s="17" t="s">
        <v>3902</v>
      </c>
      <c r="N551" s="17" t="s">
        <v>3903</v>
      </c>
      <c r="O551" s="5"/>
      <c r="P551" s="5"/>
      <c r="Q551" s="5"/>
      <c r="R551" s="5"/>
      <c r="S551" s="5"/>
      <c r="T551" s="5"/>
      <c r="U551" s="5"/>
    </row>
    <row r="552" spans="1:21" ht="12.75" customHeight="1" x14ac:dyDescent="0.2">
      <c r="A552" s="5"/>
      <c r="B552" s="5"/>
      <c r="C552" s="5"/>
      <c r="D552" s="5"/>
      <c r="E552" s="6" t="s">
        <v>3904</v>
      </c>
      <c r="F552" s="6">
        <v>51020010009</v>
      </c>
      <c r="G552" s="6" t="s">
        <v>541</v>
      </c>
      <c r="H552" s="21" t="s">
        <v>3905</v>
      </c>
      <c r="I552" s="18" t="s">
        <v>3906</v>
      </c>
      <c r="J552" s="22"/>
      <c r="K552" s="10" t="s">
        <v>3907</v>
      </c>
      <c r="L552" s="5"/>
      <c r="M552" s="17" t="s">
        <v>3908</v>
      </c>
      <c r="N552" s="17" t="s">
        <v>3909</v>
      </c>
      <c r="O552" s="5"/>
      <c r="P552" s="5"/>
      <c r="Q552" s="5"/>
      <c r="R552" s="5"/>
      <c r="S552" s="5"/>
      <c r="T552" s="5"/>
      <c r="U552" s="5"/>
    </row>
    <row r="553" spans="1:21" ht="12.75" customHeight="1" x14ac:dyDescent="0.2">
      <c r="A553" s="5"/>
      <c r="B553" s="5"/>
      <c r="C553" s="5"/>
      <c r="D553" s="5"/>
      <c r="E553" s="6" t="s">
        <v>3910</v>
      </c>
      <c r="F553" s="6">
        <v>51020020001</v>
      </c>
      <c r="G553" s="6" t="s">
        <v>548</v>
      </c>
      <c r="H553" s="21" t="s">
        <v>3911</v>
      </c>
      <c r="I553" s="20" t="s">
        <v>3912</v>
      </c>
      <c r="J553" s="22"/>
      <c r="K553" s="10" t="s">
        <v>3913</v>
      </c>
      <c r="L553" s="5"/>
      <c r="M553" s="11" t="s">
        <v>3914</v>
      </c>
      <c r="N553" s="11" t="s">
        <v>3915</v>
      </c>
      <c r="O553" s="5"/>
      <c r="P553" s="5"/>
      <c r="Q553" s="5"/>
      <c r="R553" s="5"/>
      <c r="S553" s="5"/>
      <c r="T553" s="5"/>
      <c r="U553" s="5"/>
    </row>
    <row r="554" spans="1:21" ht="12.75" customHeight="1" x14ac:dyDescent="0.2">
      <c r="A554" s="5"/>
      <c r="B554" s="5"/>
      <c r="C554" s="5"/>
      <c r="D554" s="5"/>
      <c r="E554" s="6" t="s">
        <v>3916</v>
      </c>
      <c r="F554" s="6">
        <v>51020020002</v>
      </c>
      <c r="G554" s="6" t="s">
        <v>555</v>
      </c>
      <c r="H554" s="21" t="s">
        <v>3917</v>
      </c>
      <c r="I554" s="20" t="s">
        <v>3918</v>
      </c>
      <c r="J554" s="22"/>
      <c r="K554" s="10" t="s">
        <v>3919</v>
      </c>
      <c r="L554" s="5"/>
      <c r="M554" s="17" t="s">
        <v>3920</v>
      </c>
      <c r="N554" s="17" t="s">
        <v>3921</v>
      </c>
      <c r="O554" s="5"/>
      <c r="P554" s="5"/>
      <c r="Q554" s="5"/>
      <c r="R554" s="5"/>
      <c r="S554" s="5"/>
      <c r="T554" s="5"/>
      <c r="U554" s="5"/>
    </row>
    <row r="555" spans="1:21" ht="12.75" customHeight="1" x14ac:dyDescent="0.2">
      <c r="A555" s="5"/>
      <c r="B555" s="5"/>
      <c r="C555" s="5"/>
      <c r="D555" s="5"/>
      <c r="E555" s="6" t="s">
        <v>3922</v>
      </c>
      <c r="F555" s="6">
        <v>51020020003</v>
      </c>
      <c r="G555" s="6" t="s">
        <v>562</v>
      </c>
      <c r="H555" s="21" t="s">
        <v>3923</v>
      </c>
      <c r="I555" s="20" t="s">
        <v>3924</v>
      </c>
      <c r="J555" s="22"/>
      <c r="K555" s="10" t="s">
        <v>3925</v>
      </c>
      <c r="L555" s="5"/>
      <c r="M555" s="17" t="s">
        <v>3926</v>
      </c>
      <c r="N555" s="17" t="s">
        <v>3927</v>
      </c>
      <c r="O555" s="5"/>
      <c r="P555" s="5"/>
      <c r="Q555" s="5"/>
      <c r="R555" s="5"/>
      <c r="S555" s="5"/>
      <c r="T555" s="5"/>
      <c r="U555" s="5"/>
    </row>
    <row r="556" spans="1:21" ht="12.75" customHeight="1" x14ac:dyDescent="0.2">
      <c r="A556" s="5"/>
      <c r="B556" s="5"/>
      <c r="C556" s="5"/>
      <c r="D556" s="5"/>
      <c r="E556" s="6" t="s">
        <v>3928</v>
      </c>
      <c r="F556" s="6">
        <v>51020020004</v>
      </c>
      <c r="G556" s="6" t="s">
        <v>569</v>
      </c>
      <c r="H556" s="21" t="s">
        <v>3929</v>
      </c>
      <c r="I556" s="20" t="s">
        <v>3930</v>
      </c>
      <c r="J556" s="22"/>
      <c r="K556" s="10" t="s">
        <v>3931</v>
      </c>
      <c r="L556" s="5"/>
      <c r="M556" s="17" t="s">
        <v>3932</v>
      </c>
      <c r="N556" s="17" t="s">
        <v>3933</v>
      </c>
      <c r="O556" s="5"/>
      <c r="P556" s="5"/>
      <c r="Q556" s="5"/>
      <c r="R556" s="5"/>
      <c r="S556" s="5"/>
      <c r="T556" s="5"/>
      <c r="U556" s="5"/>
    </row>
    <row r="557" spans="1:21" ht="12.75" customHeight="1" x14ac:dyDescent="0.2">
      <c r="A557" s="5"/>
      <c r="B557" s="5"/>
      <c r="C557" s="5"/>
      <c r="D557" s="5"/>
      <c r="E557" s="6" t="s">
        <v>3934</v>
      </c>
      <c r="F557" s="6">
        <v>51020020005</v>
      </c>
      <c r="G557" s="6" t="s">
        <v>576</v>
      </c>
      <c r="H557" s="21" t="s">
        <v>3935</v>
      </c>
      <c r="I557" s="18" t="s">
        <v>3936</v>
      </c>
      <c r="J557" s="22"/>
      <c r="K557" s="10" t="s">
        <v>3937</v>
      </c>
      <c r="L557" s="5"/>
      <c r="M557" s="11" t="s">
        <v>3938</v>
      </c>
      <c r="N557" s="11" t="s">
        <v>3939</v>
      </c>
      <c r="O557" s="5"/>
      <c r="P557" s="5"/>
      <c r="Q557" s="5"/>
      <c r="R557" s="5"/>
      <c r="S557" s="5"/>
      <c r="T557" s="5"/>
      <c r="U557" s="5"/>
    </row>
    <row r="558" spans="1:21" ht="12.75" customHeight="1" x14ac:dyDescent="0.2">
      <c r="A558" s="5"/>
      <c r="B558" s="5"/>
      <c r="C558" s="5"/>
      <c r="D558" s="5"/>
      <c r="E558" s="6" t="s">
        <v>3940</v>
      </c>
      <c r="F558" s="6">
        <v>51030010001</v>
      </c>
      <c r="G558" s="6" t="s">
        <v>583</v>
      </c>
      <c r="H558" s="21" t="s">
        <v>3941</v>
      </c>
      <c r="I558" s="18" t="s">
        <v>3942</v>
      </c>
      <c r="J558" s="22"/>
      <c r="K558" s="10" t="s">
        <v>3943</v>
      </c>
      <c r="L558" s="5"/>
      <c r="M558" s="17" t="s">
        <v>3944</v>
      </c>
      <c r="N558" s="17" t="s">
        <v>3945</v>
      </c>
      <c r="O558" s="5"/>
      <c r="P558" s="5"/>
      <c r="Q558" s="5"/>
      <c r="R558" s="5"/>
      <c r="S558" s="5"/>
      <c r="T558" s="5"/>
      <c r="U558" s="5"/>
    </row>
    <row r="559" spans="1:21" ht="12.75" customHeight="1" x14ac:dyDescent="0.2">
      <c r="A559" s="5"/>
      <c r="B559" s="5"/>
      <c r="C559" s="5"/>
      <c r="D559" s="5"/>
      <c r="E559" s="6" t="s">
        <v>3946</v>
      </c>
      <c r="F559" s="6">
        <v>51030010002</v>
      </c>
      <c r="G559" s="6" t="s">
        <v>590</v>
      </c>
      <c r="H559" s="21" t="s">
        <v>3947</v>
      </c>
      <c r="I559" s="20" t="s">
        <v>3948</v>
      </c>
      <c r="J559" s="22"/>
      <c r="K559" s="10" t="s">
        <v>3949</v>
      </c>
      <c r="L559" s="5"/>
      <c r="M559" s="17" t="s">
        <v>3950</v>
      </c>
      <c r="N559" s="17" t="s">
        <v>3951</v>
      </c>
      <c r="O559" s="5"/>
      <c r="P559" s="5"/>
      <c r="Q559" s="5"/>
      <c r="R559" s="5"/>
      <c r="S559" s="5"/>
      <c r="T559" s="5"/>
      <c r="U559" s="5"/>
    </row>
    <row r="560" spans="1:21" ht="12.75" customHeight="1" x14ac:dyDescent="0.2">
      <c r="A560" s="5"/>
      <c r="B560" s="5"/>
      <c r="C560" s="5"/>
      <c r="D560" s="5"/>
      <c r="E560" s="6" t="s">
        <v>3952</v>
      </c>
      <c r="F560" s="6">
        <v>51030010003</v>
      </c>
      <c r="G560" s="6" t="s">
        <v>596</v>
      </c>
      <c r="H560" s="21" t="s">
        <v>3953</v>
      </c>
      <c r="I560" s="18" t="s">
        <v>3954</v>
      </c>
      <c r="J560" s="22"/>
      <c r="K560" s="10" t="s">
        <v>3955</v>
      </c>
      <c r="L560" s="5"/>
      <c r="M560" s="17" t="s">
        <v>3956</v>
      </c>
      <c r="N560" s="17" t="s">
        <v>3957</v>
      </c>
      <c r="O560" s="5"/>
      <c r="P560" s="5"/>
      <c r="Q560" s="5"/>
      <c r="R560" s="5"/>
      <c r="S560" s="5"/>
      <c r="T560" s="5"/>
      <c r="U560" s="5"/>
    </row>
    <row r="561" spans="1:21" ht="12.75" customHeight="1" x14ac:dyDescent="0.2">
      <c r="A561" s="5"/>
      <c r="B561" s="5"/>
      <c r="C561" s="5"/>
      <c r="D561" s="5"/>
      <c r="E561" s="6" t="s">
        <v>3958</v>
      </c>
      <c r="F561" s="6">
        <v>51030010004</v>
      </c>
      <c r="G561" s="6" t="s">
        <v>603</v>
      </c>
      <c r="H561" s="21" t="s">
        <v>3959</v>
      </c>
      <c r="I561" s="18" t="s">
        <v>3960</v>
      </c>
      <c r="J561" s="22"/>
      <c r="K561" s="10" t="s">
        <v>3961</v>
      </c>
      <c r="L561" s="5"/>
      <c r="M561" s="17" t="s">
        <v>3962</v>
      </c>
      <c r="N561" s="17" t="s">
        <v>3963</v>
      </c>
      <c r="O561" s="5"/>
      <c r="P561" s="5"/>
      <c r="Q561" s="5"/>
      <c r="R561" s="5"/>
      <c r="S561" s="5"/>
      <c r="T561" s="5"/>
      <c r="U561" s="5"/>
    </row>
    <row r="562" spans="1:21" ht="12.75" customHeight="1" x14ac:dyDescent="0.2">
      <c r="A562" s="5"/>
      <c r="B562" s="5"/>
      <c r="C562" s="5"/>
      <c r="D562" s="5"/>
      <c r="E562" s="6" t="s">
        <v>3964</v>
      </c>
      <c r="F562" s="6">
        <v>51030010005</v>
      </c>
      <c r="G562" s="6" t="s">
        <v>610</v>
      </c>
      <c r="H562" s="21" t="s">
        <v>3965</v>
      </c>
      <c r="I562" s="20" t="s">
        <v>3966</v>
      </c>
      <c r="J562" s="22"/>
      <c r="K562" s="10" t="s">
        <v>3967</v>
      </c>
      <c r="L562" s="5"/>
      <c r="M562" s="17" t="s">
        <v>3968</v>
      </c>
      <c r="N562" s="17" t="s">
        <v>3969</v>
      </c>
      <c r="O562" s="5"/>
      <c r="P562" s="5"/>
      <c r="Q562" s="5"/>
      <c r="R562" s="5"/>
      <c r="S562" s="5"/>
      <c r="T562" s="5"/>
      <c r="U562" s="5"/>
    </row>
    <row r="563" spans="1:21" ht="12.75" customHeight="1" x14ac:dyDescent="0.2">
      <c r="A563" s="5"/>
      <c r="B563" s="5"/>
      <c r="C563" s="5"/>
      <c r="D563" s="5"/>
      <c r="E563" s="6" t="s">
        <v>3970</v>
      </c>
      <c r="F563" s="6">
        <v>51030010006</v>
      </c>
      <c r="G563" s="6" t="s">
        <v>617</v>
      </c>
      <c r="H563" s="21" t="s">
        <v>3971</v>
      </c>
      <c r="I563" s="18" t="s">
        <v>3972</v>
      </c>
      <c r="J563" s="22"/>
      <c r="K563" s="10" t="s">
        <v>3973</v>
      </c>
      <c r="L563" s="5"/>
      <c r="M563" s="17" t="s">
        <v>3974</v>
      </c>
      <c r="N563" s="17" t="s">
        <v>3975</v>
      </c>
      <c r="O563" s="5"/>
      <c r="P563" s="5"/>
      <c r="Q563" s="5"/>
      <c r="R563" s="5"/>
      <c r="S563" s="5"/>
      <c r="T563" s="5"/>
      <c r="U563" s="5"/>
    </row>
    <row r="564" spans="1:21" ht="12.75" customHeight="1" x14ac:dyDescent="0.2">
      <c r="A564" s="5"/>
      <c r="B564" s="5"/>
      <c r="C564" s="5"/>
      <c r="D564" s="5"/>
      <c r="E564" s="6" t="s">
        <v>3976</v>
      </c>
      <c r="F564" s="6">
        <v>51030010007</v>
      </c>
      <c r="G564" s="6" t="s">
        <v>624</v>
      </c>
      <c r="H564" s="21" t="s">
        <v>3977</v>
      </c>
      <c r="I564" s="18" t="s">
        <v>3978</v>
      </c>
      <c r="J564" s="22"/>
      <c r="K564" s="10" t="s">
        <v>3979</v>
      </c>
      <c r="L564" s="5"/>
      <c r="M564" s="17" t="s">
        <v>3980</v>
      </c>
      <c r="N564" s="17" t="s">
        <v>3981</v>
      </c>
      <c r="O564" s="5"/>
      <c r="P564" s="5"/>
      <c r="Q564" s="5"/>
      <c r="R564" s="5"/>
      <c r="S564" s="5"/>
      <c r="T564" s="5"/>
      <c r="U564" s="5"/>
    </row>
    <row r="565" spans="1:21" ht="12.75" customHeight="1" x14ac:dyDescent="0.2">
      <c r="A565" s="5"/>
      <c r="B565" s="5"/>
      <c r="C565" s="5"/>
      <c r="D565" s="5"/>
      <c r="E565" s="6" t="s">
        <v>3982</v>
      </c>
      <c r="F565" s="6">
        <v>51030010008</v>
      </c>
      <c r="G565" s="6" t="s">
        <v>631</v>
      </c>
      <c r="H565" s="21" t="s">
        <v>3983</v>
      </c>
      <c r="I565" s="18" t="s">
        <v>3984</v>
      </c>
      <c r="J565" s="22"/>
      <c r="K565" s="10" t="s">
        <v>3985</v>
      </c>
      <c r="L565" s="5"/>
      <c r="M565" s="17" t="s">
        <v>3986</v>
      </c>
      <c r="N565" s="17" t="s">
        <v>3987</v>
      </c>
      <c r="O565" s="5"/>
      <c r="P565" s="5"/>
      <c r="Q565" s="5"/>
      <c r="R565" s="5"/>
      <c r="S565" s="5"/>
      <c r="T565" s="5"/>
      <c r="U565" s="5"/>
    </row>
    <row r="566" spans="1:21" ht="12.75" customHeight="1" x14ac:dyDescent="0.2">
      <c r="A566" s="5"/>
      <c r="B566" s="5"/>
      <c r="C566" s="5"/>
      <c r="D566" s="5"/>
      <c r="E566" s="6" t="s">
        <v>3988</v>
      </c>
      <c r="F566" s="6">
        <v>51030010009</v>
      </c>
      <c r="G566" s="6" t="s">
        <v>638</v>
      </c>
      <c r="H566" s="21" t="s">
        <v>3989</v>
      </c>
      <c r="I566" s="18" t="s">
        <v>3990</v>
      </c>
      <c r="J566" s="22"/>
      <c r="K566" s="10" t="s">
        <v>3991</v>
      </c>
      <c r="L566" s="5"/>
      <c r="M566" s="17" t="s">
        <v>3992</v>
      </c>
      <c r="N566" s="17" t="s">
        <v>3993</v>
      </c>
      <c r="O566" s="5"/>
      <c r="P566" s="5"/>
      <c r="Q566" s="5"/>
      <c r="R566" s="5"/>
      <c r="S566" s="5"/>
      <c r="T566" s="5"/>
      <c r="U566" s="5"/>
    </row>
    <row r="567" spans="1:21" ht="12.75" customHeight="1" x14ac:dyDescent="0.2">
      <c r="A567" s="5"/>
      <c r="B567" s="5"/>
      <c r="C567" s="5"/>
      <c r="D567" s="5"/>
      <c r="E567" s="6" t="s">
        <v>3994</v>
      </c>
      <c r="F567" s="6">
        <v>51030010010</v>
      </c>
      <c r="G567" s="6" t="s">
        <v>645</v>
      </c>
      <c r="H567" s="21" t="s">
        <v>3995</v>
      </c>
      <c r="I567" s="20" t="s">
        <v>3996</v>
      </c>
      <c r="J567" s="22"/>
      <c r="K567" s="10" t="s">
        <v>3997</v>
      </c>
      <c r="L567" s="5"/>
      <c r="M567" s="17" t="s">
        <v>3998</v>
      </c>
      <c r="N567" s="17" t="s">
        <v>3999</v>
      </c>
      <c r="O567" s="5"/>
      <c r="P567" s="5"/>
      <c r="Q567" s="5"/>
      <c r="R567" s="5"/>
      <c r="S567" s="5"/>
      <c r="T567" s="5"/>
      <c r="U567" s="5"/>
    </row>
    <row r="568" spans="1:21" ht="12.75" customHeight="1" x14ac:dyDescent="0.2">
      <c r="A568" s="5"/>
      <c r="B568" s="5"/>
      <c r="C568" s="5"/>
      <c r="D568" s="5"/>
      <c r="E568" s="6" t="s">
        <v>4000</v>
      </c>
      <c r="F568" s="6">
        <v>51030010011</v>
      </c>
      <c r="G568" s="6" t="s">
        <v>652</v>
      </c>
      <c r="H568" s="21" t="s">
        <v>4001</v>
      </c>
      <c r="I568" s="20" t="s">
        <v>4002</v>
      </c>
      <c r="J568" s="22"/>
      <c r="K568" s="10" t="s">
        <v>4003</v>
      </c>
      <c r="L568" s="5"/>
      <c r="M568" s="17" t="s">
        <v>4004</v>
      </c>
      <c r="N568" s="17" t="s">
        <v>4005</v>
      </c>
      <c r="O568" s="5"/>
      <c r="P568" s="5"/>
      <c r="Q568" s="5"/>
      <c r="R568" s="5"/>
      <c r="S568" s="5"/>
      <c r="T568" s="5"/>
      <c r="U568" s="5"/>
    </row>
    <row r="569" spans="1:21" ht="12.75" customHeight="1" x14ac:dyDescent="0.2">
      <c r="A569" s="5"/>
      <c r="B569" s="5"/>
      <c r="C569" s="5"/>
      <c r="D569" s="5"/>
      <c r="E569" s="6" t="s">
        <v>4006</v>
      </c>
      <c r="F569" s="6">
        <v>51030010012</v>
      </c>
      <c r="G569" s="6" t="s">
        <v>659</v>
      </c>
      <c r="H569" s="21" t="s">
        <v>4007</v>
      </c>
      <c r="I569" s="18" t="s">
        <v>4008</v>
      </c>
      <c r="J569" s="22"/>
      <c r="K569" s="10" t="s">
        <v>4009</v>
      </c>
      <c r="L569" s="5"/>
      <c r="M569" s="11" t="s">
        <v>4010</v>
      </c>
      <c r="N569" s="11" t="s">
        <v>4011</v>
      </c>
      <c r="O569" s="5"/>
      <c r="P569" s="5"/>
      <c r="Q569" s="5"/>
      <c r="R569" s="5"/>
      <c r="S569" s="5"/>
      <c r="T569" s="5"/>
      <c r="U569" s="5"/>
    </row>
    <row r="570" spans="1:21" ht="12.75" customHeight="1" x14ac:dyDescent="0.2">
      <c r="A570" s="5"/>
      <c r="B570" s="5"/>
      <c r="C570" s="5"/>
      <c r="D570" s="5"/>
      <c r="E570" s="6" t="s">
        <v>4012</v>
      </c>
      <c r="F570" s="6">
        <v>51030010013</v>
      </c>
      <c r="G570" s="6" t="s">
        <v>666</v>
      </c>
      <c r="H570" s="21" t="s">
        <v>4013</v>
      </c>
      <c r="I570" s="18" t="s">
        <v>4014</v>
      </c>
      <c r="J570" s="22"/>
      <c r="K570" s="10" t="s">
        <v>4015</v>
      </c>
      <c r="L570" s="5"/>
      <c r="M570" s="17" t="s">
        <v>4016</v>
      </c>
      <c r="N570" s="17" t="s">
        <v>4017</v>
      </c>
      <c r="O570" s="5"/>
      <c r="P570" s="5"/>
      <c r="Q570" s="5"/>
      <c r="R570" s="5"/>
      <c r="S570" s="5"/>
      <c r="T570" s="5"/>
      <c r="U570" s="5"/>
    </row>
    <row r="571" spans="1:21" ht="12.75" customHeight="1" x14ac:dyDescent="0.2">
      <c r="A571" s="5"/>
      <c r="B571" s="5"/>
      <c r="C571" s="5"/>
      <c r="D571" s="5"/>
      <c r="E571" s="6" t="s">
        <v>4018</v>
      </c>
      <c r="F571" s="6">
        <v>51030010014</v>
      </c>
      <c r="G571" s="6" t="s">
        <v>673</v>
      </c>
      <c r="H571" s="21" t="s">
        <v>4019</v>
      </c>
      <c r="I571" s="18" t="s">
        <v>4020</v>
      </c>
      <c r="J571" s="22"/>
      <c r="K571" s="10" t="s">
        <v>4021</v>
      </c>
      <c r="L571" s="5"/>
      <c r="M571" s="5"/>
      <c r="N571" s="5"/>
      <c r="O571" s="5"/>
      <c r="P571" s="5"/>
      <c r="Q571" s="5"/>
      <c r="R571" s="5"/>
      <c r="S571" s="5"/>
      <c r="T571" s="5"/>
      <c r="U571" s="5"/>
    </row>
    <row r="572" spans="1:21" ht="12.75" customHeight="1" x14ac:dyDescent="0.2">
      <c r="A572" s="5"/>
      <c r="B572" s="5"/>
      <c r="C572" s="5"/>
      <c r="D572" s="5"/>
      <c r="E572" s="6" t="s">
        <v>4022</v>
      </c>
      <c r="F572" s="6">
        <v>51030010015</v>
      </c>
      <c r="G572" s="6" t="s">
        <v>680</v>
      </c>
      <c r="H572" s="21" t="s">
        <v>4023</v>
      </c>
      <c r="I572" s="18" t="s">
        <v>4024</v>
      </c>
      <c r="J572" s="22"/>
      <c r="K572" s="10" t="s">
        <v>4025</v>
      </c>
      <c r="L572" s="5"/>
      <c r="M572" s="5"/>
      <c r="N572" s="5"/>
      <c r="O572" s="5"/>
      <c r="P572" s="5"/>
      <c r="Q572" s="5"/>
      <c r="R572" s="5"/>
      <c r="S572" s="5"/>
      <c r="T572" s="5"/>
      <c r="U572" s="5"/>
    </row>
    <row r="573" spans="1:21" ht="12.75" customHeight="1" x14ac:dyDescent="0.2">
      <c r="A573" s="5"/>
      <c r="B573" s="5"/>
      <c r="C573" s="5"/>
      <c r="D573" s="5"/>
      <c r="E573" s="6" t="s">
        <v>4026</v>
      </c>
      <c r="F573" s="6">
        <v>51030010016</v>
      </c>
      <c r="G573" s="6" t="s">
        <v>687</v>
      </c>
      <c r="H573" s="21" t="s">
        <v>4027</v>
      </c>
      <c r="I573" s="18" t="s">
        <v>4028</v>
      </c>
      <c r="J573" s="22"/>
      <c r="K573" s="10" t="s">
        <v>4029</v>
      </c>
      <c r="L573" s="5"/>
      <c r="M573" s="5"/>
      <c r="N573" s="5"/>
      <c r="O573" s="5"/>
      <c r="P573" s="5"/>
      <c r="Q573" s="5"/>
      <c r="R573" s="5"/>
      <c r="S573" s="5"/>
      <c r="T573" s="5"/>
      <c r="U573" s="5"/>
    </row>
    <row r="574" spans="1:21" ht="12.75" customHeight="1" x14ac:dyDescent="0.2">
      <c r="A574" s="5"/>
      <c r="B574" s="5"/>
      <c r="C574" s="5"/>
      <c r="D574" s="5"/>
      <c r="E574" s="6" t="s">
        <v>4030</v>
      </c>
      <c r="F574" s="6">
        <v>51030010017</v>
      </c>
      <c r="G574" s="6" t="s">
        <v>694</v>
      </c>
      <c r="H574" s="21" t="s">
        <v>4031</v>
      </c>
      <c r="I574" s="20" t="s">
        <v>4032</v>
      </c>
      <c r="J574" s="22"/>
      <c r="K574" s="10" t="s">
        <v>4033</v>
      </c>
      <c r="L574" s="5"/>
      <c r="M574" s="5"/>
      <c r="N574" s="5"/>
      <c r="O574" s="5"/>
      <c r="P574" s="5"/>
      <c r="Q574" s="5"/>
      <c r="R574" s="5"/>
      <c r="S574" s="5"/>
      <c r="T574" s="5"/>
      <c r="U574" s="5"/>
    </row>
    <row r="575" spans="1:21" ht="12.75" customHeight="1" x14ac:dyDescent="0.2">
      <c r="A575" s="5"/>
      <c r="B575" s="5"/>
      <c r="C575" s="5"/>
      <c r="D575" s="5"/>
      <c r="E575" s="6" t="s">
        <v>4034</v>
      </c>
      <c r="F575" s="6">
        <v>51030010018</v>
      </c>
      <c r="G575" s="6" t="s">
        <v>701</v>
      </c>
      <c r="H575" s="21" t="s">
        <v>4035</v>
      </c>
      <c r="I575" s="20" t="s">
        <v>4036</v>
      </c>
      <c r="J575" s="22"/>
      <c r="K575" s="10" t="s">
        <v>4037</v>
      </c>
      <c r="L575" s="5"/>
      <c r="M575" s="5"/>
      <c r="N575" s="5"/>
      <c r="O575" s="5"/>
      <c r="P575" s="5"/>
      <c r="Q575" s="5"/>
      <c r="R575" s="5"/>
      <c r="S575" s="5"/>
      <c r="T575" s="5"/>
      <c r="U575" s="5"/>
    </row>
    <row r="576" spans="1:21" ht="12.75" customHeight="1" x14ac:dyDescent="0.2">
      <c r="A576" s="5"/>
      <c r="B576" s="5"/>
      <c r="C576" s="5"/>
      <c r="D576" s="5"/>
      <c r="E576" s="6" t="s">
        <v>4038</v>
      </c>
      <c r="F576" s="6">
        <v>51030010019</v>
      </c>
      <c r="G576" s="6" t="s">
        <v>708</v>
      </c>
      <c r="H576" s="21" t="s">
        <v>4039</v>
      </c>
      <c r="I576" s="18" t="s">
        <v>4040</v>
      </c>
      <c r="J576" s="22"/>
      <c r="K576" s="10" t="s">
        <v>4041</v>
      </c>
      <c r="L576" s="5"/>
      <c r="M576" s="5"/>
      <c r="N576" s="5"/>
      <c r="O576" s="5"/>
      <c r="P576" s="5"/>
      <c r="Q576" s="5"/>
      <c r="R576" s="5"/>
      <c r="S576" s="5"/>
      <c r="T576" s="5"/>
      <c r="U576" s="5"/>
    </row>
    <row r="577" spans="1:21" ht="12.75" customHeight="1" x14ac:dyDescent="0.2">
      <c r="A577" s="5"/>
      <c r="B577" s="5"/>
      <c r="C577" s="5"/>
      <c r="D577" s="5"/>
      <c r="E577" s="6" t="s">
        <v>4042</v>
      </c>
      <c r="F577" s="6">
        <v>51030010020</v>
      </c>
      <c r="G577" s="6" t="s">
        <v>715</v>
      </c>
      <c r="H577" s="21" t="s">
        <v>4043</v>
      </c>
      <c r="I577" s="18" t="s">
        <v>4044</v>
      </c>
      <c r="J577" s="22"/>
      <c r="K577" s="10" t="s">
        <v>4045</v>
      </c>
      <c r="L577" s="5"/>
      <c r="M577" s="5"/>
      <c r="N577" s="5"/>
      <c r="O577" s="5"/>
      <c r="P577" s="5"/>
      <c r="Q577" s="5"/>
      <c r="R577" s="5"/>
      <c r="S577" s="5"/>
      <c r="T577" s="5"/>
      <c r="U577" s="5"/>
    </row>
    <row r="578" spans="1:21" ht="12.75" customHeight="1" x14ac:dyDescent="0.2">
      <c r="A578" s="5"/>
      <c r="B578" s="5"/>
      <c r="C578" s="5"/>
      <c r="D578" s="5"/>
      <c r="E578" s="6" t="s">
        <v>4046</v>
      </c>
      <c r="F578" s="6">
        <v>51030010021</v>
      </c>
      <c r="G578" s="6" t="s">
        <v>722</v>
      </c>
      <c r="H578" s="21" t="s">
        <v>4047</v>
      </c>
      <c r="I578" s="18" t="s">
        <v>4048</v>
      </c>
      <c r="J578" s="22"/>
      <c r="K578" s="10" t="s">
        <v>4049</v>
      </c>
      <c r="L578" s="5"/>
      <c r="M578" s="5"/>
      <c r="N578" s="5"/>
      <c r="O578" s="5"/>
      <c r="P578" s="5"/>
      <c r="Q578" s="5"/>
      <c r="R578" s="5"/>
      <c r="S578" s="5"/>
      <c r="T578" s="5"/>
      <c r="U578" s="5"/>
    </row>
    <row r="579" spans="1:21" ht="12.75" customHeight="1" x14ac:dyDescent="0.2">
      <c r="A579" s="5"/>
      <c r="B579" s="5"/>
      <c r="C579" s="5"/>
      <c r="D579" s="5"/>
      <c r="E579" s="6" t="s">
        <v>4050</v>
      </c>
      <c r="F579" s="6">
        <v>51030010022</v>
      </c>
      <c r="G579" s="6" t="s">
        <v>729</v>
      </c>
      <c r="H579" s="21" t="s">
        <v>4051</v>
      </c>
      <c r="I579" s="18" t="s">
        <v>4052</v>
      </c>
      <c r="J579" s="22"/>
      <c r="K579" s="10" t="s">
        <v>4053</v>
      </c>
      <c r="L579" s="5"/>
      <c r="M579" s="5"/>
      <c r="N579" s="5"/>
      <c r="O579" s="5"/>
      <c r="P579" s="5"/>
      <c r="Q579" s="5"/>
      <c r="R579" s="5"/>
      <c r="S579" s="5"/>
      <c r="T579" s="5"/>
      <c r="U579" s="5"/>
    </row>
    <row r="580" spans="1:21" ht="12.75" customHeight="1" x14ac:dyDescent="0.2">
      <c r="A580" s="5"/>
      <c r="B580" s="5"/>
      <c r="C580" s="5"/>
      <c r="D580" s="5"/>
      <c r="E580" s="6" t="s">
        <v>4054</v>
      </c>
      <c r="F580" s="6">
        <v>51030010023</v>
      </c>
      <c r="G580" s="6" t="s">
        <v>736</v>
      </c>
      <c r="H580" s="21" t="s">
        <v>4055</v>
      </c>
      <c r="I580" s="18" t="s">
        <v>4056</v>
      </c>
      <c r="J580" s="22"/>
      <c r="K580" s="10" t="s">
        <v>4057</v>
      </c>
      <c r="L580" s="5"/>
      <c r="M580" s="5"/>
      <c r="N580" s="5"/>
      <c r="O580" s="5"/>
      <c r="P580" s="5"/>
      <c r="Q580" s="5"/>
      <c r="R580" s="5"/>
      <c r="S580" s="5"/>
      <c r="T580" s="5"/>
      <c r="U580" s="5"/>
    </row>
    <row r="581" spans="1:21" ht="12.75" customHeight="1" x14ac:dyDescent="0.2">
      <c r="A581" s="5"/>
      <c r="B581" s="5"/>
      <c r="C581" s="5"/>
      <c r="D581" s="5"/>
      <c r="E581" s="6" t="s">
        <v>4058</v>
      </c>
      <c r="F581" s="6">
        <v>51030010024</v>
      </c>
      <c r="G581" s="6" t="s">
        <v>743</v>
      </c>
      <c r="H581" s="21" t="s">
        <v>4059</v>
      </c>
      <c r="I581" s="18" t="s">
        <v>4060</v>
      </c>
      <c r="J581" s="22"/>
      <c r="K581" s="10" t="s">
        <v>4061</v>
      </c>
      <c r="L581" s="5"/>
      <c r="M581" s="5"/>
      <c r="N581" s="5"/>
      <c r="O581" s="5"/>
      <c r="P581" s="5"/>
      <c r="Q581" s="5"/>
      <c r="R581" s="5"/>
      <c r="S581" s="5"/>
      <c r="T581" s="5"/>
      <c r="U581" s="5"/>
    </row>
    <row r="582" spans="1:21" ht="12.75" customHeight="1" x14ac:dyDescent="0.2">
      <c r="A582" s="5"/>
      <c r="B582" s="5"/>
      <c r="C582" s="5"/>
      <c r="D582" s="5"/>
      <c r="E582" s="6" t="s">
        <v>4062</v>
      </c>
      <c r="F582" s="6">
        <v>51030010025</v>
      </c>
      <c r="G582" s="6" t="s">
        <v>750</v>
      </c>
      <c r="H582" s="21" t="s">
        <v>4063</v>
      </c>
      <c r="I582" s="18" t="s">
        <v>4064</v>
      </c>
      <c r="J582" s="22"/>
      <c r="K582" s="10" t="s">
        <v>4065</v>
      </c>
      <c r="L582" s="5"/>
      <c r="M582" s="5"/>
      <c r="N582" s="5"/>
      <c r="O582" s="5"/>
      <c r="P582" s="5"/>
      <c r="Q582" s="5"/>
      <c r="R582" s="5"/>
      <c r="S582" s="5"/>
      <c r="T582" s="5"/>
      <c r="U582" s="5"/>
    </row>
    <row r="583" spans="1:21" ht="12.75" customHeight="1" x14ac:dyDescent="0.2">
      <c r="A583" s="5"/>
      <c r="B583" s="5"/>
      <c r="C583" s="5"/>
      <c r="D583" s="5"/>
      <c r="E583" s="6" t="s">
        <v>4066</v>
      </c>
      <c r="F583" s="6">
        <v>51040010001</v>
      </c>
      <c r="G583" s="6" t="s">
        <v>757</v>
      </c>
      <c r="H583" s="21" t="s">
        <v>4067</v>
      </c>
      <c r="I583" s="18" t="s">
        <v>4068</v>
      </c>
      <c r="J583" s="22"/>
      <c r="K583" s="10" t="s">
        <v>4069</v>
      </c>
      <c r="L583" s="5"/>
      <c r="M583" s="5"/>
      <c r="N583" s="5"/>
      <c r="O583" s="5"/>
      <c r="P583" s="5"/>
      <c r="Q583" s="5"/>
      <c r="R583" s="5"/>
      <c r="S583" s="5"/>
      <c r="T583" s="5"/>
      <c r="U583" s="5"/>
    </row>
    <row r="584" spans="1:21" ht="12.75" customHeight="1" x14ac:dyDescent="0.2">
      <c r="A584" s="5"/>
      <c r="B584" s="5"/>
      <c r="C584" s="5"/>
      <c r="D584" s="5"/>
      <c r="E584" s="6" t="s">
        <v>4070</v>
      </c>
      <c r="F584" s="6">
        <v>51040010002</v>
      </c>
      <c r="G584" s="6" t="s">
        <v>764</v>
      </c>
      <c r="H584" s="21" t="s">
        <v>4071</v>
      </c>
      <c r="I584" s="18" t="s">
        <v>4072</v>
      </c>
      <c r="J584" s="22"/>
      <c r="K584" s="10" t="s">
        <v>4073</v>
      </c>
      <c r="L584" s="5"/>
      <c r="M584" s="5"/>
      <c r="N584" s="5"/>
      <c r="O584" s="5"/>
      <c r="P584" s="5"/>
      <c r="Q584" s="5"/>
      <c r="R584" s="5"/>
      <c r="S584" s="5"/>
      <c r="T584" s="5"/>
      <c r="U584" s="5"/>
    </row>
    <row r="585" spans="1:21" ht="12.75" customHeight="1" x14ac:dyDescent="0.2">
      <c r="A585" s="5"/>
      <c r="B585" s="5"/>
      <c r="C585" s="5"/>
      <c r="D585" s="5"/>
      <c r="E585" s="6" t="s">
        <v>4074</v>
      </c>
      <c r="F585" s="6">
        <v>51040010003</v>
      </c>
      <c r="G585" s="6" t="s">
        <v>771</v>
      </c>
      <c r="H585" s="21" t="s">
        <v>4075</v>
      </c>
      <c r="I585" s="18" t="s">
        <v>4076</v>
      </c>
      <c r="J585" s="22"/>
      <c r="K585" s="10" t="s">
        <v>4077</v>
      </c>
      <c r="L585" s="5"/>
      <c r="M585" s="5"/>
      <c r="N585" s="5"/>
      <c r="O585" s="5"/>
      <c r="P585" s="5"/>
      <c r="Q585" s="5"/>
      <c r="R585" s="5"/>
      <c r="S585" s="5"/>
      <c r="T585" s="5"/>
      <c r="U585" s="5"/>
    </row>
    <row r="586" spans="1:21" ht="12.75" customHeight="1" x14ac:dyDescent="0.2">
      <c r="A586" s="5"/>
      <c r="B586" s="5"/>
      <c r="C586" s="5"/>
      <c r="D586" s="5"/>
      <c r="E586" s="6" t="s">
        <v>4078</v>
      </c>
      <c r="F586" s="6">
        <v>51040010004</v>
      </c>
      <c r="G586" s="6" t="s">
        <v>778</v>
      </c>
      <c r="H586" s="21" t="s">
        <v>4079</v>
      </c>
      <c r="I586" s="18" t="s">
        <v>4080</v>
      </c>
      <c r="J586" s="22"/>
      <c r="K586" s="10" t="s">
        <v>4081</v>
      </c>
      <c r="L586" s="5"/>
      <c r="M586" s="5"/>
      <c r="N586" s="5"/>
      <c r="O586" s="5"/>
      <c r="P586" s="5"/>
      <c r="Q586" s="5"/>
      <c r="R586" s="5"/>
      <c r="S586" s="5"/>
      <c r="T586" s="5"/>
      <c r="U586" s="5"/>
    </row>
    <row r="587" spans="1:21" ht="12.75" customHeight="1" x14ac:dyDescent="0.2">
      <c r="A587" s="5"/>
      <c r="B587" s="5"/>
      <c r="C587" s="5"/>
      <c r="D587" s="5"/>
      <c r="E587" s="6" t="s">
        <v>4082</v>
      </c>
      <c r="F587" s="6">
        <v>51040010005</v>
      </c>
      <c r="G587" s="6" t="s">
        <v>785</v>
      </c>
      <c r="H587" s="21" t="s">
        <v>4083</v>
      </c>
      <c r="I587" s="20" t="s">
        <v>4084</v>
      </c>
      <c r="J587" s="22"/>
      <c r="K587" s="10" t="s">
        <v>4085</v>
      </c>
      <c r="L587" s="5"/>
      <c r="M587" s="5"/>
      <c r="N587" s="5"/>
      <c r="O587" s="5"/>
      <c r="P587" s="5"/>
      <c r="Q587" s="5"/>
      <c r="R587" s="5"/>
      <c r="S587" s="5"/>
      <c r="T587" s="5"/>
      <c r="U587" s="5"/>
    </row>
    <row r="588" spans="1:21" ht="12.75" customHeight="1" x14ac:dyDescent="0.2">
      <c r="A588" s="5"/>
      <c r="B588" s="5"/>
      <c r="C588" s="5"/>
      <c r="D588" s="5"/>
      <c r="E588" s="6" t="s">
        <v>4086</v>
      </c>
      <c r="F588" s="6">
        <v>51040020001</v>
      </c>
      <c r="G588" s="6" t="s">
        <v>792</v>
      </c>
      <c r="H588" s="21" t="s">
        <v>4087</v>
      </c>
      <c r="I588" s="18" t="s">
        <v>4088</v>
      </c>
      <c r="J588" s="22"/>
      <c r="K588" s="10" t="s">
        <v>4089</v>
      </c>
      <c r="L588" s="5"/>
      <c r="M588" s="5"/>
      <c r="N588" s="5"/>
      <c r="O588" s="5"/>
      <c r="P588" s="5"/>
      <c r="Q588" s="5"/>
      <c r="R588" s="5"/>
      <c r="S588" s="5"/>
      <c r="T588" s="5"/>
      <c r="U588" s="5"/>
    </row>
    <row r="589" spans="1:21" ht="12.75" customHeight="1" x14ac:dyDescent="0.2">
      <c r="A589" s="5"/>
      <c r="B589" s="5"/>
      <c r="C589" s="5"/>
      <c r="D589" s="5"/>
      <c r="E589" s="6" t="s">
        <v>4090</v>
      </c>
      <c r="F589" s="6">
        <v>51040020002</v>
      </c>
      <c r="G589" s="6" t="s">
        <v>799</v>
      </c>
      <c r="H589" s="21" t="s">
        <v>4091</v>
      </c>
      <c r="I589" s="18" t="s">
        <v>4092</v>
      </c>
      <c r="J589" s="22"/>
      <c r="K589" s="10" t="s">
        <v>4093</v>
      </c>
      <c r="L589" s="5"/>
      <c r="M589" s="5"/>
      <c r="N589" s="5"/>
      <c r="O589" s="5"/>
      <c r="P589" s="5"/>
      <c r="Q589" s="5"/>
      <c r="R589" s="5"/>
      <c r="S589" s="5"/>
      <c r="T589" s="5"/>
      <c r="U589" s="5"/>
    </row>
    <row r="590" spans="1:21" ht="12.75" customHeight="1" x14ac:dyDescent="0.2">
      <c r="A590" s="5"/>
      <c r="B590" s="5"/>
      <c r="C590" s="5"/>
      <c r="D590" s="5"/>
      <c r="E590" s="6" t="s">
        <v>4094</v>
      </c>
      <c r="F590" s="6">
        <v>51040020003</v>
      </c>
      <c r="G590" s="6" t="s">
        <v>806</v>
      </c>
      <c r="H590" s="21" t="s">
        <v>4095</v>
      </c>
      <c r="I590" s="18" t="s">
        <v>4096</v>
      </c>
      <c r="J590" s="22"/>
      <c r="K590" s="10" t="s">
        <v>4097</v>
      </c>
      <c r="L590" s="5"/>
      <c r="M590" s="5"/>
      <c r="N590" s="5"/>
      <c r="O590" s="5"/>
      <c r="P590" s="5"/>
      <c r="Q590" s="5"/>
      <c r="R590" s="5"/>
      <c r="S590" s="5"/>
      <c r="T590" s="5"/>
      <c r="U590" s="5"/>
    </row>
    <row r="591" spans="1:21" ht="12.75" customHeight="1" x14ac:dyDescent="0.2">
      <c r="A591" s="5"/>
      <c r="B591" s="5"/>
      <c r="C591" s="5"/>
      <c r="D591" s="5"/>
      <c r="E591" s="6" t="s">
        <v>4098</v>
      </c>
      <c r="F591" s="6">
        <v>51040020004</v>
      </c>
      <c r="G591" s="6" t="s">
        <v>813</v>
      </c>
      <c r="H591" s="21" t="s">
        <v>4099</v>
      </c>
      <c r="I591" s="18" t="s">
        <v>4100</v>
      </c>
      <c r="J591" s="22"/>
      <c r="K591" s="10" t="s">
        <v>4101</v>
      </c>
      <c r="L591" s="5"/>
      <c r="M591" s="5"/>
      <c r="N591" s="5"/>
      <c r="O591" s="5"/>
      <c r="P591" s="5"/>
      <c r="Q591" s="5"/>
      <c r="R591" s="5"/>
      <c r="S591" s="5"/>
      <c r="T591" s="5"/>
      <c r="U591" s="5"/>
    </row>
    <row r="592" spans="1:21" ht="12.75" customHeight="1" x14ac:dyDescent="0.2">
      <c r="A592" s="5"/>
      <c r="B592" s="5"/>
      <c r="C592" s="5"/>
      <c r="D592" s="5"/>
      <c r="E592" s="6" t="s">
        <v>4102</v>
      </c>
      <c r="F592" s="6">
        <v>51040020005</v>
      </c>
      <c r="G592" s="6" t="s">
        <v>820</v>
      </c>
      <c r="H592" s="21" t="s">
        <v>4103</v>
      </c>
      <c r="I592" s="20" t="s">
        <v>4104</v>
      </c>
      <c r="J592" s="22"/>
      <c r="K592" s="10" t="s">
        <v>4105</v>
      </c>
      <c r="L592" s="5"/>
      <c r="M592" s="5"/>
      <c r="N592" s="5"/>
      <c r="O592" s="5"/>
      <c r="P592" s="5"/>
      <c r="Q592" s="5"/>
      <c r="R592" s="5"/>
      <c r="S592" s="5"/>
      <c r="T592" s="5"/>
      <c r="U592" s="5"/>
    </row>
    <row r="593" spans="1:21" ht="12.75" customHeight="1" x14ac:dyDescent="0.2">
      <c r="A593" s="5"/>
      <c r="B593" s="5"/>
      <c r="C593" s="5"/>
      <c r="D593" s="5"/>
      <c r="E593" s="6" t="s">
        <v>4106</v>
      </c>
      <c r="F593" s="6">
        <v>51040020006</v>
      </c>
      <c r="G593" s="6" t="s">
        <v>827</v>
      </c>
      <c r="H593" s="21" t="s">
        <v>4107</v>
      </c>
      <c r="I593" s="20" t="s">
        <v>4108</v>
      </c>
      <c r="J593" s="22"/>
      <c r="K593" s="10" t="s">
        <v>4109</v>
      </c>
      <c r="L593" s="5"/>
      <c r="M593" s="5"/>
      <c r="N593" s="5"/>
      <c r="O593" s="5"/>
      <c r="P593" s="5"/>
      <c r="Q593" s="5"/>
      <c r="R593" s="5"/>
      <c r="S593" s="5"/>
      <c r="T593" s="5"/>
      <c r="U593" s="5"/>
    </row>
    <row r="594" spans="1:21" ht="12.75" customHeight="1" x14ac:dyDescent="0.2">
      <c r="A594" s="5"/>
      <c r="B594" s="5"/>
      <c r="C594" s="5"/>
      <c r="D594" s="5"/>
      <c r="E594" s="6" t="s">
        <v>4110</v>
      </c>
      <c r="F594" s="6">
        <v>51040020007</v>
      </c>
      <c r="G594" s="6" t="s">
        <v>834</v>
      </c>
      <c r="H594" s="21" t="s">
        <v>4111</v>
      </c>
      <c r="I594" s="20" t="s">
        <v>4112</v>
      </c>
      <c r="J594" s="22"/>
      <c r="K594" s="10" t="s">
        <v>4113</v>
      </c>
      <c r="L594" s="5"/>
      <c r="M594" s="5"/>
      <c r="N594" s="5"/>
      <c r="O594" s="5"/>
      <c r="P594" s="5"/>
      <c r="Q594" s="5"/>
      <c r="R594" s="5"/>
      <c r="S594" s="5"/>
      <c r="T594" s="5"/>
      <c r="U594" s="5"/>
    </row>
    <row r="595" spans="1:21" ht="12.75" customHeight="1" x14ac:dyDescent="0.2">
      <c r="A595" s="5"/>
      <c r="B595" s="5"/>
      <c r="C595" s="5"/>
      <c r="D595" s="5"/>
      <c r="E595" s="6" t="s">
        <v>4114</v>
      </c>
      <c r="F595" s="6">
        <v>51050010001</v>
      </c>
      <c r="G595" s="6" t="s">
        <v>841</v>
      </c>
      <c r="H595" s="21" t="s">
        <v>4115</v>
      </c>
      <c r="I595" s="20" t="s">
        <v>4116</v>
      </c>
      <c r="J595" s="22"/>
      <c r="K595" s="10" t="s">
        <v>4117</v>
      </c>
      <c r="L595" s="5"/>
      <c r="M595" s="5"/>
      <c r="N595" s="5"/>
      <c r="O595" s="5"/>
      <c r="P595" s="5"/>
      <c r="Q595" s="5"/>
      <c r="R595" s="5"/>
      <c r="S595" s="5"/>
      <c r="T595" s="5"/>
      <c r="U595" s="5"/>
    </row>
    <row r="596" spans="1:21" ht="12.75" customHeight="1" x14ac:dyDescent="0.2">
      <c r="A596" s="5"/>
      <c r="B596" s="5"/>
      <c r="C596" s="5"/>
      <c r="D596" s="5"/>
      <c r="E596" s="6" t="s">
        <v>4118</v>
      </c>
      <c r="F596" s="6">
        <v>51050010002</v>
      </c>
      <c r="G596" s="6" t="s">
        <v>848</v>
      </c>
      <c r="H596" s="21" t="s">
        <v>4119</v>
      </c>
      <c r="I596" s="18" t="s">
        <v>4120</v>
      </c>
      <c r="J596" s="22"/>
      <c r="K596" s="10" t="s">
        <v>4121</v>
      </c>
      <c r="L596" s="5"/>
      <c r="M596" s="5"/>
      <c r="N596" s="5"/>
      <c r="O596" s="5"/>
      <c r="P596" s="5"/>
      <c r="Q596" s="5"/>
      <c r="R596" s="5"/>
      <c r="S596" s="5"/>
      <c r="T596" s="5"/>
      <c r="U596" s="5"/>
    </row>
    <row r="597" spans="1:21" ht="12.75" customHeight="1" x14ac:dyDescent="0.2">
      <c r="A597" s="5"/>
      <c r="B597" s="5"/>
      <c r="C597" s="5"/>
      <c r="D597" s="5"/>
      <c r="E597" s="6" t="s">
        <v>4122</v>
      </c>
      <c r="F597" s="6">
        <v>51050010003</v>
      </c>
      <c r="G597" s="6" t="s">
        <v>855</v>
      </c>
      <c r="H597" s="21" t="s">
        <v>4123</v>
      </c>
      <c r="I597" s="18" t="s">
        <v>4124</v>
      </c>
      <c r="J597" s="22"/>
      <c r="K597" s="10" t="s">
        <v>4125</v>
      </c>
      <c r="L597" s="5"/>
      <c r="M597" s="5"/>
      <c r="N597" s="5"/>
      <c r="O597" s="5"/>
      <c r="P597" s="5"/>
      <c r="Q597" s="5"/>
      <c r="R597" s="5"/>
      <c r="S597" s="5"/>
      <c r="T597" s="5"/>
      <c r="U597" s="5"/>
    </row>
    <row r="598" spans="1:21" ht="12.75" customHeight="1" x14ac:dyDescent="0.2">
      <c r="A598" s="5"/>
      <c r="B598" s="5"/>
      <c r="C598" s="5"/>
      <c r="D598" s="5"/>
      <c r="E598" s="6" t="s">
        <v>4126</v>
      </c>
      <c r="F598" s="6">
        <v>51050010004</v>
      </c>
      <c r="G598" s="6" t="s">
        <v>862</v>
      </c>
      <c r="H598" s="21" t="s">
        <v>4127</v>
      </c>
      <c r="I598" s="18" t="s">
        <v>4128</v>
      </c>
      <c r="J598" s="22"/>
      <c r="K598" s="10" t="s">
        <v>4129</v>
      </c>
      <c r="L598" s="5"/>
      <c r="M598" s="5"/>
      <c r="N598" s="5"/>
      <c r="O598" s="5"/>
      <c r="P598" s="5"/>
      <c r="Q598" s="5"/>
      <c r="R598" s="5"/>
      <c r="S598" s="5"/>
      <c r="T598" s="5"/>
      <c r="U598" s="5"/>
    </row>
    <row r="599" spans="1:21" ht="12.75" customHeight="1" x14ac:dyDescent="0.2">
      <c r="A599" s="5"/>
      <c r="B599" s="5"/>
      <c r="C599" s="5"/>
      <c r="D599" s="5"/>
      <c r="E599" s="6" t="s">
        <v>4130</v>
      </c>
      <c r="F599" s="6">
        <v>51050010005</v>
      </c>
      <c r="G599" s="6" t="s">
        <v>869</v>
      </c>
      <c r="H599" s="21" t="s">
        <v>4131</v>
      </c>
      <c r="I599" s="20" t="s">
        <v>4132</v>
      </c>
      <c r="J599" s="22"/>
      <c r="K599" s="10" t="s">
        <v>4133</v>
      </c>
      <c r="L599" s="5"/>
      <c r="M599" s="5"/>
      <c r="N599" s="5"/>
      <c r="O599" s="5"/>
      <c r="P599" s="5"/>
      <c r="Q599" s="5"/>
      <c r="R599" s="5"/>
      <c r="S599" s="5"/>
      <c r="T599" s="5"/>
      <c r="U599" s="5"/>
    </row>
    <row r="600" spans="1:21" ht="12.75" customHeight="1" x14ac:dyDescent="0.2">
      <c r="A600" s="5"/>
      <c r="B600" s="5"/>
      <c r="C600" s="5"/>
      <c r="D600" s="5"/>
      <c r="E600" s="6" t="s">
        <v>4134</v>
      </c>
      <c r="F600" s="6">
        <v>51050010006</v>
      </c>
      <c r="G600" s="6" t="s">
        <v>876</v>
      </c>
      <c r="H600" s="21" t="s">
        <v>4135</v>
      </c>
      <c r="I600" s="18" t="s">
        <v>4136</v>
      </c>
      <c r="J600" s="22"/>
      <c r="K600" s="10" t="s">
        <v>4137</v>
      </c>
      <c r="L600" s="5"/>
      <c r="M600" s="5"/>
      <c r="N600" s="5"/>
      <c r="O600" s="5"/>
      <c r="P600" s="5"/>
      <c r="Q600" s="5"/>
      <c r="R600" s="5"/>
      <c r="S600" s="5"/>
      <c r="T600" s="5"/>
      <c r="U600" s="5"/>
    </row>
    <row r="601" spans="1:21" ht="12.75" customHeight="1" x14ac:dyDescent="0.2">
      <c r="A601" s="5"/>
      <c r="B601" s="5"/>
      <c r="C601" s="5"/>
      <c r="D601" s="5"/>
      <c r="E601" s="6" t="s">
        <v>4138</v>
      </c>
      <c r="F601" s="6">
        <v>51050010007</v>
      </c>
      <c r="G601" s="6" t="s">
        <v>883</v>
      </c>
      <c r="H601" s="21" t="s">
        <v>4139</v>
      </c>
      <c r="I601" s="18" t="s">
        <v>4140</v>
      </c>
      <c r="J601" s="22"/>
      <c r="K601" s="10" t="s">
        <v>4141</v>
      </c>
      <c r="L601" s="5"/>
      <c r="M601" s="5"/>
      <c r="N601" s="5"/>
      <c r="O601" s="5"/>
      <c r="P601" s="5"/>
      <c r="Q601" s="5"/>
      <c r="R601" s="5"/>
      <c r="S601" s="5"/>
      <c r="T601" s="5"/>
      <c r="U601" s="5"/>
    </row>
    <row r="602" spans="1:21" ht="12.75" customHeight="1" x14ac:dyDescent="0.2">
      <c r="A602" s="5"/>
      <c r="B602" s="5"/>
      <c r="C602" s="5"/>
      <c r="D602" s="5"/>
      <c r="E602" s="6" t="s">
        <v>4142</v>
      </c>
      <c r="F602" s="6">
        <v>51050010008</v>
      </c>
      <c r="G602" s="6" t="s">
        <v>890</v>
      </c>
      <c r="H602" s="21" t="s">
        <v>4143</v>
      </c>
      <c r="I602" s="18" t="s">
        <v>4144</v>
      </c>
      <c r="J602" s="22"/>
      <c r="K602" s="10" t="s">
        <v>4145</v>
      </c>
      <c r="L602" s="5"/>
      <c r="M602" s="5"/>
      <c r="N602" s="5"/>
      <c r="O602" s="5"/>
      <c r="P602" s="5"/>
      <c r="Q602" s="5"/>
      <c r="R602" s="5"/>
      <c r="S602" s="5"/>
      <c r="T602" s="5"/>
      <c r="U602" s="5"/>
    </row>
    <row r="603" spans="1:21" ht="12.75" customHeight="1" x14ac:dyDescent="0.2">
      <c r="A603" s="5"/>
      <c r="B603" s="5"/>
      <c r="C603" s="5"/>
      <c r="D603" s="5"/>
      <c r="E603" s="6" t="s">
        <v>4146</v>
      </c>
      <c r="F603" s="6">
        <v>51050010009</v>
      </c>
      <c r="G603" s="6" t="s">
        <v>897</v>
      </c>
      <c r="H603" s="21" t="s">
        <v>4147</v>
      </c>
      <c r="I603" s="20" t="s">
        <v>4148</v>
      </c>
      <c r="J603" s="22"/>
      <c r="K603" s="10" t="s">
        <v>4149</v>
      </c>
      <c r="L603" s="5"/>
      <c r="M603" s="5"/>
      <c r="N603" s="5"/>
      <c r="O603" s="5"/>
      <c r="P603" s="5"/>
      <c r="Q603" s="5"/>
      <c r="R603" s="5"/>
      <c r="S603" s="5"/>
      <c r="T603" s="5"/>
      <c r="U603" s="5"/>
    </row>
    <row r="604" spans="1:21" ht="12.75" customHeight="1" x14ac:dyDescent="0.2">
      <c r="A604" s="5"/>
      <c r="B604" s="5"/>
      <c r="C604" s="5"/>
      <c r="D604" s="5"/>
      <c r="E604" s="6" t="s">
        <v>4150</v>
      </c>
      <c r="F604" s="6">
        <v>51050020001</v>
      </c>
      <c r="G604" s="6" t="s">
        <v>904</v>
      </c>
      <c r="H604" s="21" t="s">
        <v>4151</v>
      </c>
      <c r="I604" s="18" t="s">
        <v>4152</v>
      </c>
      <c r="J604" s="22"/>
      <c r="K604" s="10" t="s">
        <v>4153</v>
      </c>
      <c r="L604" s="5"/>
      <c r="M604" s="5"/>
      <c r="N604" s="5"/>
      <c r="O604" s="5"/>
      <c r="P604" s="5"/>
      <c r="Q604" s="5"/>
      <c r="R604" s="5"/>
      <c r="S604" s="5"/>
      <c r="T604" s="5"/>
      <c r="U604" s="5"/>
    </row>
    <row r="605" spans="1:21" ht="12.75" customHeight="1" x14ac:dyDescent="0.2">
      <c r="A605" s="5"/>
      <c r="B605" s="5"/>
      <c r="C605" s="5"/>
      <c r="D605" s="5"/>
      <c r="E605" s="6" t="s">
        <v>4154</v>
      </c>
      <c r="F605" s="6">
        <v>51050020002</v>
      </c>
      <c r="G605" s="6" t="s">
        <v>911</v>
      </c>
      <c r="H605" s="21" t="s">
        <v>4155</v>
      </c>
      <c r="I605" s="18" t="s">
        <v>4156</v>
      </c>
      <c r="J605" s="22"/>
      <c r="K605" s="10" t="s">
        <v>4157</v>
      </c>
      <c r="L605" s="5"/>
      <c r="M605" s="5"/>
      <c r="N605" s="5"/>
      <c r="O605" s="5"/>
      <c r="P605" s="5"/>
      <c r="Q605" s="5"/>
      <c r="R605" s="5"/>
      <c r="S605" s="5"/>
      <c r="T605" s="5"/>
      <c r="U605" s="5"/>
    </row>
    <row r="606" spans="1:21" ht="12.75" customHeight="1" x14ac:dyDescent="0.2">
      <c r="A606" s="5"/>
      <c r="B606" s="5"/>
      <c r="C606" s="5"/>
      <c r="D606" s="5"/>
      <c r="E606" s="6" t="s">
        <v>4158</v>
      </c>
      <c r="F606" s="6">
        <v>51050020003</v>
      </c>
      <c r="G606" s="6" t="s">
        <v>918</v>
      </c>
      <c r="H606" s="21" t="s">
        <v>4159</v>
      </c>
      <c r="I606" s="18" t="s">
        <v>4160</v>
      </c>
      <c r="J606" s="22"/>
      <c r="K606" s="10" t="s">
        <v>4161</v>
      </c>
      <c r="L606" s="5"/>
      <c r="M606" s="5"/>
      <c r="N606" s="5"/>
      <c r="O606" s="5"/>
      <c r="P606" s="5"/>
      <c r="Q606" s="5"/>
      <c r="R606" s="5"/>
      <c r="S606" s="5"/>
      <c r="T606" s="5"/>
      <c r="U606" s="5"/>
    </row>
    <row r="607" spans="1:21" ht="12.75" customHeight="1" x14ac:dyDescent="0.2">
      <c r="A607" s="5"/>
      <c r="B607" s="5"/>
      <c r="C607" s="5"/>
      <c r="D607" s="5"/>
      <c r="E607" s="6" t="s">
        <v>4162</v>
      </c>
      <c r="F607" s="6">
        <v>51050020004</v>
      </c>
      <c r="G607" s="6" t="s">
        <v>925</v>
      </c>
      <c r="H607" s="21" t="s">
        <v>4163</v>
      </c>
      <c r="I607" s="18" t="s">
        <v>4164</v>
      </c>
      <c r="J607" s="22"/>
      <c r="K607" s="10" t="s">
        <v>4165</v>
      </c>
      <c r="L607" s="5"/>
      <c r="M607" s="5"/>
      <c r="N607" s="5"/>
      <c r="O607" s="5"/>
      <c r="P607" s="5"/>
      <c r="Q607" s="5"/>
      <c r="R607" s="5"/>
      <c r="S607" s="5"/>
      <c r="T607" s="5"/>
      <c r="U607" s="5"/>
    </row>
    <row r="608" spans="1:21" ht="12.75" customHeight="1" x14ac:dyDescent="0.2">
      <c r="A608" s="5"/>
      <c r="B608" s="5"/>
      <c r="C608" s="5"/>
      <c r="D608" s="5"/>
      <c r="E608" s="6" t="s">
        <v>4166</v>
      </c>
      <c r="F608" s="6">
        <v>51050020005</v>
      </c>
      <c r="G608" s="6" t="s">
        <v>932</v>
      </c>
      <c r="H608" s="21" t="s">
        <v>4167</v>
      </c>
      <c r="I608" s="18" t="s">
        <v>4168</v>
      </c>
      <c r="J608" s="22"/>
      <c r="K608" s="10" t="s">
        <v>4169</v>
      </c>
      <c r="L608" s="5"/>
      <c r="M608" s="5"/>
      <c r="N608" s="5"/>
      <c r="O608" s="5"/>
      <c r="P608" s="5"/>
      <c r="Q608" s="5"/>
      <c r="R608" s="5"/>
      <c r="S608" s="5"/>
      <c r="T608" s="5"/>
      <c r="U608" s="5"/>
    </row>
    <row r="609" spans="1:21" ht="12.75" customHeight="1" x14ac:dyDescent="0.2">
      <c r="A609" s="5"/>
      <c r="B609" s="5"/>
      <c r="C609" s="5"/>
      <c r="D609" s="5"/>
      <c r="E609" s="6" t="s">
        <v>4170</v>
      </c>
      <c r="F609" s="6">
        <v>51050020006</v>
      </c>
      <c r="G609" s="6" t="s">
        <v>939</v>
      </c>
      <c r="H609" s="21" t="s">
        <v>4171</v>
      </c>
      <c r="I609" s="20" t="s">
        <v>4172</v>
      </c>
      <c r="J609" s="22"/>
      <c r="K609" s="10" t="s">
        <v>4173</v>
      </c>
      <c r="L609" s="5"/>
      <c r="M609" s="5"/>
      <c r="N609" s="5"/>
      <c r="O609" s="5"/>
      <c r="P609" s="5"/>
      <c r="Q609" s="5"/>
      <c r="R609" s="5"/>
      <c r="S609" s="5"/>
      <c r="T609" s="5"/>
      <c r="U609" s="5"/>
    </row>
    <row r="610" spans="1:21" ht="12.75" customHeight="1" x14ac:dyDescent="0.2">
      <c r="A610" s="5"/>
      <c r="B610" s="5"/>
      <c r="C610" s="5"/>
      <c r="D610" s="5"/>
      <c r="E610" s="6" t="s">
        <v>4174</v>
      </c>
      <c r="F610" s="6">
        <v>51050020007</v>
      </c>
      <c r="G610" s="6" t="s">
        <v>946</v>
      </c>
      <c r="H610" s="21" t="s">
        <v>4175</v>
      </c>
      <c r="I610" s="20" t="s">
        <v>4176</v>
      </c>
      <c r="J610" s="22"/>
      <c r="K610" s="10" t="s">
        <v>4177</v>
      </c>
      <c r="L610" s="5"/>
      <c r="M610" s="5"/>
      <c r="N610" s="5"/>
      <c r="O610" s="5"/>
      <c r="P610" s="5"/>
      <c r="Q610" s="5"/>
      <c r="R610" s="5"/>
      <c r="S610" s="5"/>
      <c r="T610" s="5"/>
      <c r="U610" s="5"/>
    </row>
    <row r="611" spans="1:21" ht="12.75" customHeight="1" x14ac:dyDescent="0.2">
      <c r="A611" s="5"/>
      <c r="B611" s="5"/>
      <c r="C611" s="5"/>
      <c r="D611" s="5"/>
      <c r="E611" s="6" t="s">
        <v>4178</v>
      </c>
      <c r="F611" s="6">
        <v>51050020008</v>
      </c>
      <c r="G611" s="6" t="s">
        <v>953</v>
      </c>
      <c r="H611" s="21" t="s">
        <v>4179</v>
      </c>
      <c r="I611" s="18" t="s">
        <v>4180</v>
      </c>
      <c r="J611" s="22"/>
      <c r="K611" s="10" t="s">
        <v>4181</v>
      </c>
      <c r="L611" s="5"/>
      <c r="M611" s="5"/>
      <c r="N611" s="5"/>
      <c r="O611" s="5"/>
      <c r="P611" s="5"/>
      <c r="Q611" s="5"/>
      <c r="R611" s="5"/>
      <c r="S611" s="5"/>
      <c r="T611" s="5"/>
      <c r="U611" s="5"/>
    </row>
    <row r="612" spans="1:21" ht="12.75" customHeight="1" x14ac:dyDescent="0.2">
      <c r="A612" s="5"/>
      <c r="B612" s="5"/>
      <c r="C612" s="5"/>
      <c r="D612" s="5"/>
      <c r="E612" s="6" t="s">
        <v>4182</v>
      </c>
      <c r="F612" s="6">
        <v>51050020009</v>
      </c>
      <c r="G612" s="6" t="s">
        <v>960</v>
      </c>
      <c r="H612" s="21" t="s">
        <v>4183</v>
      </c>
      <c r="I612" s="18" t="s">
        <v>4184</v>
      </c>
      <c r="J612" s="22"/>
      <c r="K612" s="10" t="s">
        <v>4185</v>
      </c>
      <c r="L612" s="5"/>
      <c r="M612" s="5"/>
      <c r="N612" s="5"/>
      <c r="O612" s="5"/>
      <c r="P612" s="5"/>
      <c r="Q612" s="5"/>
      <c r="R612" s="5"/>
      <c r="S612" s="5"/>
      <c r="T612" s="5"/>
      <c r="U612" s="5"/>
    </row>
    <row r="613" spans="1:21" ht="12.75" customHeight="1" x14ac:dyDescent="0.2">
      <c r="A613" s="5"/>
      <c r="B613" s="5"/>
      <c r="C613" s="5"/>
      <c r="D613" s="5"/>
      <c r="E613" s="6" t="s">
        <v>4186</v>
      </c>
      <c r="F613" s="6">
        <v>51050030001</v>
      </c>
      <c r="G613" s="6" t="s">
        <v>967</v>
      </c>
      <c r="H613" s="21" t="s">
        <v>4187</v>
      </c>
      <c r="I613" s="18" t="s">
        <v>4188</v>
      </c>
      <c r="J613" s="22"/>
      <c r="K613" s="10" t="s">
        <v>4189</v>
      </c>
      <c r="L613" s="5"/>
      <c r="M613" s="5"/>
      <c r="N613" s="5"/>
      <c r="O613" s="5"/>
      <c r="P613" s="5"/>
      <c r="Q613" s="5"/>
      <c r="R613" s="5"/>
      <c r="S613" s="5"/>
      <c r="T613" s="5"/>
      <c r="U613" s="5"/>
    </row>
    <row r="614" spans="1:21" ht="12.75" customHeight="1" x14ac:dyDescent="0.2">
      <c r="A614" s="5"/>
      <c r="B614" s="5"/>
      <c r="C614" s="5"/>
      <c r="D614" s="5"/>
      <c r="E614" s="6" t="s">
        <v>4190</v>
      </c>
      <c r="F614" s="6">
        <v>51050030002</v>
      </c>
      <c r="G614" s="6" t="s">
        <v>974</v>
      </c>
      <c r="H614" s="21" t="s">
        <v>4191</v>
      </c>
      <c r="I614" s="18" t="s">
        <v>4192</v>
      </c>
      <c r="J614" s="22"/>
      <c r="K614" s="10" t="s">
        <v>4193</v>
      </c>
      <c r="L614" s="5"/>
      <c r="M614" s="5"/>
      <c r="N614" s="5"/>
      <c r="O614" s="5"/>
      <c r="P614" s="5"/>
      <c r="Q614" s="5"/>
      <c r="R614" s="5"/>
      <c r="S614" s="5"/>
      <c r="T614" s="5"/>
      <c r="U614" s="5"/>
    </row>
    <row r="615" spans="1:21" ht="12.75" customHeight="1" x14ac:dyDescent="0.2">
      <c r="A615" s="5"/>
      <c r="B615" s="5"/>
      <c r="C615" s="5"/>
      <c r="D615" s="5"/>
      <c r="E615" s="6" t="s">
        <v>4194</v>
      </c>
      <c r="F615" s="6">
        <v>51050030003</v>
      </c>
      <c r="G615" s="6" t="s">
        <v>981</v>
      </c>
      <c r="H615" s="21" t="s">
        <v>4195</v>
      </c>
      <c r="I615" s="18" t="s">
        <v>4196</v>
      </c>
      <c r="J615" s="22"/>
      <c r="K615" s="10" t="s">
        <v>4197</v>
      </c>
      <c r="L615" s="5"/>
      <c r="M615" s="5"/>
      <c r="N615" s="5"/>
      <c r="O615" s="5"/>
      <c r="P615" s="5"/>
      <c r="Q615" s="5"/>
      <c r="R615" s="5"/>
      <c r="S615" s="5"/>
      <c r="T615" s="5"/>
      <c r="U615" s="5"/>
    </row>
    <row r="616" spans="1:21" ht="12.75" customHeight="1" x14ac:dyDescent="0.2">
      <c r="A616" s="5"/>
      <c r="B616" s="5"/>
      <c r="C616" s="5"/>
      <c r="D616" s="5"/>
      <c r="E616" s="6" t="s">
        <v>4198</v>
      </c>
      <c r="F616" s="6">
        <v>52010010001</v>
      </c>
      <c r="G616" s="6" t="s">
        <v>988</v>
      </c>
      <c r="H616" s="21" t="s">
        <v>4199</v>
      </c>
      <c r="I616" s="20" t="s">
        <v>4200</v>
      </c>
      <c r="J616" s="22"/>
      <c r="K616" s="10" t="s">
        <v>4201</v>
      </c>
      <c r="L616" s="5"/>
      <c r="M616" s="5"/>
      <c r="N616" s="5"/>
      <c r="O616" s="5"/>
      <c r="P616" s="5"/>
      <c r="Q616" s="5"/>
      <c r="R616" s="5"/>
      <c r="S616" s="5"/>
      <c r="T616" s="5"/>
      <c r="U616" s="5"/>
    </row>
    <row r="617" spans="1:21" ht="12.75" customHeight="1" x14ac:dyDescent="0.2">
      <c r="A617" s="5"/>
      <c r="B617" s="5"/>
      <c r="C617" s="5"/>
      <c r="D617" s="5"/>
      <c r="E617" s="6" t="s">
        <v>4202</v>
      </c>
      <c r="F617" s="6">
        <v>52010010002</v>
      </c>
      <c r="G617" s="6" t="s">
        <v>995</v>
      </c>
      <c r="H617" s="21" t="s">
        <v>4203</v>
      </c>
      <c r="I617" s="20" t="s">
        <v>4204</v>
      </c>
      <c r="J617" s="22"/>
      <c r="K617" s="10" t="s">
        <v>4205</v>
      </c>
      <c r="L617" s="5"/>
      <c r="M617" s="5"/>
      <c r="N617" s="5"/>
      <c r="O617" s="5"/>
      <c r="P617" s="5"/>
      <c r="Q617" s="5"/>
      <c r="R617" s="5"/>
      <c r="S617" s="5"/>
      <c r="T617" s="5"/>
      <c r="U617" s="5"/>
    </row>
    <row r="618" spans="1:21" ht="12.75" customHeight="1" x14ac:dyDescent="0.2">
      <c r="A618" s="5"/>
      <c r="B618" s="5"/>
      <c r="C618" s="5"/>
      <c r="D618" s="5"/>
      <c r="E618" s="6" t="s">
        <v>4206</v>
      </c>
      <c r="F618" s="6">
        <v>52010010003</v>
      </c>
      <c r="G618" s="6" t="s">
        <v>1002</v>
      </c>
      <c r="H618" s="21" t="s">
        <v>4207</v>
      </c>
      <c r="I618" s="18" t="s">
        <v>4208</v>
      </c>
      <c r="J618" s="22"/>
      <c r="K618" s="10" t="s">
        <v>4209</v>
      </c>
      <c r="L618" s="5"/>
      <c r="M618" s="5"/>
      <c r="N618" s="5"/>
      <c r="O618" s="5"/>
      <c r="P618" s="5"/>
      <c r="Q618" s="5"/>
      <c r="R618" s="5"/>
      <c r="S618" s="5"/>
      <c r="T618" s="5"/>
      <c r="U618" s="5"/>
    </row>
    <row r="619" spans="1:21" ht="12.75" customHeight="1" x14ac:dyDescent="0.2">
      <c r="A619" s="5"/>
      <c r="B619" s="5"/>
      <c r="C619" s="5"/>
      <c r="D619" s="5"/>
      <c r="E619" s="6" t="s">
        <v>4210</v>
      </c>
      <c r="F619" s="6">
        <v>52010010004</v>
      </c>
      <c r="G619" s="6" t="s">
        <v>1009</v>
      </c>
      <c r="H619" s="21" t="s">
        <v>4211</v>
      </c>
      <c r="I619" s="20" t="s">
        <v>4212</v>
      </c>
      <c r="J619" s="22"/>
      <c r="K619" s="10" t="s">
        <v>4213</v>
      </c>
      <c r="L619" s="5"/>
      <c r="M619" s="5"/>
      <c r="N619" s="5"/>
      <c r="O619" s="5"/>
      <c r="P619" s="5"/>
      <c r="Q619" s="5"/>
      <c r="R619" s="5"/>
      <c r="S619" s="5"/>
      <c r="T619" s="5"/>
      <c r="U619" s="5"/>
    </row>
    <row r="620" spans="1:21" ht="12.75" customHeight="1" x14ac:dyDescent="0.2">
      <c r="A620" s="5"/>
      <c r="B620" s="5"/>
      <c r="C620" s="5"/>
      <c r="D620" s="5"/>
      <c r="E620" s="6" t="s">
        <v>4214</v>
      </c>
      <c r="F620" s="6">
        <v>52010010005</v>
      </c>
      <c r="G620" s="6" t="s">
        <v>1016</v>
      </c>
      <c r="H620" s="21" t="s">
        <v>4215</v>
      </c>
      <c r="I620" s="18" t="s">
        <v>4216</v>
      </c>
      <c r="J620" s="22"/>
      <c r="K620" s="10" t="s">
        <v>4217</v>
      </c>
      <c r="L620" s="5"/>
      <c r="M620" s="5"/>
      <c r="N620" s="5"/>
      <c r="O620" s="5"/>
      <c r="P620" s="5"/>
      <c r="Q620" s="5"/>
      <c r="R620" s="5"/>
      <c r="S620" s="5"/>
      <c r="T620" s="5"/>
      <c r="U620" s="5"/>
    </row>
    <row r="621" spans="1:21" ht="12.75" customHeight="1" x14ac:dyDescent="0.2">
      <c r="A621" s="5"/>
      <c r="B621" s="5"/>
      <c r="C621" s="5"/>
      <c r="D621" s="5"/>
      <c r="E621" s="6" t="s">
        <v>4218</v>
      </c>
      <c r="F621" s="6">
        <v>52010010006</v>
      </c>
      <c r="G621" s="6" t="s">
        <v>1023</v>
      </c>
      <c r="H621" s="21" t="s">
        <v>4219</v>
      </c>
      <c r="I621" s="18" t="s">
        <v>4220</v>
      </c>
      <c r="J621" s="22"/>
      <c r="K621" s="10" t="s">
        <v>4221</v>
      </c>
      <c r="L621" s="5"/>
      <c r="M621" s="5"/>
      <c r="N621" s="5"/>
      <c r="O621" s="5"/>
      <c r="P621" s="5"/>
      <c r="Q621" s="5"/>
      <c r="R621" s="5"/>
      <c r="S621" s="5"/>
      <c r="T621" s="5"/>
      <c r="U621" s="5"/>
    </row>
    <row r="622" spans="1:21" ht="12.75" customHeight="1" x14ac:dyDescent="0.2">
      <c r="A622" s="5"/>
      <c r="B622" s="5"/>
      <c r="C622" s="5"/>
      <c r="D622" s="5"/>
      <c r="E622" s="6" t="s">
        <v>4222</v>
      </c>
      <c r="F622" s="6">
        <v>52010010007</v>
      </c>
      <c r="G622" s="6" t="s">
        <v>1030</v>
      </c>
      <c r="H622" s="21" t="s">
        <v>4223</v>
      </c>
      <c r="I622" s="18" t="s">
        <v>4224</v>
      </c>
      <c r="J622" s="22"/>
      <c r="K622" s="10" t="s">
        <v>4225</v>
      </c>
      <c r="L622" s="5"/>
      <c r="M622" s="5"/>
      <c r="N622" s="5"/>
      <c r="O622" s="5"/>
      <c r="P622" s="5"/>
      <c r="Q622" s="5"/>
      <c r="R622" s="5"/>
      <c r="S622" s="5"/>
      <c r="T622" s="5"/>
      <c r="U622" s="5"/>
    </row>
    <row r="623" spans="1:21" ht="12.75" customHeight="1" x14ac:dyDescent="0.2">
      <c r="A623" s="5"/>
      <c r="B623" s="5"/>
      <c r="C623" s="5"/>
      <c r="D623" s="5"/>
      <c r="E623" s="6" t="s">
        <v>4226</v>
      </c>
      <c r="F623" s="6">
        <v>52010010008</v>
      </c>
      <c r="G623" s="6" t="s">
        <v>1037</v>
      </c>
      <c r="H623" s="21" t="s">
        <v>4227</v>
      </c>
      <c r="I623" s="18" t="s">
        <v>4228</v>
      </c>
      <c r="J623" s="22"/>
      <c r="K623" s="10" t="s">
        <v>4229</v>
      </c>
      <c r="L623" s="5"/>
      <c r="M623" s="5"/>
      <c r="N623" s="5"/>
      <c r="O623" s="5"/>
      <c r="P623" s="5"/>
      <c r="Q623" s="5"/>
      <c r="R623" s="5"/>
      <c r="S623" s="5"/>
      <c r="T623" s="5"/>
      <c r="U623" s="5"/>
    </row>
    <row r="624" spans="1:21" ht="12.75" customHeight="1" x14ac:dyDescent="0.2">
      <c r="A624" s="5"/>
      <c r="B624" s="5"/>
      <c r="C624" s="5"/>
      <c r="D624" s="5"/>
      <c r="E624" s="6" t="s">
        <v>4230</v>
      </c>
      <c r="F624" s="6">
        <v>52010010009</v>
      </c>
      <c r="G624" s="6" t="s">
        <v>1044</v>
      </c>
      <c r="H624" s="21" t="s">
        <v>4231</v>
      </c>
      <c r="I624" s="20" t="s">
        <v>4232</v>
      </c>
      <c r="J624" s="22"/>
      <c r="K624" s="10" t="s">
        <v>4233</v>
      </c>
      <c r="L624" s="5"/>
      <c r="M624" s="5"/>
      <c r="N624" s="5"/>
      <c r="O624" s="5"/>
      <c r="P624" s="5"/>
      <c r="Q624" s="5"/>
      <c r="R624" s="5"/>
      <c r="S624" s="5"/>
      <c r="T624" s="5"/>
      <c r="U624" s="5"/>
    </row>
    <row r="625" spans="1:21" ht="12.75" customHeight="1" x14ac:dyDescent="0.2">
      <c r="A625" s="5"/>
      <c r="B625" s="5"/>
      <c r="C625" s="5"/>
      <c r="D625" s="5"/>
      <c r="E625" s="6" t="s">
        <v>4234</v>
      </c>
      <c r="F625" s="6">
        <v>52010010010</v>
      </c>
      <c r="G625" s="6" t="s">
        <v>1051</v>
      </c>
      <c r="H625" s="21" t="s">
        <v>4235</v>
      </c>
      <c r="I625" s="18" t="s">
        <v>4236</v>
      </c>
      <c r="J625" s="22"/>
      <c r="K625" s="10" t="s">
        <v>4237</v>
      </c>
      <c r="L625" s="5"/>
      <c r="M625" s="5"/>
      <c r="N625" s="5"/>
      <c r="O625" s="5"/>
      <c r="P625" s="5"/>
      <c r="Q625" s="5"/>
      <c r="R625" s="5"/>
      <c r="S625" s="5"/>
      <c r="T625" s="5"/>
      <c r="U625" s="5"/>
    </row>
    <row r="626" spans="1:21" ht="12.75" customHeight="1" x14ac:dyDescent="0.2">
      <c r="A626" s="5"/>
      <c r="B626" s="5"/>
      <c r="C626" s="5"/>
      <c r="D626" s="5"/>
      <c r="E626" s="6" t="s">
        <v>4238</v>
      </c>
      <c r="F626" s="6">
        <v>52010010011</v>
      </c>
      <c r="G626" s="6" t="s">
        <v>1058</v>
      </c>
      <c r="H626" s="21" t="s">
        <v>4239</v>
      </c>
      <c r="I626" s="18" t="s">
        <v>4240</v>
      </c>
      <c r="J626" s="22"/>
      <c r="K626" s="10" t="s">
        <v>4241</v>
      </c>
      <c r="L626" s="5"/>
      <c r="M626" s="5"/>
      <c r="N626" s="5"/>
      <c r="O626" s="5"/>
      <c r="P626" s="5"/>
      <c r="Q626" s="5"/>
      <c r="R626" s="5"/>
      <c r="S626" s="5"/>
      <c r="T626" s="5"/>
      <c r="U626" s="5"/>
    </row>
    <row r="627" spans="1:21" ht="12.75" customHeight="1" x14ac:dyDescent="0.2">
      <c r="A627" s="5"/>
      <c r="B627" s="5"/>
      <c r="C627" s="5"/>
      <c r="D627" s="5"/>
      <c r="E627" s="6" t="s">
        <v>4242</v>
      </c>
      <c r="F627" s="6">
        <v>52010010012</v>
      </c>
      <c r="G627" s="6" t="s">
        <v>1065</v>
      </c>
      <c r="H627" s="21" t="s">
        <v>4243</v>
      </c>
      <c r="I627" s="18" t="s">
        <v>4244</v>
      </c>
      <c r="J627" s="22"/>
      <c r="K627" s="10" t="s">
        <v>4245</v>
      </c>
      <c r="L627" s="5"/>
      <c r="M627" s="5"/>
      <c r="N627" s="5"/>
      <c r="O627" s="5"/>
      <c r="P627" s="5"/>
      <c r="Q627" s="5"/>
      <c r="R627" s="5"/>
      <c r="S627" s="5"/>
      <c r="T627" s="5"/>
      <c r="U627" s="5"/>
    </row>
    <row r="628" spans="1:21" ht="12.75" customHeight="1" x14ac:dyDescent="0.2">
      <c r="A628" s="5"/>
      <c r="B628" s="5"/>
      <c r="C628" s="5"/>
      <c r="D628" s="5"/>
      <c r="E628" s="6" t="s">
        <v>4246</v>
      </c>
      <c r="F628" s="6">
        <v>52010010013</v>
      </c>
      <c r="G628" s="6" t="s">
        <v>1072</v>
      </c>
      <c r="H628" s="21" t="s">
        <v>4247</v>
      </c>
      <c r="I628" s="18" t="s">
        <v>4248</v>
      </c>
      <c r="J628" s="22"/>
      <c r="K628" s="10" t="s">
        <v>4249</v>
      </c>
      <c r="L628" s="5"/>
      <c r="M628" s="5"/>
      <c r="N628" s="5"/>
      <c r="O628" s="5"/>
      <c r="P628" s="5"/>
      <c r="Q628" s="5"/>
      <c r="R628" s="5"/>
      <c r="S628" s="5"/>
      <c r="T628" s="5"/>
      <c r="U628" s="5"/>
    </row>
    <row r="629" spans="1:21" ht="12.75" customHeight="1" x14ac:dyDescent="0.2">
      <c r="A629" s="5"/>
      <c r="B629" s="5"/>
      <c r="C629" s="5"/>
      <c r="D629" s="5"/>
      <c r="E629" s="6" t="s">
        <v>4250</v>
      </c>
      <c r="F629" s="6">
        <v>52010010014</v>
      </c>
      <c r="G629" s="6" t="s">
        <v>1079</v>
      </c>
      <c r="H629" s="21" t="s">
        <v>4251</v>
      </c>
      <c r="I629" s="18" t="s">
        <v>4252</v>
      </c>
      <c r="J629" s="22"/>
      <c r="K629" s="10" t="s">
        <v>4253</v>
      </c>
      <c r="L629" s="5"/>
      <c r="M629" s="5"/>
      <c r="N629" s="5"/>
      <c r="O629" s="5"/>
      <c r="P629" s="5"/>
      <c r="Q629" s="5"/>
      <c r="R629" s="5"/>
      <c r="S629" s="5"/>
      <c r="T629" s="5"/>
      <c r="U629" s="5"/>
    </row>
    <row r="630" spans="1:21" ht="12.75" customHeight="1" x14ac:dyDescent="0.2">
      <c r="A630" s="5"/>
      <c r="B630" s="5"/>
      <c r="C630" s="5"/>
      <c r="D630" s="5"/>
      <c r="E630" s="6" t="s">
        <v>4254</v>
      </c>
      <c r="F630" s="6">
        <v>52010010015</v>
      </c>
      <c r="G630" s="6" t="s">
        <v>1086</v>
      </c>
      <c r="H630" s="21" t="s">
        <v>4255</v>
      </c>
      <c r="I630" s="20" t="s">
        <v>4256</v>
      </c>
      <c r="J630" s="22"/>
      <c r="K630" s="10" t="s">
        <v>4257</v>
      </c>
      <c r="L630" s="5"/>
      <c r="M630" s="5"/>
      <c r="N630" s="5"/>
      <c r="O630" s="5"/>
      <c r="P630" s="5"/>
      <c r="Q630" s="5"/>
      <c r="R630" s="5"/>
      <c r="S630" s="5"/>
      <c r="T630" s="5"/>
      <c r="U630" s="5"/>
    </row>
    <row r="631" spans="1:21" ht="12.75" customHeight="1" x14ac:dyDescent="0.2">
      <c r="A631" s="5"/>
      <c r="B631" s="5"/>
      <c r="C631" s="5"/>
      <c r="D631" s="5"/>
      <c r="E631" s="6" t="s">
        <v>4258</v>
      </c>
      <c r="F631" s="6">
        <v>52010010016</v>
      </c>
      <c r="G631" s="6" t="s">
        <v>1093</v>
      </c>
      <c r="H631" s="21" t="s">
        <v>4259</v>
      </c>
      <c r="I631" s="18" t="s">
        <v>4260</v>
      </c>
      <c r="J631" s="22"/>
      <c r="K631" s="10" t="s">
        <v>4261</v>
      </c>
      <c r="L631" s="5"/>
      <c r="M631" s="5"/>
      <c r="N631" s="5"/>
      <c r="O631" s="5"/>
      <c r="P631" s="5"/>
      <c r="Q631" s="5"/>
      <c r="R631" s="5"/>
      <c r="S631" s="5"/>
      <c r="T631" s="5"/>
      <c r="U631" s="5"/>
    </row>
    <row r="632" spans="1:21" ht="12.75" customHeight="1" x14ac:dyDescent="0.2">
      <c r="A632" s="5"/>
      <c r="B632" s="5"/>
      <c r="C632" s="5"/>
      <c r="D632" s="5"/>
      <c r="E632" s="6" t="s">
        <v>4262</v>
      </c>
      <c r="F632" s="6">
        <v>52010020001</v>
      </c>
      <c r="G632" s="6" t="s">
        <v>1100</v>
      </c>
      <c r="H632" s="21" t="s">
        <v>4263</v>
      </c>
      <c r="I632" s="18" t="s">
        <v>4264</v>
      </c>
      <c r="J632" s="22"/>
      <c r="K632" s="10" t="s">
        <v>4265</v>
      </c>
      <c r="L632" s="5"/>
      <c r="M632" s="5"/>
      <c r="N632" s="5"/>
      <c r="O632" s="5"/>
      <c r="P632" s="5"/>
      <c r="Q632" s="5"/>
      <c r="R632" s="5"/>
      <c r="S632" s="5"/>
      <c r="T632" s="5"/>
      <c r="U632" s="5"/>
    </row>
    <row r="633" spans="1:21" ht="12.75" customHeight="1" x14ac:dyDescent="0.2">
      <c r="A633" s="5"/>
      <c r="B633" s="5"/>
      <c r="C633" s="5"/>
      <c r="D633" s="5"/>
      <c r="E633" s="6" t="s">
        <v>4266</v>
      </c>
      <c r="F633" s="6">
        <v>52010020002</v>
      </c>
      <c r="G633" s="6" t="s">
        <v>1107</v>
      </c>
      <c r="H633" s="21" t="s">
        <v>4267</v>
      </c>
      <c r="I633" s="20" t="s">
        <v>4268</v>
      </c>
      <c r="J633" s="22"/>
      <c r="K633" s="10" t="s">
        <v>4269</v>
      </c>
      <c r="L633" s="5"/>
      <c r="M633" s="5"/>
      <c r="N633" s="5"/>
      <c r="O633" s="5"/>
      <c r="P633" s="5"/>
      <c r="Q633" s="5"/>
      <c r="R633" s="5"/>
      <c r="S633" s="5"/>
      <c r="T633" s="5"/>
      <c r="U633" s="5"/>
    </row>
    <row r="634" spans="1:21" ht="12.75" customHeight="1" x14ac:dyDescent="0.2">
      <c r="A634" s="5"/>
      <c r="B634" s="5"/>
      <c r="C634" s="5"/>
      <c r="D634" s="5"/>
      <c r="E634" s="6" t="s">
        <v>4270</v>
      </c>
      <c r="F634" s="6">
        <v>52010020003</v>
      </c>
      <c r="G634" s="6" t="s">
        <v>1114</v>
      </c>
      <c r="H634" s="21" t="s">
        <v>4271</v>
      </c>
      <c r="I634" s="18" t="s">
        <v>4272</v>
      </c>
      <c r="J634" s="22"/>
      <c r="K634" s="10" t="s">
        <v>4273</v>
      </c>
      <c r="L634" s="5"/>
      <c r="M634" s="5"/>
      <c r="N634" s="5"/>
      <c r="O634" s="5"/>
      <c r="P634" s="5"/>
      <c r="Q634" s="5"/>
      <c r="R634" s="5"/>
      <c r="S634" s="5"/>
      <c r="T634" s="5"/>
      <c r="U634" s="5"/>
    </row>
    <row r="635" spans="1:21" ht="12.75" customHeight="1" x14ac:dyDescent="0.2">
      <c r="A635" s="5"/>
      <c r="B635" s="5"/>
      <c r="C635" s="5"/>
      <c r="D635" s="5"/>
      <c r="E635" s="6" t="s">
        <v>4274</v>
      </c>
      <c r="F635" s="6">
        <v>52010020004</v>
      </c>
      <c r="G635" s="6" t="s">
        <v>1121</v>
      </c>
      <c r="H635" s="21" t="s">
        <v>4275</v>
      </c>
      <c r="I635" s="18" t="s">
        <v>4276</v>
      </c>
      <c r="J635" s="22"/>
      <c r="K635" s="10" t="s">
        <v>4277</v>
      </c>
      <c r="L635" s="5"/>
      <c r="M635" s="5"/>
      <c r="N635" s="5"/>
      <c r="O635" s="5"/>
      <c r="P635" s="5"/>
      <c r="Q635" s="5"/>
      <c r="R635" s="5"/>
      <c r="S635" s="5"/>
      <c r="T635" s="5"/>
      <c r="U635" s="5"/>
    </row>
    <row r="636" spans="1:21" ht="12.75" customHeight="1" x14ac:dyDescent="0.2">
      <c r="A636" s="5"/>
      <c r="B636" s="5"/>
      <c r="C636" s="5"/>
      <c r="D636" s="5"/>
      <c r="E636" s="6" t="s">
        <v>4278</v>
      </c>
      <c r="F636" s="6">
        <v>52010020005</v>
      </c>
      <c r="G636" s="6" t="s">
        <v>1128</v>
      </c>
      <c r="H636" s="21" t="s">
        <v>4279</v>
      </c>
      <c r="I636" s="18" t="s">
        <v>4280</v>
      </c>
      <c r="J636" s="22"/>
      <c r="K636" s="10" t="s">
        <v>4281</v>
      </c>
      <c r="L636" s="5"/>
      <c r="M636" s="5"/>
      <c r="N636" s="5"/>
      <c r="O636" s="5"/>
      <c r="P636" s="5"/>
      <c r="Q636" s="5"/>
      <c r="R636" s="5"/>
      <c r="S636" s="5"/>
      <c r="T636" s="5"/>
      <c r="U636" s="5"/>
    </row>
    <row r="637" spans="1:21" ht="12.75" customHeight="1" x14ac:dyDescent="0.2">
      <c r="A637" s="5"/>
      <c r="B637" s="5"/>
      <c r="C637" s="5"/>
      <c r="D637" s="5"/>
      <c r="E637" s="6" t="s">
        <v>4282</v>
      </c>
      <c r="F637" s="6">
        <v>52010020006</v>
      </c>
      <c r="G637" s="6" t="s">
        <v>1135</v>
      </c>
      <c r="H637" s="21" t="s">
        <v>4283</v>
      </c>
      <c r="I637" s="18" t="s">
        <v>4284</v>
      </c>
      <c r="J637" s="22"/>
      <c r="K637" s="10" t="s">
        <v>4285</v>
      </c>
      <c r="L637" s="5"/>
      <c r="M637" s="5"/>
      <c r="N637" s="5"/>
      <c r="O637" s="5"/>
      <c r="P637" s="5"/>
      <c r="Q637" s="5"/>
      <c r="R637" s="5"/>
      <c r="S637" s="5"/>
      <c r="T637" s="5"/>
      <c r="U637" s="5"/>
    </row>
    <row r="638" spans="1:21" ht="12.75" customHeight="1" x14ac:dyDescent="0.2">
      <c r="A638" s="5"/>
      <c r="B638" s="5"/>
      <c r="C638" s="5"/>
      <c r="D638" s="5"/>
      <c r="E638" s="6" t="s">
        <v>4286</v>
      </c>
      <c r="F638" s="6">
        <v>52010020007</v>
      </c>
      <c r="G638" s="6" t="s">
        <v>1142</v>
      </c>
      <c r="H638" s="21" t="s">
        <v>4287</v>
      </c>
      <c r="I638" s="18" t="s">
        <v>4288</v>
      </c>
      <c r="J638" s="22"/>
      <c r="K638" s="10" t="s">
        <v>4289</v>
      </c>
      <c r="L638" s="5"/>
      <c r="M638" s="5"/>
      <c r="N638" s="5"/>
      <c r="O638" s="5"/>
      <c r="P638" s="5"/>
      <c r="Q638" s="5"/>
      <c r="R638" s="5"/>
      <c r="S638" s="5"/>
      <c r="T638" s="5"/>
      <c r="U638" s="5"/>
    </row>
    <row r="639" spans="1:21" ht="12.75" customHeight="1" x14ac:dyDescent="0.2">
      <c r="A639" s="5"/>
      <c r="B639" s="5"/>
      <c r="C639" s="5"/>
      <c r="D639" s="5"/>
      <c r="E639" s="6" t="s">
        <v>4290</v>
      </c>
      <c r="F639" s="6">
        <v>52010020008</v>
      </c>
      <c r="G639" s="6" t="s">
        <v>1149</v>
      </c>
      <c r="H639" s="21" t="s">
        <v>4291</v>
      </c>
      <c r="I639" s="18" t="s">
        <v>4292</v>
      </c>
      <c r="J639" s="22"/>
      <c r="K639" s="10" t="s">
        <v>4293</v>
      </c>
      <c r="L639" s="5"/>
      <c r="M639" s="5"/>
      <c r="N639" s="5"/>
      <c r="O639" s="5"/>
      <c r="P639" s="5"/>
      <c r="Q639" s="5"/>
      <c r="R639" s="5"/>
      <c r="S639" s="5"/>
      <c r="T639" s="5"/>
      <c r="U639" s="5"/>
    </row>
    <row r="640" spans="1:21" ht="12.75" customHeight="1" x14ac:dyDescent="0.2">
      <c r="A640" s="5"/>
      <c r="B640" s="5"/>
      <c r="C640" s="5"/>
      <c r="D640" s="5"/>
      <c r="E640" s="6" t="s">
        <v>4294</v>
      </c>
      <c r="F640" s="6">
        <v>52010020009</v>
      </c>
      <c r="G640" s="6" t="s">
        <v>1156</v>
      </c>
      <c r="H640" s="21" t="s">
        <v>4295</v>
      </c>
      <c r="I640" s="20" t="s">
        <v>4296</v>
      </c>
      <c r="J640" s="22"/>
      <c r="K640" s="10" t="s">
        <v>4297</v>
      </c>
      <c r="L640" s="5"/>
      <c r="M640" s="5"/>
      <c r="N640" s="5"/>
      <c r="O640" s="5"/>
      <c r="P640" s="5"/>
      <c r="Q640" s="5"/>
      <c r="R640" s="5"/>
      <c r="S640" s="5"/>
      <c r="T640" s="5"/>
      <c r="U640" s="5"/>
    </row>
    <row r="641" spans="1:21" ht="12.75" customHeight="1" x14ac:dyDescent="0.2">
      <c r="A641" s="5"/>
      <c r="B641" s="5"/>
      <c r="C641" s="5"/>
      <c r="D641" s="5"/>
      <c r="E641" s="6" t="s">
        <v>4298</v>
      </c>
      <c r="F641" s="6">
        <v>52010020010</v>
      </c>
      <c r="G641" s="6" t="s">
        <v>1163</v>
      </c>
      <c r="H641" s="21" t="s">
        <v>4299</v>
      </c>
      <c r="I641" s="18" t="s">
        <v>4300</v>
      </c>
      <c r="J641" s="22"/>
      <c r="K641" s="10" t="s">
        <v>4301</v>
      </c>
      <c r="L641" s="5"/>
      <c r="M641" s="5"/>
      <c r="N641" s="5"/>
      <c r="O641" s="5"/>
      <c r="P641" s="5"/>
      <c r="Q641" s="5"/>
      <c r="R641" s="5"/>
      <c r="S641" s="5"/>
      <c r="T641" s="5"/>
      <c r="U641" s="5"/>
    </row>
    <row r="642" spans="1:21" ht="12.75" customHeight="1" x14ac:dyDescent="0.2">
      <c r="A642" s="5"/>
      <c r="B642" s="5"/>
      <c r="C642" s="5"/>
      <c r="D642" s="5"/>
      <c r="E642" s="6" t="s">
        <v>4302</v>
      </c>
      <c r="F642" s="6">
        <v>52010030001</v>
      </c>
      <c r="G642" s="6" t="s">
        <v>1170</v>
      </c>
      <c r="H642" s="21" t="s">
        <v>4303</v>
      </c>
      <c r="I642" s="20" t="s">
        <v>4304</v>
      </c>
      <c r="J642" s="22"/>
      <c r="K642" s="10" t="s">
        <v>4305</v>
      </c>
      <c r="L642" s="5"/>
      <c r="M642" s="5"/>
      <c r="N642" s="5"/>
      <c r="O642" s="5"/>
      <c r="P642" s="5"/>
      <c r="Q642" s="5"/>
      <c r="R642" s="5"/>
      <c r="S642" s="5"/>
      <c r="T642" s="5"/>
      <c r="U642" s="5"/>
    </row>
    <row r="643" spans="1:21" ht="12.75" customHeight="1" x14ac:dyDescent="0.2">
      <c r="A643" s="5"/>
      <c r="B643" s="5"/>
      <c r="C643" s="5"/>
      <c r="D643" s="5"/>
      <c r="E643" s="6" t="s">
        <v>4306</v>
      </c>
      <c r="F643" s="6">
        <v>52010030002</v>
      </c>
      <c r="G643" s="6" t="s">
        <v>1177</v>
      </c>
      <c r="H643" s="21" t="s">
        <v>4307</v>
      </c>
      <c r="I643" s="20" t="s">
        <v>4308</v>
      </c>
      <c r="J643" s="22"/>
      <c r="K643" s="10" t="s">
        <v>4309</v>
      </c>
      <c r="L643" s="5"/>
      <c r="M643" s="5"/>
      <c r="N643" s="5"/>
      <c r="O643" s="5"/>
      <c r="P643" s="5"/>
      <c r="Q643" s="5"/>
      <c r="R643" s="5"/>
      <c r="S643" s="5"/>
      <c r="T643" s="5"/>
      <c r="U643" s="5"/>
    </row>
    <row r="644" spans="1:21" ht="12.75" customHeight="1" x14ac:dyDescent="0.2">
      <c r="A644" s="5"/>
      <c r="B644" s="5"/>
      <c r="C644" s="5"/>
      <c r="D644" s="5"/>
      <c r="E644" s="6" t="s">
        <v>4310</v>
      </c>
      <c r="F644" s="6">
        <v>52010030003</v>
      </c>
      <c r="G644" s="6" t="s">
        <v>1184</v>
      </c>
      <c r="H644" s="21" t="s">
        <v>4311</v>
      </c>
      <c r="I644" s="18" t="s">
        <v>4312</v>
      </c>
      <c r="J644" s="22"/>
      <c r="K644" s="10" t="s">
        <v>4313</v>
      </c>
      <c r="L644" s="5"/>
      <c r="M644" s="5"/>
      <c r="N644" s="5"/>
      <c r="O644" s="5"/>
      <c r="P644" s="5"/>
      <c r="Q644" s="5"/>
      <c r="R644" s="5"/>
      <c r="S644" s="5"/>
      <c r="T644" s="5"/>
      <c r="U644" s="5"/>
    </row>
    <row r="645" spans="1:21" ht="12.75" customHeight="1" x14ac:dyDescent="0.2">
      <c r="A645" s="5"/>
      <c r="B645" s="5"/>
      <c r="C645" s="5"/>
      <c r="D645" s="5"/>
      <c r="E645" s="6" t="s">
        <v>4314</v>
      </c>
      <c r="F645" s="6">
        <v>52010030004</v>
      </c>
      <c r="G645" s="6" t="s">
        <v>1191</v>
      </c>
      <c r="H645" s="21" t="s">
        <v>4315</v>
      </c>
      <c r="I645" s="18" t="s">
        <v>4316</v>
      </c>
      <c r="J645" s="22"/>
      <c r="K645" s="10" t="s">
        <v>4317</v>
      </c>
      <c r="L645" s="5"/>
      <c r="M645" s="5"/>
      <c r="N645" s="5"/>
      <c r="O645" s="5"/>
      <c r="P645" s="5"/>
      <c r="Q645" s="5"/>
      <c r="R645" s="5"/>
      <c r="S645" s="5"/>
      <c r="T645" s="5"/>
      <c r="U645" s="5"/>
    </row>
    <row r="646" spans="1:21" ht="12.75" customHeight="1" x14ac:dyDescent="0.2">
      <c r="A646" s="5"/>
      <c r="B646" s="5"/>
      <c r="C646" s="5"/>
      <c r="D646" s="5"/>
      <c r="E646" s="6" t="s">
        <v>4318</v>
      </c>
      <c r="F646" s="6">
        <v>52010030005</v>
      </c>
      <c r="G646" s="6" t="s">
        <v>1198</v>
      </c>
      <c r="H646" s="21" t="s">
        <v>4319</v>
      </c>
      <c r="I646" s="18" t="s">
        <v>4320</v>
      </c>
      <c r="J646" s="22"/>
      <c r="K646" s="10" t="s">
        <v>4321</v>
      </c>
      <c r="L646" s="5"/>
      <c r="M646" s="5"/>
      <c r="N646" s="5"/>
      <c r="O646" s="5"/>
      <c r="P646" s="5"/>
      <c r="Q646" s="5"/>
      <c r="R646" s="5"/>
      <c r="S646" s="5"/>
      <c r="T646" s="5"/>
      <c r="U646" s="5"/>
    </row>
    <row r="647" spans="1:21" ht="12.75" customHeight="1" x14ac:dyDescent="0.2">
      <c r="A647" s="5"/>
      <c r="B647" s="5"/>
      <c r="C647" s="5"/>
      <c r="D647" s="5"/>
      <c r="E647" s="6" t="s">
        <v>4322</v>
      </c>
      <c r="F647" s="6">
        <v>52010030006</v>
      </c>
      <c r="G647" s="6" t="s">
        <v>1205</v>
      </c>
      <c r="H647" s="21" t="s">
        <v>4323</v>
      </c>
      <c r="I647" s="18" t="s">
        <v>4324</v>
      </c>
      <c r="J647" s="22"/>
      <c r="K647" s="10" t="s">
        <v>4325</v>
      </c>
      <c r="L647" s="5"/>
      <c r="M647" s="5"/>
      <c r="N647" s="5"/>
      <c r="O647" s="5"/>
      <c r="P647" s="5"/>
      <c r="Q647" s="5"/>
      <c r="R647" s="5"/>
      <c r="S647" s="5"/>
      <c r="T647" s="5"/>
      <c r="U647" s="5"/>
    </row>
    <row r="648" spans="1:21" ht="12.75" customHeight="1" x14ac:dyDescent="0.2">
      <c r="A648" s="5"/>
      <c r="B648" s="5"/>
      <c r="C648" s="5"/>
      <c r="D648" s="5"/>
      <c r="E648" s="6" t="s">
        <v>4326</v>
      </c>
      <c r="F648" s="6">
        <v>52010030007</v>
      </c>
      <c r="G648" s="6" t="s">
        <v>1212</v>
      </c>
      <c r="H648" s="21" t="s">
        <v>4327</v>
      </c>
      <c r="I648" s="18" t="s">
        <v>4328</v>
      </c>
      <c r="J648" s="22"/>
      <c r="K648" s="10" t="s">
        <v>4329</v>
      </c>
      <c r="L648" s="5"/>
      <c r="M648" s="5"/>
      <c r="N648" s="5"/>
      <c r="O648" s="5"/>
      <c r="P648" s="5"/>
      <c r="Q648" s="5"/>
      <c r="R648" s="5"/>
      <c r="S648" s="5"/>
      <c r="T648" s="5"/>
      <c r="U648" s="5"/>
    </row>
    <row r="649" spans="1:21" ht="12.75" customHeight="1" x14ac:dyDescent="0.2">
      <c r="A649" s="5"/>
      <c r="B649" s="5"/>
      <c r="C649" s="5"/>
      <c r="D649" s="5"/>
      <c r="E649" s="6" t="s">
        <v>4330</v>
      </c>
      <c r="F649" s="6">
        <v>52010030008</v>
      </c>
      <c r="G649" s="6" t="s">
        <v>1219</v>
      </c>
      <c r="H649" s="21" t="s">
        <v>4331</v>
      </c>
      <c r="I649" s="18" t="s">
        <v>4332</v>
      </c>
      <c r="J649" s="22"/>
      <c r="K649" s="10" t="s">
        <v>4333</v>
      </c>
      <c r="L649" s="5"/>
      <c r="M649" s="5"/>
      <c r="N649" s="5"/>
      <c r="O649" s="5"/>
      <c r="P649" s="5"/>
      <c r="Q649" s="5"/>
      <c r="R649" s="5"/>
      <c r="S649" s="5"/>
      <c r="T649" s="5"/>
      <c r="U649" s="5"/>
    </row>
    <row r="650" spans="1:21" ht="12.75" customHeight="1" x14ac:dyDescent="0.2">
      <c r="A650" s="5"/>
      <c r="B650" s="5"/>
      <c r="C650" s="5"/>
      <c r="D650" s="5"/>
      <c r="E650" s="6" t="s">
        <v>4334</v>
      </c>
      <c r="F650" s="6">
        <v>52010040001</v>
      </c>
      <c r="G650" s="6" t="s">
        <v>1226</v>
      </c>
      <c r="H650" s="21" t="s">
        <v>4335</v>
      </c>
      <c r="I650" s="18" t="s">
        <v>4336</v>
      </c>
      <c r="J650" s="22"/>
      <c r="K650" s="10" t="s">
        <v>4337</v>
      </c>
      <c r="L650" s="5"/>
      <c r="M650" s="5"/>
      <c r="N650" s="5"/>
      <c r="O650" s="5"/>
      <c r="P650" s="5"/>
      <c r="Q650" s="5"/>
      <c r="R650" s="5"/>
      <c r="S650" s="5"/>
      <c r="T650" s="5"/>
      <c r="U650" s="5"/>
    </row>
    <row r="651" spans="1:21" ht="12.75" customHeight="1" x14ac:dyDescent="0.2">
      <c r="A651" s="5"/>
      <c r="B651" s="5"/>
      <c r="C651" s="5"/>
      <c r="D651" s="5"/>
      <c r="E651" s="6" t="s">
        <v>4338</v>
      </c>
      <c r="F651" s="6">
        <v>52010040002</v>
      </c>
      <c r="G651" s="6" t="s">
        <v>1233</v>
      </c>
      <c r="H651" s="21" t="s">
        <v>4339</v>
      </c>
      <c r="I651" s="18" t="s">
        <v>4340</v>
      </c>
      <c r="J651" s="22"/>
      <c r="K651" s="10" t="s">
        <v>4341</v>
      </c>
      <c r="L651" s="5"/>
      <c r="M651" s="5"/>
      <c r="N651" s="5"/>
      <c r="O651" s="5"/>
      <c r="P651" s="5"/>
      <c r="Q651" s="5"/>
      <c r="R651" s="5"/>
      <c r="S651" s="5"/>
      <c r="T651" s="5"/>
      <c r="U651" s="5"/>
    </row>
    <row r="652" spans="1:21" ht="12.75" customHeight="1" x14ac:dyDescent="0.2">
      <c r="A652" s="5"/>
      <c r="B652" s="5"/>
      <c r="C652" s="5"/>
      <c r="D652" s="5"/>
      <c r="E652" s="6" t="s">
        <v>4342</v>
      </c>
      <c r="F652" s="6">
        <v>52010040003</v>
      </c>
      <c r="G652" s="6" t="s">
        <v>1240</v>
      </c>
      <c r="H652" s="21" t="s">
        <v>4343</v>
      </c>
      <c r="I652" s="20" t="s">
        <v>4344</v>
      </c>
      <c r="J652" s="22"/>
      <c r="K652" s="10" t="s">
        <v>4345</v>
      </c>
      <c r="L652" s="5"/>
      <c r="M652" s="5"/>
      <c r="N652" s="5"/>
      <c r="O652" s="5"/>
      <c r="P652" s="5"/>
      <c r="Q652" s="5"/>
      <c r="R652" s="5"/>
      <c r="S652" s="5"/>
      <c r="T652" s="5"/>
      <c r="U652" s="5"/>
    </row>
    <row r="653" spans="1:21" ht="12.75" customHeight="1" x14ac:dyDescent="0.2">
      <c r="A653" s="5"/>
      <c r="B653" s="5"/>
      <c r="C653" s="5"/>
      <c r="D653" s="5"/>
      <c r="E653" s="6" t="s">
        <v>4346</v>
      </c>
      <c r="F653" s="6">
        <v>52010040004</v>
      </c>
      <c r="G653" s="6" t="s">
        <v>1247</v>
      </c>
      <c r="H653" s="21" t="s">
        <v>4347</v>
      </c>
      <c r="I653" s="20" t="s">
        <v>4348</v>
      </c>
      <c r="J653" s="22"/>
      <c r="K653" s="10" t="s">
        <v>4349</v>
      </c>
      <c r="L653" s="5"/>
      <c r="M653" s="5"/>
      <c r="N653" s="5"/>
      <c r="O653" s="5"/>
      <c r="P653" s="5"/>
      <c r="Q653" s="5"/>
      <c r="R653" s="5"/>
      <c r="S653" s="5"/>
      <c r="T653" s="5"/>
      <c r="U653" s="5"/>
    </row>
    <row r="654" spans="1:21" ht="12.75" customHeight="1" x14ac:dyDescent="0.2">
      <c r="A654" s="5"/>
      <c r="B654" s="5"/>
      <c r="C654" s="5"/>
      <c r="D654" s="5"/>
      <c r="E654" s="6" t="s">
        <v>4350</v>
      </c>
      <c r="F654" s="6">
        <v>52010040005</v>
      </c>
      <c r="G654" s="6" t="s">
        <v>1254</v>
      </c>
      <c r="H654" s="21" t="s">
        <v>4351</v>
      </c>
      <c r="I654" s="18" t="s">
        <v>4352</v>
      </c>
      <c r="J654" s="22"/>
      <c r="K654" s="10" t="s">
        <v>4353</v>
      </c>
      <c r="L654" s="5"/>
      <c r="M654" s="5"/>
      <c r="N654" s="5"/>
      <c r="O654" s="5"/>
      <c r="P654" s="5"/>
      <c r="Q654" s="5"/>
      <c r="R654" s="5"/>
      <c r="S654" s="5"/>
      <c r="T654" s="5"/>
      <c r="U654" s="5"/>
    </row>
    <row r="655" spans="1:21" ht="12.75" customHeight="1" x14ac:dyDescent="0.2">
      <c r="A655" s="5"/>
      <c r="B655" s="5"/>
      <c r="C655" s="5"/>
      <c r="D655" s="5"/>
      <c r="E655" s="6" t="s">
        <v>4354</v>
      </c>
      <c r="F655" s="6">
        <v>52010040006</v>
      </c>
      <c r="G655" s="6" t="s">
        <v>1261</v>
      </c>
      <c r="H655" s="21" t="s">
        <v>4355</v>
      </c>
      <c r="I655" s="20" t="s">
        <v>4356</v>
      </c>
      <c r="J655" s="22"/>
      <c r="K655" s="10" t="s">
        <v>4357</v>
      </c>
      <c r="L655" s="5"/>
      <c r="M655" s="5"/>
      <c r="N655" s="5"/>
      <c r="O655" s="5"/>
      <c r="P655" s="5"/>
      <c r="Q655" s="5"/>
      <c r="R655" s="5"/>
      <c r="S655" s="5"/>
      <c r="T655" s="5"/>
      <c r="U655" s="5"/>
    </row>
    <row r="656" spans="1:21" ht="12.75" customHeight="1" x14ac:dyDescent="0.2">
      <c r="A656" s="5"/>
      <c r="B656" s="5"/>
      <c r="C656" s="5"/>
      <c r="D656" s="5"/>
      <c r="E656" s="6" t="s">
        <v>4358</v>
      </c>
      <c r="F656" s="6">
        <v>52010040007</v>
      </c>
      <c r="G656" s="6" t="s">
        <v>1268</v>
      </c>
      <c r="H656" s="21" t="s">
        <v>4359</v>
      </c>
      <c r="I656" s="18" t="s">
        <v>4360</v>
      </c>
      <c r="J656" s="22"/>
      <c r="K656" s="10" t="s">
        <v>4361</v>
      </c>
      <c r="L656" s="5"/>
      <c r="M656" s="5"/>
      <c r="N656" s="5"/>
      <c r="O656" s="5"/>
      <c r="P656" s="5"/>
      <c r="Q656" s="5"/>
      <c r="R656" s="5"/>
      <c r="S656" s="5"/>
      <c r="T656" s="5"/>
      <c r="U656" s="5"/>
    </row>
    <row r="657" spans="1:21" ht="12.75" customHeight="1" x14ac:dyDescent="0.2">
      <c r="A657" s="5"/>
      <c r="B657" s="5"/>
      <c r="C657" s="5"/>
      <c r="D657" s="5"/>
      <c r="E657" s="6" t="s">
        <v>4362</v>
      </c>
      <c r="F657" s="6">
        <v>52010040008</v>
      </c>
      <c r="G657" s="6" t="s">
        <v>1275</v>
      </c>
      <c r="H657" s="21" t="s">
        <v>4363</v>
      </c>
      <c r="I657" s="20" t="s">
        <v>4364</v>
      </c>
      <c r="J657" s="22"/>
      <c r="K657" s="10" t="s">
        <v>4365</v>
      </c>
      <c r="L657" s="5"/>
      <c r="M657" s="5"/>
      <c r="N657" s="5"/>
      <c r="O657" s="5"/>
      <c r="P657" s="5"/>
      <c r="Q657" s="5"/>
      <c r="R657" s="5"/>
      <c r="S657" s="5"/>
      <c r="T657" s="5"/>
      <c r="U657" s="5"/>
    </row>
    <row r="658" spans="1:21" ht="12.75" customHeight="1" x14ac:dyDescent="0.2">
      <c r="A658" s="5"/>
      <c r="B658" s="5"/>
      <c r="C658" s="5"/>
      <c r="D658" s="5"/>
      <c r="E658" s="6" t="s">
        <v>4366</v>
      </c>
      <c r="F658" s="6">
        <v>52010050001</v>
      </c>
      <c r="G658" s="6" t="s">
        <v>1282</v>
      </c>
      <c r="H658" s="21" t="s">
        <v>4367</v>
      </c>
      <c r="I658" s="18" t="s">
        <v>4368</v>
      </c>
      <c r="J658" s="22"/>
      <c r="K658" s="10" t="s">
        <v>4369</v>
      </c>
      <c r="L658" s="5"/>
      <c r="M658" s="5"/>
      <c r="N658" s="5"/>
      <c r="O658" s="5"/>
      <c r="P658" s="5"/>
      <c r="Q658" s="5"/>
      <c r="R658" s="5"/>
      <c r="S658" s="5"/>
      <c r="T658" s="5"/>
      <c r="U658" s="5"/>
    </row>
    <row r="659" spans="1:21" ht="12.75" customHeight="1" x14ac:dyDescent="0.2">
      <c r="A659" s="5"/>
      <c r="B659" s="5"/>
      <c r="C659" s="5"/>
      <c r="D659" s="5"/>
      <c r="E659" s="6" t="s">
        <v>4370</v>
      </c>
      <c r="F659" s="6">
        <v>52010050002</v>
      </c>
      <c r="G659" s="6" t="s">
        <v>1289</v>
      </c>
      <c r="H659" s="21" t="s">
        <v>4371</v>
      </c>
      <c r="I659" s="18" t="s">
        <v>4372</v>
      </c>
      <c r="J659" s="22"/>
      <c r="K659" s="10" t="s">
        <v>4373</v>
      </c>
      <c r="L659" s="5"/>
      <c r="M659" s="5"/>
      <c r="N659" s="5"/>
      <c r="O659" s="5"/>
      <c r="P659" s="5"/>
      <c r="Q659" s="5"/>
      <c r="R659" s="5"/>
      <c r="S659" s="5"/>
      <c r="T659" s="5"/>
      <c r="U659" s="5"/>
    </row>
    <row r="660" spans="1:21" ht="12.75" customHeight="1" x14ac:dyDescent="0.2">
      <c r="A660" s="5"/>
      <c r="B660" s="5"/>
      <c r="C660" s="5"/>
      <c r="D660" s="5"/>
      <c r="E660" s="6" t="s">
        <v>4374</v>
      </c>
      <c r="F660" s="6">
        <v>52010050003</v>
      </c>
      <c r="G660" s="6" t="s">
        <v>1296</v>
      </c>
      <c r="H660" s="21" t="s">
        <v>4375</v>
      </c>
      <c r="I660" s="18" t="s">
        <v>4376</v>
      </c>
      <c r="J660" s="22"/>
      <c r="K660" s="10" t="s">
        <v>4377</v>
      </c>
      <c r="L660" s="5"/>
      <c r="M660" s="5"/>
      <c r="N660" s="5"/>
      <c r="O660" s="5"/>
      <c r="P660" s="5"/>
      <c r="Q660" s="5"/>
      <c r="R660" s="5"/>
      <c r="S660" s="5"/>
      <c r="T660" s="5"/>
      <c r="U660" s="5"/>
    </row>
    <row r="661" spans="1:21" ht="12.75" customHeight="1" x14ac:dyDescent="0.2">
      <c r="A661" s="5"/>
      <c r="B661" s="5"/>
      <c r="C661" s="5"/>
      <c r="D661" s="5"/>
      <c r="E661" s="6" t="s">
        <v>4378</v>
      </c>
      <c r="F661" s="6">
        <v>52010050004</v>
      </c>
      <c r="G661" s="6" t="s">
        <v>1303</v>
      </c>
      <c r="H661" s="21" t="s">
        <v>4379</v>
      </c>
      <c r="I661" s="18" t="s">
        <v>4380</v>
      </c>
      <c r="J661" s="22"/>
      <c r="K661" s="10" t="s">
        <v>4381</v>
      </c>
      <c r="L661" s="5"/>
      <c r="M661" s="5"/>
      <c r="N661" s="5"/>
      <c r="O661" s="5"/>
      <c r="P661" s="5"/>
      <c r="Q661" s="5"/>
      <c r="R661" s="5"/>
      <c r="S661" s="5"/>
      <c r="T661" s="5"/>
      <c r="U661" s="5"/>
    </row>
    <row r="662" spans="1:21" ht="12.75" customHeight="1" x14ac:dyDescent="0.2">
      <c r="A662" s="5"/>
      <c r="B662" s="5"/>
      <c r="C662" s="5"/>
      <c r="D662" s="5"/>
      <c r="E662" s="6" t="s">
        <v>4382</v>
      </c>
      <c r="F662" s="6">
        <v>52010050005</v>
      </c>
      <c r="G662" s="6" t="s">
        <v>1310</v>
      </c>
      <c r="H662" s="21" t="s">
        <v>4383</v>
      </c>
      <c r="I662" s="18" t="s">
        <v>4384</v>
      </c>
      <c r="J662" s="22"/>
      <c r="K662" s="10" t="s">
        <v>4385</v>
      </c>
      <c r="L662" s="5"/>
      <c r="M662" s="5"/>
      <c r="N662" s="5"/>
      <c r="O662" s="5"/>
      <c r="P662" s="5"/>
      <c r="Q662" s="5"/>
      <c r="R662" s="5"/>
      <c r="S662" s="5"/>
      <c r="T662" s="5"/>
      <c r="U662" s="5"/>
    </row>
    <row r="663" spans="1:21" ht="12.75" customHeight="1" x14ac:dyDescent="0.2">
      <c r="A663" s="5"/>
      <c r="B663" s="5"/>
      <c r="C663" s="5"/>
      <c r="D663" s="5"/>
      <c r="E663" s="6" t="s">
        <v>4386</v>
      </c>
      <c r="F663" s="6">
        <v>52010050006</v>
      </c>
      <c r="G663" s="6" t="s">
        <v>1317</v>
      </c>
      <c r="H663" s="21" t="s">
        <v>4387</v>
      </c>
      <c r="I663" s="18" t="s">
        <v>4388</v>
      </c>
      <c r="J663" s="22"/>
      <c r="K663" s="10" t="s">
        <v>4389</v>
      </c>
      <c r="L663" s="5"/>
      <c r="M663" s="5"/>
      <c r="N663" s="5"/>
      <c r="O663" s="5"/>
      <c r="P663" s="5"/>
      <c r="Q663" s="5"/>
      <c r="R663" s="5"/>
      <c r="S663" s="5"/>
      <c r="T663" s="5"/>
      <c r="U663" s="5"/>
    </row>
    <row r="664" spans="1:21" ht="12.75" customHeight="1" x14ac:dyDescent="0.2">
      <c r="A664" s="5"/>
      <c r="B664" s="5"/>
      <c r="C664" s="5"/>
      <c r="D664" s="5"/>
      <c r="E664" s="6" t="s">
        <v>4390</v>
      </c>
      <c r="F664" s="6">
        <v>52010050007</v>
      </c>
      <c r="G664" s="6" t="s">
        <v>1324</v>
      </c>
      <c r="H664" s="21" t="s">
        <v>4391</v>
      </c>
      <c r="I664" s="18" t="s">
        <v>4392</v>
      </c>
      <c r="J664" s="22"/>
      <c r="K664" s="10" t="s">
        <v>4393</v>
      </c>
      <c r="L664" s="5"/>
      <c r="M664" s="5"/>
      <c r="N664" s="5"/>
      <c r="O664" s="5"/>
      <c r="P664" s="5"/>
      <c r="Q664" s="5"/>
      <c r="R664" s="5"/>
      <c r="S664" s="5"/>
      <c r="T664" s="5"/>
      <c r="U664" s="5"/>
    </row>
    <row r="665" spans="1:21" ht="12.75" customHeight="1" x14ac:dyDescent="0.2">
      <c r="A665" s="5"/>
      <c r="B665" s="5"/>
      <c r="C665" s="5"/>
      <c r="D665" s="5"/>
      <c r="E665" s="6" t="s">
        <v>4394</v>
      </c>
      <c r="F665" s="6">
        <v>52010050008</v>
      </c>
      <c r="G665" s="6" t="s">
        <v>1331</v>
      </c>
      <c r="H665" s="21" t="s">
        <v>4395</v>
      </c>
      <c r="I665" s="18" t="s">
        <v>4396</v>
      </c>
      <c r="J665" s="22"/>
      <c r="K665" s="10" t="s">
        <v>4397</v>
      </c>
      <c r="L665" s="5"/>
      <c r="M665" s="5"/>
      <c r="N665" s="5"/>
      <c r="O665" s="5"/>
      <c r="P665" s="5"/>
      <c r="Q665" s="5"/>
      <c r="R665" s="5"/>
      <c r="S665" s="5"/>
      <c r="T665" s="5"/>
      <c r="U665" s="5"/>
    </row>
    <row r="666" spans="1:21" ht="12.75" customHeight="1" x14ac:dyDescent="0.2">
      <c r="A666" s="5"/>
      <c r="B666" s="5"/>
      <c r="C666" s="5"/>
      <c r="D666" s="5"/>
      <c r="E666" s="6" t="s">
        <v>4398</v>
      </c>
      <c r="F666" s="6">
        <v>52010050009</v>
      </c>
      <c r="G666" s="6" t="s">
        <v>1338</v>
      </c>
      <c r="H666" s="21" t="s">
        <v>4399</v>
      </c>
      <c r="I666" s="18" t="s">
        <v>4400</v>
      </c>
      <c r="J666" s="22"/>
      <c r="K666" s="10" t="s">
        <v>4401</v>
      </c>
      <c r="L666" s="5"/>
      <c r="M666" s="5"/>
      <c r="N666" s="5"/>
      <c r="O666" s="5"/>
      <c r="P666" s="5"/>
      <c r="Q666" s="5"/>
      <c r="R666" s="5"/>
      <c r="S666" s="5"/>
      <c r="T666" s="5"/>
      <c r="U666" s="5"/>
    </row>
    <row r="667" spans="1:21" ht="12.75" customHeight="1" x14ac:dyDescent="0.2">
      <c r="A667" s="5"/>
      <c r="B667" s="5"/>
      <c r="C667" s="5"/>
      <c r="D667" s="5"/>
      <c r="E667" s="6" t="s">
        <v>4402</v>
      </c>
      <c r="F667" s="6">
        <v>52010050010</v>
      </c>
      <c r="G667" s="6" t="s">
        <v>1345</v>
      </c>
      <c r="H667" s="21" t="s">
        <v>4403</v>
      </c>
      <c r="I667" s="18" t="s">
        <v>4404</v>
      </c>
      <c r="J667" s="22"/>
      <c r="K667" s="10" t="s">
        <v>4405</v>
      </c>
      <c r="L667" s="5"/>
      <c r="M667" s="5"/>
      <c r="N667" s="5"/>
      <c r="O667" s="5"/>
      <c r="P667" s="5"/>
      <c r="Q667" s="5"/>
      <c r="R667" s="5"/>
      <c r="S667" s="5"/>
      <c r="T667" s="5"/>
      <c r="U667" s="5"/>
    </row>
    <row r="668" spans="1:21" ht="12.75" customHeight="1" x14ac:dyDescent="0.2">
      <c r="A668" s="5"/>
      <c r="B668" s="5"/>
      <c r="C668" s="5"/>
      <c r="D668" s="5"/>
      <c r="E668" s="6" t="s">
        <v>4406</v>
      </c>
      <c r="F668" s="6">
        <v>52010050011</v>
      </c>
      <c r="G668" s="6" t="s">
        <v>1352</v>
      </c>
      <c r="H668" s="21" t="s">
        <v>4407</v>
      </c>
      <c r="I668" s="18" t="s">
        <v>4408</v>
      </c>
      <c r="J668" s="22"/>
      <c r="K668" s="10" t="s">
        <v>4409</v>
      </c>
      <c r="L668" s="5"/>
      <c r="M668" s="5"/>
      <c r="N668" s="5"/>
      <c r="O668" s="5"/>
      <c r="P668" s="5"/>
      <c r="Q668" s="5"/>
      <c r="R668" s="5"/>
      <c r="S668" s="5"/>
      <c r="T668" s="5"/>
      <c r="U668" s="5"/>
    </row>
    <row r="669" spans="1:21" ht="12.75" customHeight="1" x14ac:dyDescent="0.2">
      <c r="A669" s="5"/>
      <c r="B669" s="5"/>
      <c r="C669" s="5"/>
      <c r="D669" s="5"/>
      <c r="E669" s="6" t="s">
        <v>4410</v>
      </c>
      <c r="F669" s="6">
        <v>52010050012</v>
      </c>
      <c r="G669" s="6" t="s">
        <v>1359</v>
      </c>
      <c r="H669" s="21" t="s">
        <v>4411</v>
      </c>
      <c r="I669" s="18" t="s">
        <v>4412</v>
      </c>
      <c r="J669" s="22"/>
      <c r="K669" s="10" t="s">
        <v>4413</v>
      </c>
      <c r="L669" s="5"/>
      <c r="M669" s="5"/>
      <c r="N669" s="5"/>
      <c r="O669" s="5"/>
      <c r="P669" s="5"/>
      <c r="Q669" s="5"/>
      <c r="R669" s="5"/>
      <c r="S669" s="5"/>
      <c r="T669" s="5"/>
      <c r="U669" s="5"/>
    </row>
    <row r="670" spans="1:21" ht="12.75" customHeight="1" x14ac:dyDescent="0.2">
      <c r="A670" s="5"/>
      <c r="B670" s="5"/>
      <c r="C670" s="5"/>
      <c r="D670" s="5"/>
      <c r="E670" s="6" t="s">
        <v>4414</v>
      </c>
      <c r="F670" s="6">
        <v>52010050013</v>
      </c>
      <c r="G670" s="6" t="s">
        <v>1366</v>
      </c>
      <c r="H670" s="21" t="s">
        <v>4415</v>
      </c>
      <c r="I670" s="20" t="s">
        <v>4416</v>
      </c>
      <c r="J670" s="22"/>
      <c r="K670" s="10" t="s">
        <v>4417</v>
      </c>
      <c r="L670" s="5"/>
      <c r="M670" s="5"/>
      <c r="N670" s="5"/>
      <c r="O670" s="5"/>
      <c r="P670" s="5"/>
      <c r="Q670" s="5"/>
      <c r="R670" s="5"/>
      <c r="S670" s="5"/>
      <c r="T670" s="5"/>
      <c r="U670" s="5"/>
    </row>
    <row r="671" spans="1:21" ht="12.75" customHeight="1" x14ac:dyDescent="0.2">
      <c r="A671" s="5"/>
      <c r="B671" s="5"/>
      <c r="C671" s="5"/>
      <c r="D671" s="5"/>
      <c r="E671" s="6" t="s">
        <v>4418</v>
      </c>
      <c r="F671" s="6">
        <v>52010050014</v>
      </c>
      <c r="G671" s="6" t="s">
        <v>1373</v>
      </c>
      <c r="H671" s="21" t="s">
        <v>4419</v>
      </c>
      <c r="I671" s="18" t="s">
        <v>4420</v>
      </c>
      <c r="J671" s="22"/>
      <c r="K671" s="10" t="s">
        <v>4421</v>
      </c>
      <c r="L671" s="5"/>
      <c r="M671" s="5"/>
      <c r="N671" s="5"/>
      <c r="O671" s="5"/>
      <c r="P671" s="5"/>
      <c r="Q671" s="5"/>
      <c r="R671" s="5"/>
      <c r="S671" s="5"/>
      <c r="T671" s="5"/>
      <c r="U671" s="5"/>
    </row>
    <row r="672" spans="1:21" ht="12.75" customHeight="1" x14ac:dyDescent="0.2">
      <c r="A672" s="5"/>
      <c r="B672" s="5"/>
      <c r="C672" s="5"/>
      <c r="D672" s="5"/>
      <c r="E672" s="6" t="s">
        <v>4422</v>
      </c>
      <c r="F672" s="6">
        <v>52010050015</v>
      </c>
      <c r="G672" s="6" t="s">
        <v>1380</v>
      </c>
      <c r="H672" s="21" t="s">
        <v>4423</v>
      </c>
      <c r="I672" s="18" t="s">
        <v>4424</v>
      </c>
      <c r="J672" s="22"/>
      <c r="K672" s="10" t="s">
        <v>4425</v>
      </c>
      <c r="L672" s="5"/>
      <c r="M672" s="5"/>
      <c r="N672" s="5"/>
      <c r="O672" s="5"/>
      <c r="P672" s="5"/>
      <c r="Q672" s="5"/>
      <c r="R672" s="5"/>
      <c r="S672" s="5"/>
      <c r="T672" s="5"/>
      <c r="U672" s="5"/>
    </row>
    <row r="673" spans="1:21" ht="12.75" customHeight="1" x14ac:dyDescent="0.2">
      <c r="A673" s="5"/>
      <c r="B673" s="5"/>
      <c r="C673" s="5"/>
      <c r="D673" s="5"/>
      <c r="E673" s="6" t="s">
        <v>4426</v>
      </c>
      <c r="F673" s="6">
        <v>52010050016</v>
      </c>
      <c r="G673" s="6" t="s">
        <v>1387</v>
      </c>
      <c r="H673" s="21" t="s">
        <v>4427</v>
      </c>
      <c r="I673" s="18" t="s">
        <v>4428</v>
      </c>
      <c r="J673" s="22"/>
      <c r="K673" s="10" t="s">
        <v>4429</v>
      </c>
      <c r="L673" s="5"/>
      <c r="M673" s="5"/>
      <c r="N673" s="5"/>
      <c r="O673" s="5"/>
      <c r="P673" s="5"/>
      <c r="Q673" s="5"/>
      <c r="R673" s="5"/>
      <c r="S673" s="5"/>
      <c r="T673" s="5"/>
      <c r="U673" s="5"/>
    </row>
    <row r="674" spans="1:21" ht="12.75" customHeight="1" x14ac:dyDescent="0.2">
      <c r="A674" s="5"/>
      <c r="B674" s="5"/>
      <c r="C674" s="5"/>
      <c r="D674" s="5"/>
      <c r="E674" s="6" t="s">
        <v>4430</v>
      </c>
      <c r="F674" s="6">
        <v>52010050017</v>
      </c>
      <c r="G674" s="6" t="s">
        <v>1394</v>
      </c>
      <c r="H674" s="21" t="s">
        <v>4431</v>
      </c>
      <c r="I674" s="18" t="s">
        <v>4432</v>
      </c>
      <c r="J674" s="22"/>
      <c r="K674" s="10" t="s">
        <v>4433</v>
      </c>
      <c r="L674" s="5"/>
      <c r="M674" s="5"/>
      <c r="N674" s="5"/>
      <c r="O674" s="5"/>
      <c r="P674" s="5"/>
      <c r="Q674" s="5"/>
      <c r="R674" s="5"/>
      <c r="S674" s="5"/>
      <c r="T674" s="5"/>
      <c r="U674" s="5"/>
    </row>
    <row r="675" spans="1:21" ht="12.75" customHeight="1" x14ac:dyDescent="0.2">
      <c r="A675" s="5"/>
      <c r="B675" s="5"/>
      <c r="C675" s="5"/>
      <c r="D675" s="5"/>
      <c r="E675" s="6" t="s">
        <v>4434</v>
      </c>
      <c r="F675" s="6">
        <v>52010050018</v>
      </c>
      <c r="G675" s="6" t="s">
        <v>1401</v>
      </c>
      <c r="H675" s="21" t="s">
        <v>4435</v>
      </c>
      <c r="I675" s="20" t="s">
        <v>4436</v>
      </c>
      <c r="J675" s="22"/>
      <c r="K675" s="10" t="s">
        <v>4437</v>
      </c>
      <c r="L675" s="5"/>
      <c r="M675" s="5"/>
      <c r="N675" s="5"/>
      <c r="O675" s="5"/>
      <c r="P675" s="5"/>
      <c r="Q675" s="5"/>
      <c r="R675" s="5"/>
      <c r="S675" s="5"/>
      <c r="T675" s="5"/>
      <c r="U675" s="5"/>
    </row>
    <row r="676" spans="1:21" ht="12.75" customHeight="1" x14ac:dyDescent="0.2">
      <c r="A676" s="5"/>
      <c r="B676" s="5"/>
      <c r="C676" s="5"/>
      <c r="D676" s="5"/>
      <c r="E676" s="6" t="s">
        <v>4438</v>
      </c>
      <c r="F676" s="6">
        <v>52010050019</v>
      </c>
      <c r="G676" s="6" t="s">
        <v>1408</v>
      </c>
      <c r="H676" s="21" t="s">
        <v>4439</v>
      </c>
      <c r="I676" s="18" t="s">
        <v>4440</v>
      </c>
      <c r="J676" s="22"/>
      <c r="K676" s="10" t="s">
        <v>4441</v>
      </c>
      <c r="L676" s="5"/>
      <c r="M676" s="5"/>
      <c r="N676" s="5"/>
      <c r="O676" s="5"/>
      <c r="P676" s="5"/>
      <c r="Q676" s="5"/>
      <c r="R676" s="5"/>
      <c r="S676" s="5"/>
      <c r="T676" s="5"/>
      <c r="U676" s="5"/>
    </row>
    <row r="677" spans="1:21" ht="12.75" customHeight="1" x14ac:dyDescent="0.2">
      <c r="A677" s="5"/>
      <c r="B677" s="5"/>
      <c r="C677" s="5"/>
      <c r="D677" s="5"/>
      <c r="E677" s="6" t="s">
        <v>4442</v>
      </c>
      <c r="F677" s="6">
        <v>52010050020</v>
      </c>
      <c r="G677" s="6" t="s">
        <v>1415</v>
      </c>
      <c r="H677" s="21" t="s">
        <v>4443</v>
      </c>
      <c r="I677" s="20" t="s">
        <v>4444</v>
      </c>
      <c r="J677" s="22"/>
      <c r="K677" s="10" t="s">
        <v>4445</v>
      </c>
      <c r="L677" s="5"/>
      <c r="M677" s="5"/>
      <c r="N677" s="5"/>
      <c r="O677" s="5"/>
      <c r="P677" s="5"/>
      <c r="Q677" s="5"/>
      <c r="R677" s="5"/>
      <c r="S677" s="5"/>
      <c r="T677" s="5"/>
      <c r="U677" s="5"/>
    </row>
    <row r="678" spans="1:21" ht="12.75" customHeight="1" x14ac:dyDescent="0.2">
      <c r="A678" s="5"/>
      <c r="B678" s="5"/>
      <c r="C678" s="5"/>
      <c r="D678" s="5"/>
      <c r="E678" s="6" t="s">
        <v>4446</v>
      </c>
      <c r="F678" s="6">
        <v>52010050021</v>
      </c>
      <c r="G678" s="6" t="s">
        <v>1422</v>
      </c>
      <c r="H678" s="21" t="s">
        <v>4447</v>
      </c>
      <c r="I678" s="18" t="s">
        <v>4448</v>
      </c>
      <c r="J678" s="22"/>
      <c r="K678" s="10" t="s">
        <v>4449</v>
      </c>
      <c r="L678" s="5"/>
      <c r="M678" s="5"/>
      <c r="N678" s="5"/>
      <c r="O678" s="5"/>
      <c r="P678" s="5"/>
      <c r="Q678" s="5"/>
      <c r="R678" s="5"/>
      <c r="S678" s="5"/>
      <c r="T678" s="5"/>
      <c r="U678" s="5"/>
    </row>
    <row r="679" spans="1:21" ht="12.75" customHeight="1" x14ac:dyDescent="0.2">
      <c r="A679" s="5"/>
      <c r="B679" s="5"/>
      <c r="C679" s="5"/>
      <c r="D679" s="5"/>
      <c r="E679" s="6" t="s">
        <v>4450</v>
      </c>
      <c r="F679" s="6">
        <v>52020010001</v>
      </c>
      <c r="G679" s="6" t="s">
        <v>1429</v>
      </c>
      <c r="H679" s="21" t="s">
        <v>4451</v>
      </c>
      <c r="I679" s="18" t="s">
        <v>4452</v>
      </c>
      <c r="J679" s="22"/>
      <c r="K679" s="10" t="s">
        <v>4453</v>
      </c>
      <c r="L679" s="5"/>
      <c r="M679" s="5"/>
      <c r="N679" s="5"/>
      <c r="O679" s="5"/>
      <c r="P679" s="5"/>
      <c r="Q679" s="5"/>
      <c r="R679" s="5"/>
      <c r="S679" s="5"/>
      <c r="T679" s="5"/>
      <c r="U679" s="5"/>
    </row>
    <row r="680" spans="1:21" ht="12.75" customHeight="1" x14ac:dyDescent="0.2">
      <c r="A680" s="5"/>
      <c r="B680" s="5"/>
      <c r="C680" s="5"/>
      <c r="D680" s="5"/>
      <c r="E680" s="6" t="s">
        <v>4454</v>
      </c>
      <c r="F680" s="6">
        <v>52020010002</v>
      </c>
      <c r="G680" s="6" t="s">
        <v>1436</v>
      </c>
      <c r="H680" s="21" t="s">
        <v>4455</v>
      </c>
      <c r="I680" s="20" t="s">
        <v>4456</v>
      </c>
      <c r="J680" s="22"/>
      <c r="K680" s="10" t="s">
        <v>4457</v>
      </c>
      <c r="L680" s="5"/>
      <c r="M680" s="5"/>
      <c r="N680" s="5"/>
      <c r="O680" s="5"/>
      <c r="P680" s="5"/>
      <c r="Q680" s="5"/>
      <c r="R680" s="5"/>
      <c r="S680" s="5"/>
      <c r="T680" s="5"/>
      <c r="U680" s="5"/>
    </row>
    <row r="681" spans="1:21" ht="12.75" customHeight="1" x14ac:dyDescent="0.2">
      <c r="A681" s="5"/>
      <c r="B681" s="5"/>
      <c r="C681" s="5"/>
      <c r="D681" s="5"/>
      <c r="E681" s="6" t="s">
        <v>4458</v>
      </c>
      <c r="F681" s="6">
        <v>52020010003</v>
      </c>
      <c r="G681" s="6" t="s">
        <v>1443</v>
      </c>
      <c r="H681" s="21" t="s">
        <v>4459</v>
      </c>
      <c r="I681" s="18" t="s">
        <v>4460</v>
      </c>
      <c r="J681" s="22"/>
      <c r="K681" s="10" t="s">
        <v>4461</v>
      </c>
      <c r="L681" s="5"/>
      <c r="M681" s="5"/>
      <c r="N681" s="5"/>
      <c r="O681" s="5"/>
      <c r="P681" s="5"/>
      <c r="Q681" s="5"/>
      <c r="R681" s="5"/>
      <c r="S681" s="5"/>
      <c r="T681" s="5"/>
      <c r="U681" s="5"/>
    </row>
    <row r="682" spans="1:21" ht="12.75" customHeight="1" x14ac:dyDescent="0.2">
      <c r="A682" s="5"/>
      <c r="B682" s="5"/>
      <c r="C682" s="5"/>
      <c r="D682" s="5"/>
      <c r="E682" s="6" t="s">
        <v>4462</v>
      </c>
      <c r="F682" s="6">
        <v>52020010004</v>
      </c>
      <c r="G682" s="6" t="s">
        <v>1450</v>
      </c>
      <c r="H682" s="21" t="s">
        <v>4463</v>
      </c>
      <c r="I682" s="18" t="s">
        <v>4464</v>
      </c>
      <c r="J682" s="22"/>
      <c r="K682" s="10" t="s">
        <v>4465</v>
      </c>
      <c r="L682" s="5"/>
      <c r="M682" s="5"/>
      <c r="N682" s="5"/>
      <c r="O682" s="5"/>
      <c r="P682" s="5"/>
      <c r="Q682" s="5"/>
      <c r="R682" s="5"/>
      <c r="S682" s="5"/>
      <c r="T682" s="5"/>
      <c r="U682" s="5"/>
    </row>
    <row r="683" spans="1:21" ht="12.75" customHeight="1" x14ac:dyDescent="0.2">
      <c r="A683" s="5"/>
      <c r="B683" s="5"/>
      <c r="C683" s="5"/>
      <c r="D683" s="5"/>
      <c r="E683" s="6" t="s">
        <v>4466</v>
      </c>
      <c r="F683" s="6">
        <v>52020010005</v>
      </c>
      <c r="G683" s="6" t="s">
        <v>1457</v>
      </c>
      <c r="H683" s="21" t="s">
        <v>4467</v>
      </c>
      <c r="I683" s="6"/>
      <c r="J683" s="22"/>
      <c r="K683" s="10" t="s">
        <v>4468</v>
      </c>
      <c r="L683" s="5"/>
      <c r="M683" s="5"/>
      <c r="N683" s="5"/>
      <c r="O683" s="5"/>
      <c r="P683" s="5"/>
      <c r="Q683" s="5"/>
      <c r="R683" s="5"/>
      <c r="S683" s="5"/>
      <c r="T683" s="5"/>
      <c r="U683" s="5"/>
    </row>
    <row r="684" spans="1:21" ht="12.75" customHeight="1" x14ac:dyDescent="0.2">
      <c r="A684" s="5"/>
      <c r="B684" s="5"/>
      <c r="C684" s="5"/>
      <c r="D684" s="5"/>
      <c r="E684" s="6" t="s">
        <v>4469</v>
      </c>
      <c r="F684" s="6">
        <v>52020010006</v>
      </c>
      <c r="G684" s="6" t="s">
        <v>1464</v>
      </c>
      <c r="H684" s="21" t="s">
        <v>4470</v>
      </c>
      <c r="I684" s="6"/>
      <c r="J684" s="22"/>
      <c r="K684" s="10" t="s">
        <v>4471</v>
      </c>
      <c r="L684" s="5"/>
      <c r="M684" s="5"/>
      <c r="N684" s="5"/>
      <c r="O684" s="5"/>
      <c r="P684" s="5"/>
      <c r="Q684" s="5"/>
      <c r="R684" s="5"/>
      <c r="S684" s="5"/>
      <c r="T684" s="5"/>
      <c r="U684" s="5"/>
    </row>
    <row r="685" spans="1:21" ht="12.75" customHeight="1" x14ac:dyDescent="0.2">
      <c r="A685" s="5"/>
      <c r="B685" s="5"/>
      <c r="C685" s="5"/>
      <c r="D685" s="5"/>
      <c r="E685" s="6" t="s">
        <v>4472</v>
      </c>
      <c r="F685" s="6">
        <v>52020010007</v>
      </c>
      <c r="G685" s="6" t="s">
        <v>1471</v>
      </c>
      <c r="H685" s="21" t="s">
        <v>4473</v>
      </c>
      <c r="I685" s="6"/>
      <c r="J685" s="22"/>
      <c r="K685" s="10" t="s">
        <v>4474</v>
      </c>
      <c r="L685" s="5"/>
      <c r="M685" s="5"/>
      <c r="N685" s="5"/>
      <c r="O685" s="5"/>
      <c r="P685" s="5"/>
      <c r="Q685" s="5"/>
      <c r="R685" s="5"/>
      <c r="S685" s="5"/>
      <c r="T685" s="5"/>
      <c r="U685" s="5"/>
    </row>
    <row r="686" spans="1:21" ht="12.75" customHeight="1" x14ac:dyDescent="0.2">
      <c r="A686" s="5"/>
      <c r="B686" s="5"/>
      <c r="C686" s="5"/>
      <c r="D686" s="5"/>
      <c r="E686" s="6" t="s">
        <v>4475</v>
      </c>
      <c r="F686" s="6">
        <v>52020010008</v>
      </c>
      <c r="G686" s="6" t="s">
        <v>1478</v>
      </c>
      <c r="H686" s="21" t="s">
        <v>4476</v>
      </c>
      <c r="I686" s="6"/>
      <c r="J686" s="22"/>
      <c r="K686" s="10" t="s">
        <v>4477</v>
      </c>
      <c r="L686" s="5"/>
      <c r="M686" s="5"/>
      <c r="N686" s="5"/>
      <c r="O686" s="5"/>
      <c r="P686" s="5"/>
      <c r="Q686" s="5"/>
      <c r="R686" s="5"/>
      <c r="S686" s="5"/>
      <c r="T686" s="5"/>
      <c r="U686" s="5"/>
    </row>
    <row r="687" spans="1:21" ht="12.75" customHeight="1" x14ac:dyDescent="0.2">
      <c r="A687" s="5"/>
      <c r="B687" s="5"/>
      <c r="C687" s="5"/>
      <c r="D687" s="5"/>
      <c r="E687" s="6" t="s">
        <v>4478</v>
      </c>
      <c r="F687" s="6">
        <v>52020010009</v>
      </c>
      <c r="G687" s="6" t="s">
        <v>1485</v>
      </c>
      <c r="H687" s="21" t="s">
        <v>4479</v>
      </c>
      <c r="I687" s="6"/>
      <c r="J687" s="22"/>
      <c r="K687" s="10" t="s">
        <v>4480</v>
      </c>
      <c r="L687" s="5"/>
      <c r="M687" s="5"/>
      <c r="N687" s="5"/>
      <c r="O687" s="5"/>
      <c r="P687" s="5"/>
      <c r="Q687" s="5"/>
      <c r="R687" s="5"/>
      <c r="S687" s="5"/>
      <c r="T687" s="5"/>
      <c r="U687" s="5"/>
    </row>
    <row r="688" spans="1:21" ht="12.75" customHeight="1" x14ac:dyDescent="0.2">
      <c r="A688" s="5"/>
      <c r="B688" s="5"/>
      <c r="C688" s="5"/>
      <c r="D688" s="5"/>
      <c r="E688" s="6" t="s">
        <v>4481</v>
      </c>
      <c r="F688" s="6">
        <v>52020010010</v>
      </c>
      <c r="G688" s="6" t="s">
        <v>1492</v>
      </c>
      <c r="H688" s="21" t="s">
        <v>4482</v>
      </c>
      <c r="I688" s="6"/>
      <c r="J688" s="22"/>
      <c r="K688" s="10" t="s">
        <v>4483</v>
      </c>
      <c r="L688" s="5"/>
      <c r="M688" s="5"/>
      <c r="N688" s="5"/>
      <c r="O688" s="5"/>
      <c r="P688" s="5"/>
      <c r="Q688" s="5"/>
      <c r="R688" s="5"/>
      <c r="S688" s="5"/>
      <c r="T688" s="5"/>
      <c r="U688" s="5"/>
    </row>
    <row r="689" spans="1:21" ht="12.75" customHeight="1" x14ac:dyDescent="0.2">
      <c r="A689" s="5"/>
      <c r="B689" s="5"/>
      <c r="C689" s="5"/>
      <c r="D689" s="5"/>
      <c r="E689" s="6" t="s">
        <v>4484</v>
      </c>
      <c r="F689" s="6">
        <v>52020010011</v>
      </c>
      <c r="G689" s="6" t="s">
        <v>1499</v>
      </c>
      <c r="H689" s="21" t="s">
        <v>4485</v>
      </c>
      <c r="I689" s="6"/>
      <c r="J689" s="22"/>
      <c r="K689" s="10" t="s">
        <v>4486</v>
      </c>
      <c r="L689" s="5"/>
      <c r="M689" s="5"/>
      <c r="N689" s="5"/>
      <c r="O689" s="5"/>
      <c r="P689" s="5"/>
      <c r="Q689" s="5"/>
      <c r="R689" s="5"/>
      <c r="S689" s="5"/>
      <c r="T689" s="5"/>
      <c r="U689" s="5"/>
    </row>
    <row r="690" spans="1:21" ht="12.75" customHeight="1" x14ac:dyDescent="0.2">
      <c r="A690" s="5"/>
      <c r="B690" s="5"/>
      <c r="C690" s="5"/>
      <c r="D690" s="5"/>
      <c r="E690" s="6" t="s">
        <v>4487</v>
      </c>
      <c r="F690" s="6">
        <v>52020020001</v>
      </c>
      <c r="G690" s="6" t="s">
        <v>1506</v>
      </c>
      <c r="H690" s="21" t="s">
        <v>4488</v>
      </c>
      <c r="I690" s="6"/>
      <c r="J690" s="22"/>
      <c r="K690" s="10" t="s">
        <v>4489</v>
      </c>
      <c r="L690" s="5"/>
      <c r="M690" s="5"/>
      <c r="N690" s="5"/>
      <c r="O690" s="5"/>
      <c r="P690" s="5"/>
      <c r="Q690" s="5"/>
      <c r="R690" s="5"/>
      <c r="S690" s="5"/>
      <c r="T690" s="5"/>
      <c r="U690" s="5"/>
    </row>
    <row r="691" spans="1:21" ht="12.75" customHeight="1" x14ac:dyDescent="0.2">
      <c r="A691" s="5"/>
      <c r="B691" s="5"/>
      <c r="C691" s="5"/>
      <c r="D691" s="5"/>
      <c r="E691" s="6" t="s">
        <v>4490</v>
      </c>
      <c r="F691" s="6">
        <v>52020020002</v>
      </c>
      <c r="G691" s="6" t="s">
        <v>1513</v>
      </c>
      <c r="H691" s="21" t="s">
        <v>4491</v>
      </c>
      <c r="I691" s="6"/>
      <c r="J691" s="22"/>
      <c r="K691" s="10" t="s">
        <v>4492</v>
      </c>
      <c r="L691" s="5"/>
      <c r="M691" s="5"/>
      <c r="N691" s="5"/>
      <c r="O691" s="5"/>
      <c r="P691" s="5"/>
      <c r="Q691" s="5"/>
      <c r="R691" s="5"/>
      <c r="S691" s="5"/>
      <c r="T691" s="5"/>
      <c r="U691" s="5"/>
    </row>
    <row r="692" spans="1:21" ht="12.75" customHeight="1" x14ac:dyDescent="0.2">
      <c r="A692" s="5"/>
      <c r="B692" s="5"/>
      <c r="C692" s="5"/>
      <c r="D692" s="5"/>
      <c r="E692" s="6" t="s">
        <v>4493</v>
      </c>
      <c r="F692" s="6">
        <v>52020020003</v>
      </c>
      <c r="G692" s="6" t="s">
        <v>1519</v>
      </c>
      <c r="H692" s="21" t="s">
        <v>4494</v>
      </c>
      <c r="I692" s="6"/>
      <c r="J692" s="22"/>
      <c r="K692" s="10" t="s">
        <v>4495</v>
      </c>
      <c r="L692" s="5"/>
      <c r="M692" s="5"/>
      <c r="N692" s="5"/>
      <c r="O692" s="5"/>
      <c r="P692" s="5"/>
      <c r="Q692" s="5"/>
      <c r="R692" s="5"/>
      <c r="S692" s="5"/>
      <c r="T692" s="5"/>
      <c r="U692" s="5"/>
    </row>
    <row r="693" spans="1:21" ht="12.75" customHeight="1" x14ac:dyDescent="0.2">
      <c r="A693" s="5"/>
      <c r="B693" s="5"/>
      <c r="C693" s="5"/>
      <c r="D693" s="5"/>
      <c r="E693" s="6" t="s">
        <v>4496</v>
      </c>
      <c r="F693" s="6">
        <v>52020020004</v>
      </c>
      <c r="G693" s="6" t="s">
        <v>1525</v>
      </c>
      <c r="H693" s="21" t="s">
        <v>4497</v>
      </c>
      <c r="I693" s="6"/>
      <c r="J693" s="22"/>
      <c r="K693" s="10" t="s">
        <v>4498</v>
      </c>
      <c r="L693" s="5"/>
      <c r="M693" s="5"/>
      <c r="N693" s="5"/>
      <c r="O693" s="5"/>
      <c r="P693" s="5"/>
      <c r="Q693" s="5"/>
      <c r="R693" s="5"/>
      <c r="S693" s="5"/>
      <c r="T693" s="5"/>
      <c r="U693" s="5"/>
    </row>
    <row r="694" spans="1:21" ht="12.75" customHeight="1" x14ac:dyDescent="0.2">
      <c r="A694" s="5"/>
      <c r="B694" s="5"/>
      <c r="C694" s="5"/>
      <c r="D694" s="5"/>
      <c r="E694" s="6" t="s">
        <v>4499</v>
      </c>
      <c r="F694" s="6">
        <v>52020020005</v>
      </c>
      <c r="G694" s="6" t="s">
        <v>1532</v>
      </c>
      <c r="H694" s="21" t="s">
        <v>4500</v>
      </c>
      <c r="I694" s="6"/>
      <c r="J694" s="22"/>
      <c r="K694" s="10" t="s">
        <v>4501</v>
      </c>
      <c r="L694" s="5"/>
      <c r="M694" s="5"/>
      <c r="N694" s="5"/>
      <c r="O694" s="5"/>
      <c r="P694" s="5"/>
      <c r="Q694" s="5"/>
      <c r="R694" s="5"/>
      <c r="S694" s="5"/>
      <c r="T694" s="5"/>
      <c r="U694" s="5"/>
    </row>
    <row r="695" spans="1:21" ht="12.75" customHeight="1" x14ac:dyDescent="0.2">
      <c r="A695" s="5"/>
      <c r="B695" s="5"/>
      <c r="C695" s="5"/>
      <c r="D695" s="5"/>
      <c r="E695" s="6" t="s">
        <v>4502</v>
      </c>
      <c r="F695" s="6">
        <v>52020020006</v>
      </c>
      <c r="G695" s="6" t="s">
        <v>1539</v>
      </c>
      <c r="H695" s="21" t="s">
        <v>4503</v>
      </c>
      <c r="I695" s="6"/>
      <c r="J695" s="22"/>
      <c r="K695" s="10" t="s">
        <v>4504</v>
      </c>
      <c r="L695" s="5"/>
      <c r="M695" s="5"/>
      <c r="N695" s="5"/>
      <c r="O695" s="5"/>
      <c r="P695" s="5"/>
      <c r="Q695" s="5"/>
      <c r="R695" s="5"/>
      <c r="S695" s="5"/>
      <c r="T695" s="5"/>
      <c r="U695" s="5"/>
    </row>
    <row r="696" spans="1:21" ht="12.75" customHeight="1" x14ac:dyDescent="0.2">
      <c r="A696" s="5"/>
      <c r="B696" s="5"/>
      <c r="C696" s="5"/>
      <c r="D696" s="5"/>
      <c r="E696" s="6" t="s">
        <v>4505</v>
      </c>
      <c r="F696" s="6">
        <v>52020020007</v>
      </c>
      <c r="G696" s="6" t="s">
        <v>1546</v>
      </c>
      <c r="H696" s="21" t="s">
        <v>4506</v>
      </c>
      <c r="I696" s="6"/>
      <c r="J696" s="22"/>
      <c r="K696" s="10" t="s">
        <v>4507</v>
      </c>
      <c r="L696" s="5"/>
      <c r="M696" s="5"/>
      <c r="N696" s="5"/>
      <c r="O696" s="5"/>
      <c r="P696" s="5"/>
      <c r="Q696" s="5"/>
      <c r="R696" s="5"/>
      <c r="S696" s="5"/>
      <c r="T696" s="5"/>
      <c r="U696" s="5"/>
    </row>
    <row r="697" spans="1:21" ht="12.75" customHeight="1" x14ac:dyDescent="0.2">
      <c r="A697" s="5"/>
      <c r="B697" s="5"/>
      <c r="C697" s="5"/>
      <c r="D697" s="5"/>
      <c r="E697" s="6" t="s">
        <v>4508</v>
      </c>
      <c r="F697" s="6">
        <v>52020020008</v>
      </c>
      <c r="G697" s="6" t="s">
        <v>1553</v>
      </c>
      <c r="H697" s="21" t="s">
        <v>4509</v>
      </c>
      <c r="I697" s="6"/>
      <c r="J697" s="22"/>
      <c r="K697" s="10" t="s">
        <v>4510</v>
      </c>
      <c r="L697" s="5"/>
      <c r="M697" s="5"/>
      <c r="N697" s="5"/>
      <c r="O697" s="5"/>
      <c r="P697" s="5"/>
      <c r="Q697" s="5"/>
      <c r="R697" s="5"/>
      <c r="S697" s="5"/>
      <c r="T697" s="5"/>
      <c r="U697" s="5"/>
    </row>
    <row r="698" spans="1:21" ht="12.75" customHeight="1" x14ac:dyDescent="0.2">
      <c r="A698" s="5"/>
      <c r="B698" s="5"/>
      <c r="C698" s="5"/>
      <c r="D698" s="5"/>
      <c r="E698" s="6" t="s">
        <v>4511</v>
      </c>
      <c r="F698" s="6">
        <v>52020020009</v>
      </c>
      <c r="G698" s="6" t="s">
        <v>1560</v>
      </c>
      <c r="H698" s="21" t="s">
        <v>4512</v>
      </c>
      <c r="I698" s="6"/>
      <c r="J698" s="22"/>
      <c r="K698" s="10" t="s">
        <v>4513</v>
      </c>
      <c r="L698" s="5"/>
      <c r="M698" s="5"/>
      <c r="N698" s="5"/>
      <c r="O698" s="5"/>
      <c r="P698" s="5"/>
      <c r="Q698" s="5"/>
      <c r="R698" s="5"/>
      <c r="S698" s="5"/>
      <c r="T698" s="5"/>
      <c r="U698" s="5"/>
    </row>
    <row r="699" spans="1:21" ht="12.75" customHeight="1" x14ac:dyDescent="0.2">
      <c r="A699" s="5"/>
      <c r="B699" s="5"/>
      <c r="C699" s="5"/>
      <c r="D699" s="5"/>
      <c r="E699" s="6" t="s">
        <v>4514</v>
      </c>
      <c r="F699" s="6">
        <v>52020020010</v>
      </c>
      <c r="G699" s="6" t="s">
        <v>1567</v>
      </c>
      <c r="H699" s="21" t="s">
        <v>4515</v>
      </c>
      <c r="I699" s="6"/>
      <c r="J699" s="22"/>
      <c r="K699" s="10" t="s">
        <v>4516</v>
      </c>
      <c r="L699" s="5"/>
      <c r="M699" s="5"/>
      <c r="N699" s="5"/>
      <c r="O699" s="5"/>
      <c r="P699" s="5"/>
      <c r="Q699" s="5"/>
      <c r="R699" s="5"/>
      <c r="S699" s="5"/>
      <c r="T699" s="5"/>
      <c r="U699" s="5"/>
    </row>
    <row r="700" spans="1:21" ht="12.75" customHeight="1" x14ac:dyDescent="0.2">
      <c r="A700" s="5"/>
      <c r="B700" s="5"/>
      <c r="C700" s="5"/>
      <c r="D700" s="5"/>
      <c r="E700" s="6" t="s">
        <v>4517</v>
      </c>
      <c r="F700" s="6">
        <v>52020030001</v>
      </c>
      <c r="G700" s="6" t="s">
        <v>1574</v>
      </c>
      <c r="H700" s="21" t="s">
        <v>4518</v>
      </c>
      <c r="I700" s="6"/>
      <c r="J700" s="22"/>
      <c r="K700" s="10" t="s">
        <v>4519</v>
      </c>
      <c r="L700" s="5"/>
      <c r="M700" s="5"/>
      <c r="N700" s="5"/>
      <c r="O700" s="5"/>
      <c r="P700" s="5"/>
      <c r="Q700" s="5"/>
      <c r="R700" s="5"/>
      <c r="S700" s="5"/>
      <c r="T700" s="5"/>
      <c r="U700" s="5"/>
    </row>
    <row r="701" spans="1:21" ht="12.75" customHeight="1" x14ac:dyDescent="0.2">
      <c r="A701" s="5"/>
      <c r="B701" s="5"/>
      <c r="C701" s="5"/>
      <c r="D701" s="5"/>
      <c r="E701" s="6" t="s">
        <v>4520</v>
      </c>
      <c r="F701" s="6">
        <v>52020030002</v>
      </c>
      <c r="G701" s="6" t="s">
        <v>1581</v>
      </c>
      <c r="H701" s="21" t="s">
        <v>4521</v>
      </c>
      <c r="I701" s="6"/>
      <c r="J701" s="22"/>
      <c r="K701" s="10" t="s">
        <v>4522</v>
      </c>
      <c r="L701" s="5"/>
      <c r="M701" s="5"/>
      <c r="N701" s="5"/>
      <c r="O701" s="5"/>
      <c r="P701" s="5"/>
      <c r="Q701" s="5"/>
      <c r="R701" s="5"/>
      <c r="S701" s="5"/>
      <c r="T701" s="5"/>
      <c r="U701" s="5"/>
    </row>
    <row r="702" spans="1:21" ht="12.75" customHeight="1" x14ac:dyDescent="0.2">
      <c r="A702" s="5"/>
      <c r="B702" s="5"/>
      <c r="C702" s="5"/>
      <c r="D702" s="5"/>
      <c r="E702" s="6" t="s">
        <v>4523</v>
      </c>
      <c r="F702" s="6">
        <v>52020030003</v>
      </c>
      <c r="G702" s="6" t="s">
        <v>1588</v>
      </c>
      <c r="H702" s="21" t="s">
        <v>4524</v>
      </c>
      <c r="I702" s="6"/>
      <c r="J702" s="22"/>
      <c r="K702" s="10" t="s">
        <v>4525</v>
      </c>
      <c r="L702" s="5"/>
      <c r="M702" s="5"/>
      <c r="N702" s="5"/>
      <c r="O702" s="5"/>
      <c r="P702" s="5"/>
      <c r="Q702" s="5"/>
      <c r="R702" s="5"/>
      <c r="S702" s="5"/>
      <c r="T702" s="5"/>
      <c r="U702" s="5"/>
    </row>
    <row r="703" spans="1:21" ht="12.75" customHeight="1" x14ac:dyDescent="0.2">
      <c r="A703" s="5"/>
      <c r="B703" s="5"/>
      <c r="C703" s="5"/>
      <c r="D703" s="5"/>
      <c r="E703" s="6" t="s">
        <v>4526</v>
      </c>
      <c r="F703" s="6">
        <v>52020030004</v>
      </c>
      <c r="G703" s="6" t="s">
        <v>1595</v>
      </c>
      <c r="H703" s="21" t="s">
        <v>4527</v>
      </c>
      <c r="I703" s="6"/>
      <c r="J703" s="22"/>
      <c r="K703" s="10" t="s">
        <v>4528</v>
      </c>
      <c r="L703" s="5"/>
      <c r="M703" s="5"/>
      <c r="N703" s="5"/>
      <c r="O703" s="5"/>
      <c r="P703" s="5"/>
      <c r="Q703" s="5"/>
      <c r="R703" s="5"/>
      <c r="S703" s="5"/>
      <c r="T703" s="5"/>
      <c r="U703" s="5"/>
    </row>
    <row r="704" spans="1:21" ht="12.75" customHeight="1" x14ac:dyDescent="0.2">
      <c r="A704" s="5"/>
      <c r="B704" s="5"/>
      <c r="C704" s="5"/>
      <c r="D704" s="5"/>
      <c r="E704" s="6" t="s">
        <v>4529</v>
      </c>
      <c r="F704" s="6">
        <v>52020030005</v>
      </c>
      <c r="G704" s="6" t="s">
        <v>1602</v>
      </c>
      <c r="H704" s="21" t="s">
        <v>4530</v>
      </c>
      <c r="I704" s="6"/>
      <c r="J704" s="22"/>
      <c r="K704" s="10" t="s">
        <v>4531</v>
      </c>
      <c r="L704" s="5"/>
      <c r="M704" s="5"/>
      <c r="N704" s="5"/>
      <c r="O704" s="5"/>
      <c r="P704" s="5"/>
      <c r="Q704" s="5"/>
      <c r="R704" s="5"/>
      <c r="S704" s="5"/>
      <c r="T704" s="5"/>
      <c r="U704" s="5"/>
    </row>
    <row r="705" spans="1:21" ht="12.75" customHeight="1" x14ac:dyDescent="0.2">
      <c r="A705" s="5"/>
      <c r="B705" s="5"/>
      <c r="C705" s="5"/>
      <c r="D705" s="5"/>
      <c r="E705" s="6" t="s">
        <v>4532</v>
      </c>
      <c r="F705" s="6">
        <v>52020030006</v>
      </c>
      <c r="G705" s="6" t="s">
        <v>1609</v>
      </c>
      <c r="H705" s="21" t="s">
        <v>4533</v>
      </c>
      <c r="I705" s="6"/>
      <c r="J705" s="22"/>
      <c r="K705" s="10" t="s">
        <v>4534</v>
      </c>
      <c r="L705" s="5"/>
      <c r="M705" s="5"/>
      <c r="N705" s="5"/>
      <c r="O705" s="5"/>
      <c r="P705" s="5"/>
      <c r="Q705" s="5"/>
      <c r="R705" s="5"/>
      <c r="S705" s="5"/>
      <c r="T705" s="5"/>
      <c r="U705" s="5"/>
    </row>
    <row r="706" spans="1:21" ht="12.75" customHeight="1" x14ac:dyDescent="0.2">
      <c r="A706" s="5"/>
      <c r="B706" s="5"/>
      <c r="C706" s="5"/>
      <c r="D706" s="5"/>
      <c r="E706" s="6" t="s">
        <v>4535</v>
      </c>
      <c r="F706" s="6">
        <v>52020030007</v>
      </c>
      <c r="G706" s="6" t="s">
        <v>1616</v>
      </c>
      <c r="H706" s="21" t="s">
        <v>4536</v>
      </c>
      <c r="I706" s="6"/>
      <c r="J706" s="22"/>
      <c r="K706" s="10" t="s">
        <v>4537</v>
      </c>
      <c r="L706" s="5"/>
      <c r="M706" s="5"/>
      <c r="N706" s="5"/>
      <c r="O706" s="5"/>
      <c r="P706" s="5"/>
      <c r="Q706" s="5"/>
      <c r="R706" s="5"/>
      <c r="S706" s="5"/>
      <c r="T706" s="5"/>
      <c r="U706" s="5"/>
    </row>
    <row r="707" spans="1:21" ht="12.75" customHeight="1" x14ac:dyDescent="0.2">
      <c r="A707" s="5"/>
      <c r="B707" s="5"/>
      <c r="C707" s="5"/>
      <c r="D707" s="5"/>
      <c r="E707" s="6" t="s">
        <v>4538</v>
      </c>
      <c r="F707" s="6">
        <v>52020030008</v>
      </c>
      <c r="G707" s="6" t="s">
        <v>1623</v>
      </c>
      <c r="H707" s="21" t="s">
        <v>4539</v>
      </c>
      <c r="I707" s="6"/>
      <c r="J707" s="22"/>
      <c r="K707" s="10" t="s">
        <v>4540</v>
      </c>
      <c r="L707" s="5"/>
      <c r="M707" s="5"/>
      <c r="N707" s="5"/>
      <c r="O707" s="5"/>
      <c r="P707" s="5"/>
      <c r="Q707" s="5"/>
      <c r="R707" s="5"/>
      <c r="S707" s="5"/>
      <c r="T707" s="5"/>
      <c r="U707" s="5"/>
    </row>
    <row r="708" spans="1:21" ht="12.75" customHeight="1" x14ac:dyDescent="0.2">
      <c r="A708" s="5"/>
      <c r="B708" s="5"/>
      <c r="C708" s="5"/>
      <c r="D708" s="5"/>
      <c r="E708" s="6" t="s">
        <v>4541</v>
      </c>
      <c r="F708" s="6">
        <v>52020040001</v>
      </c>
      <c r="G708" s="6" t="s">
        <v>1630</v>
      </c>
      <c r="H708" s="21" t="s">
        <v>4542</v>
      </c>
      <c r="I708" s="6"/>
      <c r="J708" s="22"/>
      <c r="K708" s="10" t="s">
        <v>4543</v>
      </c>
      <c r="L708" s="5"/>
      <c r="M708" s="5"/>
      <c r="N708" s="5"/>
      <c r="O708" s="5"/>
      <c r="P708" s="5"/>
      <c r="Q708" s="5"/>
      <c r="R708" s="5"/>
      <c r="S708" s="5"/>
      <c r="T708" s="5"/>
      <c r="U708" s="5"/>
    </row>
    <row r="709" spans="1:21" ht="12.75" customHeight="1" x14ac:dyDescent="0.2">
      <c r="A709" s="5"/>
      <c r="B709" s="5"/>
      <c r="C709" s="5"/>
      <c r="D709" s="5"/>
      <c r="E709" s="6" t="s">
        <v>4544</v>
      </c>
      <c r="F709" s="6">
        <v>52020040002</v>
      </c>
      <c r="G709" s="6" t="s">
        <v>1637</v>
      </c>
      <c r="H709" s="21" t="s">
        <v>4545</v>
      </c>
      <c r="I709" s="6"/>
      <c r="J709" s="22"/>
      <c r="K709" s="10" t="s">
        <v>4546</v>
      </c>
      <c r="L709" s="5"/>
      <c r="M709" s="5"/>
      <c r="N709" s="5"/>
      <c r="O709" s="5"/>
      <c r="P709" s="5"/>
      <c r="Q709" s="5"/>
      <c r="R709" s="5"/>
      <c r="S709" s="5"/>
      <c r="T709" s="5"/>
      <c r="U709" s="5"/>
    </row>
    <row r="710" spans="1:21" ht="12.75" customHeight="1" x14ac:dyDescent="0.2">
      <c r="A710" s="5"/>
      <c r="B710" s="5"/>
      <c r="C710" s="5"/>
      <c r="D710" s="5"/>
      <c r="E710" s="6" t="s">
        <v>4547</v>
      </c>
      <c r="F710" s="6">
        <v>52020040003</v>
      </c>
      <c r="G710" s="6" t="s">
        <v>1644</v>
      </c>
      <c r="H710" s="21" t="s">
        <v>4548</v>
      </c>
      <c r="I710" s="6"/>
      <c r="J710" s="22"/>
      <c r="K710" s="10" t="s">
        <v>4549</v>
      </c>
      <c r="L710" s="5"/>
      <c r="M710" s="5"/>
      <c r="N710" s="5"/>
      <c r="O710" s="5"/>
      <c r="P710" s="5"/>
      <c r="Q710" s="5"/>
      <c r="R710" s="5"/>
      <c r="S710" s="5"/>
      <c r="T710" s="5"/>
      <c r="U710" s="5"/>
    </row>
    <row r="711" spans="1:21" ht="12.75" customHeight="1" x14ac:dyDescent="0.2">
      <c r="A711" s="5"/>
      <c r="B711" s="5"/>
      <c r="C711" s="5"/>
      <c r="D711" s="5"/>
      <c r="E711" s="6" t="s">
        <v>4550</v>
      </c>
      <c r="F711" s="6">
        <v>52020040004</v>
      </c>
      <c r="G711" s="6" t="s">
        <v>1651</v>
      </c>
      <c r="H711" s="21" t="s">
        <v>4551</v>
      </c>
      <c r="I711" s="6"/>
      <c r="J711" s="22"/>
      <c r="K711" s="10" t="s">
        <v>4552</v>
      </c>
      <c r="L711" s="5"/>
      <c r="M711" s="5"/>
      <c r="N711" s="5"/>
      <c r="O711" s="5"/>
      <c r="P711" s="5"/>
      <c r="Q711" s="5"/>
      <c r="R711" s="5"/>
      <c r="S711" s="5"/>
      <c r="T711" s="5"/>
      <c r="U711" s="5"/>
    </row>
    <row r="712" spans="1:21" ht="12.75" customHeight="1" x14ac:dyDescent="0.2">
      <c r="A712" s="5"/>
      <c r="B712" s="5"/>
      <c r="C712" s="5"/>
      <c r="D712" s="5"/>
      <c r="E712" s="6"/>
      <c r="F712" s="6">
        <v>52020040005</v>
      </c>
      <c r="G712" s="6" t="s">
        <v>1658</v>
      </c>
      <c r="H712" s="21" t="s">
        <v>4553</v>
      </c>
      <c r="I712" s="6"/>
      <c r="J712" s="22"/>
      <c r="K712" s="10" t="s">
        <v>4554</v>
      </c>
      <c r="L712" s="5"/>
      <c r="M712" s="5"/>
      <c r="N712" s="5"/>
      <c r="O712" s="5"/>
      <c r="P712" s="5"/>
      <c r="Q712" s="5"/>
      <c r="R712" s="5"/>
      <c r="S712" s="5"/>
      <c r="T712" s="5"/>
      <c r="U712" s="5"/>
    </row>
    <row r="713" spans="1:21" ht="12.75" customHeight="1" x14ac:dyDescent="0.2">
      <c r="A713" s="5"/>
      <c r="B713" s="5"/>
      <c r="C713" s="5"/>
      <c r="D713" s="5"/>
      <c r="E713" s="6"/>
      <c r="F713" s="6">
        <v>52020040006</v>
      </c>
      <c r="G713" s="6" t="s">
        <v>1665</v>
      </c>
      <c r="H713" s="21" t="s">
        <v>4555</v>
      </c>
      <c r="I713" s="6"/>
      <c r="J713" s="22"/>
      <c r="K713" s="10" t="s">
        <v>4556</v>
      </c>
      <c r="L713" s="5"/>
      <c r="M713" s="5"/>
      <c r="N713" s="5"/>
      <c r="O713" s="5"/>
      <c r="P713" s="5"/>
      <c r="Q713" s="5"/>
      <c r="R713" s="5"/>
      <c r="S713" s="5"/>
      <c r="T713" s="5"/>
      <c r="U713" s="5"/>
    </row>
    <row r="714" spans="1:21" ht="12.75" customHeight="1" x14ac:dyDescent="0.2">
      <c r="A714" s="5"/>
      <c r="B714" s="5"/>
      <c r="C714" s="5"/>
      <c r="D714" s="5"/>
      <c r="E714" s="6"/>
      <c r="F714" s="6">
        <v>52020040007</v>
      </c>
      <c r="G714" s="6" t="s">
        <v>1672</v>
      </c>
      <c r="H714" s="21" t="s">
        <v>4557</v>
      </c>
      <c r="I714" s="6"/>
      <c r="J714" s="22"/>
      <c r="K714" s="10" t="s">
        <v>4558</v>
      </c>
      <c r="L714" s="5"/>
      <c r="M714" s="5"/>
      <c r="N714" s="5"/>
      <c r="O714" s="5"/>
      <c r="P714" s="5"/>
      <c r="Q714" s="5"/>
      <c r="R714" s="5"/>
      <c r="S714" s="5"/>
      <c r="T714" s="5"/>
      <c r="U714" s="5"/>
    </row>
    <row r="715" spans="1:21" ht="12.75" customHeight="1" x14ac:dyDescent="0.2">
      <c r="A715" s="5"/>
      <c r="B715" s="5"/>
      <c r="C715" s="5"/>
      <c r="D715" s="5"/>
      <c r="E715" s="6"/>
      <c r="F715" s="6">
        <v>52020040008</v>
      </c>
      <c r="G715" s="6" t="s">
        <v>1679</v>
      </c>
      <c r="H715" s="21" t="s">
        <v>4559</v>
      </c>
      <c r="I715" s="6"/>
      <c r="J715" s="22"/>
      <c r="K715" s="10" t="s">
        <v>4560</v>
      </c>
      <c r="L715" s="5"/>
      <c r="M715" s="5"/>
      <c r="N715" s="5"/>
      <c r="O715" s="5"/>
      <c r="P715" s="5"/>
      <c r="Q715" s="5"/>
      <c r="R715" s="5"/>
      <c r="S715" s="5"/>
      <c r="T715" s="5"/>
      <c r="U715" s="5"/>
    </row>
    <row r="716" spans="1:21" ht="12.75" customHeight="1" x14ac:dyDescent="0.2">
      <c r="A716" s="5"/>
      <c r="B716" s="5"/>
      <c r="C716" s="5"/>
      <c r="D716" s="5"/>
      <c r="E716" s="6"/>
      <c r="F716" s="6">
        <v>52020040009</v>
      </c>
      <c r="G716" s="6" t="s">
        <v>1686</v>
      </c>
      <c r="H716" s="21" t="s">
        <v>4561</v>
      </c>
      <c r="I716" s="6"/>
      <c r="J716" s="22"/>
      <c r="K716" s="10" t="s">
        <v>4562</v>
      </c>
      <c r="L716" s="5"/>
      <c r="M716" s="5"/>
      <c r="N716" s="5"/>
      <c r="O716" s="5"/>
      <c r="P716" s="5"/>
      <c r="Q716" s="5"/>
      <c r="R716" s="5"/>
      <c r="S716" s="5"/>
      <c r="T716" s="5"/>
      <c r="U716" s="5"/>
    </row>
    <row r="717" spans="1:21" ht="12.75" customHeight="1" x14ac:dyDescent="0.2">
      <c r="A717" s="5"/>
      <c r="B717" s="5"/>
      <c r="C717" s="5"/>
      <c r="D717" s="5"/>
      <c r="E717" s="6"/>
      <c r="F717" s="6">
        <v>52020040010</v>
      </c>
      <c r="G717" s="6" t="s">
        <v>1693</v>
      </c>
      <c r="H717" s="21" t="s">
        <v>4563</v>
      </c>
      <c r="I717" s="6"/>
      <c r="J717" s="22"/>
      <c r="K717" s="10" t="s">
        <v>4564</v>
      </c>
      <c r="L717" s="5"/>
      <c r="M717" s="5"/>
      <c r="N717" s="5"/>
      <c r="O717" s="5"/>
      <c r="P717" s="5"/>
      <c r="Q717" s="5"/>
      <c r="R717" s="5"/>
      <c r="S717" s="5"/>
      <c r="T717" s="5"/>
      <c r="U717" s="5"/>
    </row>
    <row r="718" spans="1:21" ht="12.75" customHeight="1" x14ac:dyDescent="0.2">
      <c r="A718" s="5"/>
      <c r="B718" s="5"/>
      <c r="C718" s="5"/>
      <c r="D718" s="5"/>
      <c r="E718" s="6"/>
      <c r="F718" s="6">
        <v>52020050001</v>
      </c>
      <c r="G718" s="6" t="s">
        <v>1700</v>
      </c>
      <c r="H718" s="21" t="s">
        <v>4565</v>
      </c>
      <c r="I718" s="6"/>
      <c r="J718" s="22"/>
      <c r="K718" s="10" t="s">
        <v>4566</v>
      </c>
      <c r="L718" s="5"/>
      <c r="M718" s="5"/>
      <c r="N718" s="5"/>
      <c r="O718" s="5"/>
      <c r="P718" s="5"/>
      <c r="Q718" s="5"/>
      <c r="R718" s="5"/>
      <c r="S718" s="5"/>
      <c r="T718" s="5"/>
      <c r="U718" s="5"/>
    </row>
    <row r="719" spans="1:21" ht="12.75" customHeight="1" x14ac:dyDescent="0.2">
      <c r="A719" s="5"/>
      <c r="B719" s="5"/>
      <c r="C719" s="5"/>
      <c r="D719" s="5"/>
      <c r="E719" s="6"/>
      <c r="F719" s="6">
        <v>52020050002</v>
      </c>
      <c r="G719" s="6" t="s">
        <v>1707</v>
      </c>
      <c r="H719" s="21" t="s">
        <v>4567</v>
      </c>
      <c r="I719" s="6"/>
      <c r="J719" s="22"/>
      <c r="K719" s="10" t="s">
        <v>4568</v>
      </c>
      <c r="L719" s="5"/>
      <c r="M719" s="5"/>
      <c r="N719" s="5"/>
      <c r="O719" s="5"/>
      <c r="P719" s="5"/>
      <c r="Q719" s="5"/>
      <c r="R719" s="5"/>
      <c r="S719" s="5"/>
      <c r="T719" s="5"/>
      <c r="U719" s="5"/>
    </row>
    <row r="720" spans="1:21" ht="12.75" customHeight="1" x14ac:dyDescent="0.2">
      <c r="A720" s="5"/>
      <c r="B720" s="5"/>
      <c r="C720" s="5"/>
      <c r="D720" s="5"/>
      <c r="E720" s="6"/>
      <c r="F720" s="6">
        <v>52020050003</v>
      </c>
      <c r="G720" s="6" t="s">
        <v>1714</v>
      </c>
      <c r="H720" s="21" t="s">
        <v>4569</v>
      </c>
      <c r="I720" s="6"/>
      <c r="J720" s="22"/>
      <c r="K720" s="10" t="s">
        <v>4570</v>
      </c>
      <c r="L720" s="5"/>
      <c r="M720" s="5"/>
      <c r="N720" s="5"/>
      <c r="O720" s="5"/>
      <c r="P720" s="5"/>
      <c r="Q720" s="5"/>
      <c r="R720" s="5"/>
      <c r="S720" s="5"/>
      <c r="T720" s="5"/>
      <c r="U720" s="5"/>
    </row>
    <row r="721" spans="1:21" ht="12.75" customHeight="1" x14ac:dyDescent="0.2">
      <c r="A721" s="5"/>
      <c r="B721" s="5"/>
      <c r="C721" s="5"/>
      <c r="D721" s="5"/>
      <c r="E721" s="6"/>
      <c r="F721" s="6">
        <v>52020050004</v>
      </c>
      <c r="G721" s="6" t="s">
        <v>1721</v>
      </c>
      <c r="H721" s="21" t="s">
        <v>4571</v>
      </c>
      <c r="I721" s="6"/>
      <c r="J721" s="22"/>
      <c r="K721" s="10" t="s">
        <v>4572</v>
      </c>
      <c r="L721" s="5"/>
      <c r="M721" s="5"/>
      <c r="N721" s="5"/>
      <c r="O721" s="5"/>
      <c r="P721" s="5"/>
      <c r="Q721" s="5"/>
      <c r="R721" s="5"/>
      <c r="S721" s="5"/>
      <c r="T721" s="5"/>
      <c r="U721" s="5"/>
    </row>
    <row r="722" spans="1:21" ht="12.75" customHeight="1" x14ac:dyDescent="0.2">
      <c r="A722" s="5"/>
      <c r="B722" s="5"/>
      <c r="C722" s="5"/>
      <c r="D722" s="5"/>
      <c r="E722" s="6"/>
      <c r="F722" s="6">
        <v>52020050005</v>
      </c>
      <c r="G722" s="6" t="s">
        <v>1728</v>
      </c>
      <c r="H722" s="21" t="s">
        <v>4573</v>
      </c>
      <c r="I722" s="6"/>
      <c r="J722" s="22"/>
      <c r="K722" s="10" t="s">
        <v>4574</v>
      </c>
      <c r="L722" s="5"/>
      <c r="M722" s="5"/>
      <c r="N722" s="5"/>
      <c r="O722" s="5"/>
      <c r="P722" s="5"/>
      <c r="Q722" s="5"/>
      <c r="R722" s="5"/>
      <c r="S722" s="5"/>
      <c r="T722" s="5"/>
      <c r="U722" s="5"/>
    </row>
    <row r="723" spans="1:21" ht="12.75" customHeight="1" x14ac:dyDescent="0.2">
      <c r="A723" s="5"/>
      <c r="B723" s="5"/>
      <c r="C723" s="5"/>
      <c r="D723" s="5"/>
      <c r="E723" s="6"/>
      <c r="F723" s="6">
        <v>52020050006</v>
      </c>
      <c r="G723" s="6" t="s">
        <v>1735</v>
      </c>
      <c r="H723" s="21" t="s">
        <v>4575</v>
      </c>
      <c r="I723" s="6"/>
      <c r="J723" s="22"/>
      <c r="K723" s="10" t="s">
        <v>4576</v>
      </c>
      <c r="L723" s="5"/>
      <c r="M723" s="5"/>
      <c r="N723" s="5"/>
      <c r="O723" s="5"/>
      <c r="P723" s="5"/>
      <c r="Q723" s="5"/>
      <c r="R723" s="5"/>
      <c r="S723" s="5"/>
      <c r="T723" s="5"/>
      <c r="U723" s="5"/>
    </row>
    <row r="724" spans="1:21" ht="12.75" customHeight="1" x14ac:dyDescent="0.2">
      <c r="A724" s="5"/>
      <c r="B724" s="5"/>
      <c r="C724" s="5"/>
      <c r="D724" s="5"/>
      <c r="E724" s="6"/>
      <c r="F724" s="6">
        <v>52020050007</v>
      </c>
      <c r="G724" s="6" t="s">
        <v>1742</v>
      </c>
      <c r="H724" s="21" t="s">
        <v>4577</v>
      </c>
      <c r="I724" s="6"/>
      <c r="J724" s="22"/>
      <c r="K724" s="10" t="s">
        <v>4578</v>
      </c>
      <c r="L724" s="5"/>
      <c r="M724" s="5"/>
      <c r="N724" s="5"/>
      <c r="O724" s="5"/>
      <c r="P724" s="5"/>
      <c r="Q724" s="5"/>
      <c r="R724" s="5"/>
      <c r="S724" s="5"/>
      <c r="T724" s="5"/>
      <c r="U724" s="5"/>
    </row>
    <row r="725" spans="1:21" ht="12.75" customHeight="1" x14ac:dyDescent="0.2">
      <c r="A725" s="5"/>
      <c r="B725" s="5"/>
      <c r="C725" s="5"/>
      <c r="D725" s="5"/>
      <c r="E725" s="6"/>
      <c r="F725" s="6">
        <v>52020060001</v>
      </c>
      <c r="G725" s="6" t="s">
        <v>1749</v>
      </c>
      <c r="H725" s="21" t="s">
        <v>4579</v>
      </c>
      <c r="I725" s="6"/>
      <c r="J725" s="22"/>
      <c r="K725" s="10" t="s">
        <v>4580</v>
      </c>
      <c r="L725" s="5"/>
      <c r="M725" s="5"/>
      <c r="N725" s="5"/>
      <c r="O725" s="5"/>
      <c r="P725" s="5"/>
      <c r="Q725" s="5"/>
      <c r="R725" s="5"/>
      <c r="S725" s="5"/>
      <c r="T725" s="5"/>
      <c r="U725" s="5"/>
    </row>
    <row r="726" spans="1:21" ht="12.75" customHeight="1" x14ac:dyDescent="0.2">
      <c r="A726" s="5"/>
      <c r="B726" s="5"/>
      <c r="C726" s="5"/>
      <c r="D726" s="5"/>
      <c r="E726" s="6"/>
      <c r="F726" s="6">
        <v>52020060002</v>
      </c>
      <c r="G726" s="6" t="s">
        <v>1756</v>
      </c>
      <c r="H726" s="21" t="s">
        <v>4581</v>
      </c>
      <c r="I726" s="6"/>
      <c r="J726" s="22"/>
      <c r="K726" s="10" t="s">
        <v>4582</v>
      </c>
      <c r="L726" s="5"/>
      <c r="M726" s="5"/>
      <c r="N726" s="5"/>
      <c r="O726" s="5"/>
      <c r="P726" s="5"/>
      <c r="Q726" s="5"/>
      <c r="R726" s="5"/>
      <c r="S726" s="5"/>
      <c r="T726" s="5"/>
      <c r="U726" s="5"/>
    </row>
    <row r="727" spans="1:21" ht="12.75" customHeight="1" x14ac:dyDescent="0.2">
      <c r="A727" s="5"/>
      <c r="B727" s="5"/>
      <c r="C727" s="5"/>
      <c r="D727" s="5"/>
      <c r="E727" s="6"/>
      <c r="F727" s="6">
        <v>52020060003</v>
      </c>
      <c r="G727" s="6" t="s">
        <v>1763</v>
      </c>
      <c r="H727" s="21" t="s">
        <v>4583</v>
      </c>
      <c r="I727" s="6"/>
      <c r="J727" s="22"/>
      <c r="K727" s="10" t="s">
        <v>4584</v>
      </c>
      <c r="L727" s="5"/>
      <c r="M727" s="5"/>
      <c r="N727" s="5"/>
      <c r="O727" s="5"/>
      <c r="P727" s="5"/>
      <c r="Q727" s="5"/>
      <c r="R727" s="5"/>
      <c r="S727" s="5"/>
      <c r="T727" s="5"/>
      <c r="U727" s="5"/>
    </row>
    <row r="728" spans="1:21" ht="12.75" customHeight="1" x14ac:dyDescent="0.2">
      <c r="A728" s="5"/>
      <c r="B728" s="5"/>
      <c r="C728" s="5"/>
      <c r="D728" s="5"/>
      <c r="E728" s="6"/>
      <c r="F728" s="6">
        <v>52020060004</v>
      </c>
      <c r="G728" s="6" t="s">
        <v>1770</v>
      </c>
      <c r="H728" s="21" t="s">
        <v>4585</v>
      </c>
      <c r="I728" s="6"/>
      <c r="J728" s="22"/>
      <c r="K728" s="10" t="s">
        <v>4586</v>
      </c>
      <c r="L728" s="5"/>
      <c r="M728" s="5"/>
      <c r="N728" s="5"/>
      <c r="O728" s="5"/>
      <c r="P728" s="5"/>
      <c r="Q728" s="5"/>
      <c r="R728" s="5"/>
      <c r="S728" s="5"/>
      <c r="T728" s="5"/>
      <c r="U728" s="5"/>
    </row>
    <row r="729" spans="1:21" ht="12.75" customHeight="1" x14ac:dyDescent="0.2">
      <c r="A729" s="5"/>
      <c r="B729" s="5"/>
      <c r="C729" s="5"/>
      <c r="D729" s="5"/>
      <c r="E729" s="6"/>
      <c r="F729" s="6">
        <v>52020060005</v>
      </c>
      <c r="G729" s="6" t="s">
        <v>1777</v>
      </c>
      <c r="H729" s="21" t="s">
        <v>4587</v>
      </c>
      <c r="I729" s="6"/>
      <c r="J729" s="22"/>
      <c r="K729" s="10" t="s">
        <v>4588</v>
      </c>
      <c r="L729" s="5"/>
      <c r="M729" s="5"/>
      <c r="N729" s="5"/>
      <c r="O729" s="5"/>
      <c r="P729" s="5"/>
      <c r="Q729" s="5"/>
      <c r="R729" s="5"/>
      <c r="S729" s="5"/>
      <c r="T729" s="5"/>
      <c r="U729" s="5"/>
    </row>
    <row r="730" spans="1:21" ht="12.75" customHeight="1" x14ac:dyDescent="0.2">
      <c r="A730" s="5"/>
      <c r="B730" s="5"/>
      <c r="C730" s="5"/>
      <c r="D730" s="5"/>
      <c r="E730" s="6"/>
      <c r="F730" s="6">
        <v>52020060006</v>
      </c>
      <c r="G730" s="6" t="s">
        <v>1784</v>
      </c>
      <c r="H730" s="21" t="s">
        <v>4589</v>
      </c>
      <c r="I730" s="6"/>
      <c r="J730" s="22"/>
      <c r="K730" s="10" t="s">
        <v>4590</v>
      </c>
      <c r="L730" s="5"/>
      <c r="M730" s="5"/>
      <c r="N730" s="5"/>
      <c r="O730" s="5"/>
      <c r="P730" s="5"/>
      <c r="Q730" s="5"/>
      <c r="R730" s="5"/>
      <c r="S730" s="5"/>
      <c r="T730" s="5"/>
      <c r="U730" s="5"/>
    </row>
    <row r="731" spans="1:21" ht="12.75" customHeight="1" x14ac:dyDescent="0.2">
      <c r="A731" s="5"/>
      <c r="B731" s="5"/>
      <c r="C731" s="5"/>
      <c r="D731" s="5"/>
      <c r="E731" s="6"/>
      <c r="F731" s="6">
        <v>52020060007</v>
      </c>
      <c r="G731" s="6" t="s">
        <v>1791</v>
      </c>
      <c r="H731" s="21" t="s">
        <v>4591</v>
      </c>
      <c r="I731" s="6"/>
      <c r="J731" s="22"/>
      <c r="K731" s="5"/>
      <c r="L731" s="5"/>
      <c r="M731" s="5"/>
      <c r="N731" s="5"/>
      <c r="O731" s="5"/>
      <c r="P731" s="5"/>
      <c r="Q731" s="5"/>
      <c r="R731" s="5"/>
      <c r="S731" s="5"/>
      <c r="T731" s="5"/>
      <c r="U731" s="5"/>
    </row>
    <row r="732" spans="1:21" ht="12.75" customHeight="1" x14ac:dyDescent="0.2">
      <c r="A732" s="5"/>
      <c r="B732" s="5"/>
      <c r="C732" s="5"/>
      <c r="D732" s="5"/>
      <c r="E732" s="6"/>
      <c r="F732" s="6">
        <v>52020060008</v>
      </c>
      <c r="G732" s="6" t="s">
        <v>1798</v>
      </c>
      <c r="H732" s="21" t="s">
        <v>4592</v>
      </c>
      <c r="I732" s="6"/>
      <c r="J732" s="22"/>
      <c r="K732" s="5">
        <v>0</v>
      </c>
      <c r="L732" s="5"/>
      <c r="M732" s="5"/>
      <c r="N732" s="5"/>
      <c r="O732" s="5"/>
      <c r="P732" s="5"/>
      <c r="Q732" s="5"/>
      <c r="R732" s="5"/>
      <c r="S732" s="5"/>
      <c r="T732" s="5"/>
      <c r="U732" s="5"/>
    </row>
    <row r="733" spans="1:21" ht="12.75" customHeight="1" x14ac:dyDescent="0.2">
      <c r="A733" s="5"/>
      <c r="B733" s="5"/>
      <c r="C733" s="5"/>
      <c r="D733" s="5"/>
      <c r="E733" s="6"/>
      <c r="F733" s="6">
        <v>52020070001</v>
      </c>
      <c r="G733" s="6" t="s">
        <v>1805</v>
      </c>
      <c r="H733" s="21" t="s">
        <v>4593</v>
      </c>
      <c r="I733" s="6"/>
      <c r="J733" s="22"/>
      <c r="K733" s="5">
        <v>1</v>
      </c>
      <c r="L733" s="5"/>
      <c r="M733" s="5"/>
      <c r="N733" s="5"/>
      <c r="O733" s="5"/>
      <c r="P733" s="5"/>
      <c r="Q733" s="5"/>
      <c r="R733" s="5"/>
      <c r="S733" s="5"/>
      <c r="T733" s="5"/>
      <c r="U733" s="5"/>
    </row>
    <row r="734" spans="1:21" ht="12.75" customHeight="1" x14ac:dyDescent="0.2">
      <c r="A734" s="5"/>
      <c r="B734" s="5"/>
      <c r="C734" s="5"/>
      <c r="D734" s="5"/>
      <c r="E734" s="6"/>
      <c r="F734" s="6">
        <v>52020070002</v>
      </c>
      <c r="G734" s="6" t="s">
        <v>1812</v>
      </c>
      <c r="H734" s="21" t="s">
        <v>4594</v>
      </c>
      <c r="I734" s="6"/>
      <c r="J734" s="22"/>
      <c r="K734" s="5">
        <v>2</v>
      </c>
      <c r="L734" s="5"/>
      <c r="M734" s="5"/>
      <c r="N734" s="5"/>
      <c r="O734" s="5"/>
      <c r="P734" s="5"/>
      <c r="Q734" s="5"/>
      <c r="R734" s="5"/>
      <c r="S734" s="5"/>
      <c r="T734" s="5"/>
      <c r="U734" s="5"/>
    </row>
    <row r="735" spans="1:21" ht="12.75" customHeight="1" x14ac:dyDescent="0.2">
      <c r="A735" s="5"/>
      <c r="B735" s="5"/>
      <c r="C735" s="5"/>
      <c r="D735" s="5"/>
      <c r="E735" s="6"/>
      <c r="F735" s="6">
        <v>52020070003</v>
      </c>
      <c r="G735" s="6" t="s">
        <v>1819</v>
      </c>
      <c r="H735" s="21" t="s">
        <v>4595</v>
      </c>
      <c r="I735" s="6"/>
      <c r="J735" s="22"/>
      <c r="K735" s="5">
        <v>3</v>
      </c>
      <c r="L735" s="5"/>
      <c r="M735" s="5"/>
      <c r="N735" s="5"/>
      <c r="O735" s="5"/>
      <c r="P735" s="5"/>
      <c r="Q735" s="5"/>
      <c r="R735" s="5"/>
      <c r="S735" s="5"/>
      <c r="T735" s="5"/>
      <c r="U735" s="5"/>
    </row>
    <row r="736" spans="1:21" ht="12.75" customHeight="1" x14ac:dyDescent="0.2">
      <c r="A736" s="5"/>
      <c r="B736" s="5"/>
      <c r="C736" s="5"/>
      <c r="D736" s="5"/>
      <c r="E736" s="6"/>
      <c r="F736" s="6">
        <v>52020070004</v>
      </c>
      <c r="G736" s="6" t="s">
        <v>1826</v>
      </c>
      <c r="H736" s="21" t="s">
        <v>4596</v>
      </c>
      <c r="I736" s="6"/>
      <c r="J736" s="22"/>
      <c r="K736" s="5">
        <v>4</v>
      </c>
      <c r="L736" s="5"/>
      <c r="M736" s="5"/>
      <c r="N736" s="5"/>
      <c r="O736" s="5"/>
      <c r="P736" s="5"/>
      <c r="Q736" s="5"/>
      <c r="R736" s="5"/>
      <c r="S736" s="5"/>
      <c r="T736" s="5"/>
      <c r="U736" s="5"/>
    </row>
    <row r="737" spans="1:21" ht="12.75" customHeight="1" x14ac:dyDescent="0.2">
      <c r="A737" s="5"/>
      <c r="B737" s="5"/>
      <c r="C737" s="5"/>
      <c r="D737" s="5"/>
      <c r="E737" s="6"/>
      <c r="F737" s="6">
        <v>52020070005</v>
      </c>
      <c r="G737" s="6" t="s">
        <v>1833</v>
      </c>
      <c r="H737" s="21" t="s">
        <v>4597</v>
      </c>
      <c r="I737" s="6"/>
      <c r="J737" s="22"/>
      <c r="K737" s="5">
        <v>5</v>
      </c>
      <c r="L737" s="5"/>
      <c r="M737" s="5"/>
      <c r="N737" s="5"/>
      <c r="O737" s="5"/>
      <c r="P737" s="5"/>
      <c r="Q737" s="5"/>
      <c r="R737" s="5"/>
      <c r="S737" s="5"/>
      <c r="T737" s="5"/>
      <c r="U737" s="5"/>
    </row>
    <row r="738" spans="1:21" ht="12.75" customHeight="1" x14ac:dyDescent="0.2">
      <c r="A738" s="5"/>
      <c r="B738" s="5"/>
      <c r="C738" s="5"/>
      <c r="D738" s="5"/>
      <c r="E738" s="6"/>
      <c r="F738" s="6">
        <v>52020070006</v>
      </c>
      <c r="G738" s="6" t="s">
        <v>1840</v>
      </c>
      <c r="H738" s="21" t="s">
        <v>4598</v>
      </c>
      <c r="I738" s="6"/>
      <c r="J738" s="22"/>
      <c r="K738" s="5">
        <v>6</v>
      </c>
      <c r="L738" s="5"/>
      <c r="M738" s="5"/>
      <c r="N738" s="5"/>
      <c r="O738" s="5"/>
      <c r="P738" s="5"/>
      <c r="Q738" s="5"/>
      <c r="R738" s="5"/>
      <c r="S738" s="5"/>
      <c r="T738" s="5"/>
      <c r="U738" s="5"/>
    </row>
    <row r="739" spans="1:21" ht="12.75" customHeight="1" x14ac:dyDescent="0.2">
      <c r="A739" s="5"/>
      <c r="B739" s="5"/>
      <c r="C739" s="5"/>
      <c r="D739" s="5"/>
      <c r="E739" s="6"/>
      <c r="F739" s="6">
        <v>52020070007</v>
      </c>
      <c r="G739" s="6" t="s">
        <v>1847</v>
      </c>
      <c r="H739" s="21" t="s">
        <v>4599</v>
      </c>
      <c r="I739" s="6"/>
      <c r="J739" s="22"/>
      <c r="K739" s="5">
        <v>7</v>
      </c>
      <c r="L739" s="5"/>
      <c r="M739" s="5"/>
      <c r="N739" s="5"/>
      <c r="O739" s="5"/>
      <c r="P739" s="5"/>
      <c r="Q739" s="5"/>
      <c r="R739" s="5"/>
      <c r="S739" s="5"/>
      <c r="T739" s="5"/>
      <c r="U739" s="5"/>
    </row>
    <row r="740" spans="1:21" ht="12.75" customHeight="1" x14ac:dyDescent="0.2">
      <c r="A740" s="5"/>
      <c r="B740" s="5"/>
      <c r="C740" s="5"/>
      <c r="D740" s="5"/>
      <c r="E740" s="6"/>
      <c r="F740" s="6">
        <v>52020070008</v>
      </c>
      <c r="G740" s="6" t="s">
        <v>1854</v>
      </c>
      <c r="H740" s="21" t="s">
        <v>4600</v>
      </c>
      <c r="I740" s="6"/>
      <c r="J740" s="22"/>
      <c r="K740" s="5">
        <v>8</v>
      </c>
      <c r="L740" s="5"/>
      <c r="M740" s="5"/>
      <c r="N740" s="5"/>
      <c r="O740" s="5"/>
      <c r="P740" s="5"/>
      <c r="Q740" s="5"/>
      <c r="R740" s="5"/>
      <c r="S740" s="5"/>
      <c r="T740" s="5"/>
      <c r="U740" s="5"/>
    </row>
    <row r="741" spans="1:21" ht="12.75" customHeight="1" x14ac:dyDescent="0.2">
      <c r="A741" s="5"/>
      <c r="B741" s="5"/>
      <c r="C741" s="5"/>
      <c r="D741" s="5"/>
      <c r="E741" s="6"/>
      <c r="F741" s="6">
        <v>52020080001</v>
      </c>
      <c r="G741" s="6" t="s">
        <v>1861</v>
      </c>
      <c r="H741" s="21" t="s">
        <v>4601</v>
      </c>
      <c r="I741" s="6"/>
      <c r="J741" s="22"/>
      <c r="K741" s="5">
        <v>9</v>
      </c>
      <c r="L741" s="5"/>
      <c r="M741" s="5"/>
      <c r="N741" s="5"/>
      <c r="O741" s="5"/>
      <c r="P741" s="5"/>
      <c r="Q741" s="5"/>
      <c r="R741" s="5"/>
      <c r="S741" s="5"/>
      <c r="T741" s="5"/>
      <c r="U741" s="5"/>
    </row>
    <row r="742" spans="1:21" ht="12.75" customHeight="1" x14ac:dyDescent="0.2">
      <c r="A742" s="5"/>
      <c r="B742" s="5"/>
      <c r="C742" s="5"/>
      <c r="D742" s="5"/>
      <c r="E742" s="6"/>
      <c r="F742" s="6">
        <v>52020080002</v>
      </c>
      <c r="G742" s="6" t="s">
        <v>1868</v>
      </c>
      <c r="H742" s="21" t="s">
        <v>4602</v>
      </c>
      <c r="I742" s="6"/>
      <c r="J742" s="22"/>
      <c r="K742" s="5"/>
      <c r="L742" s="5"/>
      <c r="M742" s="5"/>
      <c r="N742" s="5"/>
      <c r="O742" s="5"/>
      <c r="P742" s="5"/>
      <c r="Q742" s="5"/>
      <c r="R742" s="5"/>
      <c r="S742" s="5"/>
      <c r="T742" s="5"/>
      <c r="U742" s="5"/>
    </row>
    <row r="743" spans="1:21" ht="12.75" customHeight="1" x14ac:dyDescent="0.2">
      <c r="A743" s="5"/>
      <c r="B743" s="5"/>
      <c r="C743" s="5"/>
      <c r="D743" s="5"/>
      <c r="E743" s="6"/>
      <c r="F743" s="6">
        <v>52020080003</v>
      </c>
      <c r="G743" s="6" t="s">
        <v>1875</v>
      </c>
      <c r="H743" s="21" t="s">
        <v>4603</v>
      </c>
      <c r="I743" s="6"/>
      <c r="J743" s="22"/>
      <c r="K743" s="5"/>
      <c r="L743" s="5"/>
      <c r="M743" s="5"/>
      <c r="N743" s="5"/>
      <c r="O743" s="5"/>
      <c r="P743" s="5"/>
      <c r="Q743" s="5"/>
      <c r="R743" s="5"/>
      <c r="S743" s="5"/>
      <c r="T743" s="5"/>
      <c r="U743" s="5"/>
    </row>
    <row r="744" spans="1:21" ht="12.75" customHeight="1" x14ac:dyDescent="0.2">
      <c r="A744" s="5"/>
      <c r="B744" s="5"/>
      <c r="C744" s="5"/>
      <c r="D744" s="5"/>
      <c r="E744" s="6"/>
      <c r="F744" s="6">
        <v>52020080004</v>
      </c>
      <c r="G744" s="6" t="s">
        <v>1882</v>
      </c>
      <c r="H744" s="21" t="s">
        <v>4604</v>
      </c>
      <c r="I744" s="6"/>
      <c r="J744" s="22"/>
      <c r="K744" s="5"/>
      <c r="L744" s="5"/>
      <c r="M744" s="5"/>
      <c r="N744" s="5"/>
      <c r="O744" s="5"/>
      <c r="P744" s="5"/>
      <c r="Q744" s="5"/>
      <c r="R744" s="5"/>
      <c r="S744" s="5"/>
      <c r="T744" s="5"/>
      <c r="U744" s="5"/>
    </row>
    <row r="745" spans="1:21" ht="12.75" customHeight="1" x14ac:dyDescent="0.2">
      <c r="A745" s="5"/>
      <c r="B745" s="5"/>
      <c r="C745" s="5"/>
      <c r="D745" s="5"/>
      <c r="E745" s="6"/>
      <c r="F745" s="6">
        <v>52020090001</v>
      </c>
      <c r="G745" s="6" t="s">
        <v>1889</v>
      </c>
      <c r="H745" s="21" t="s">
        <v>4605</v>
      </c>
      <c r="I745" s="6"/>
      <c r="J745" s="22"/>
      <c r="K745" s="5"/>
      <c r="L745" s="5"/>
      <c r="M745" s="5"/>
      <c r="N745" s="5"/>
      <c r="O745" s="5"/>
      <c r="P745" s="5"/>
      <c r="Q745" s="5"/>
      <c r="R745" s="5"/>
      <c r="S745" s="5"/>
      <c r="T745" s="5"/>
      <c r="U745" s="5"/>
    </row>
    <row r="746" spans="1:21" ht="12.75" customHeight="1" x14ac:dyDescent="0.2">
      <c r="A746" s="5"/>
      <c r="B746" s="5"/>
      <c r="C746" s="5"/>
      <c r="D746" s="5"/>
      <c r="E746" s="6"/>
      <c r="F746" s="6">
        <v>52020090002</v>
      </c>
      <c r="G746" s="6" t="s">
        <v>1896</v>
      </c>
      <c r="H746" s="21" t="s">
        <v>4606</v>
      </c>
      <c r="I746" s="6"/>
      <c r="J746" s="22"/>
      <c r="K746" s="5"/>
      <c r="L746" s="5"/>
      <c r="M746" s="5"/>
      <c r="N746" s="5"/>
      <c r="O746" s="5"/>
      <c r="P746" s="5"/>
      <c r="Q746" s="5"/>
      <c r="R746" s="5"/>
      <c r="S746" s="5"/>
      <c r="T746" s="5"/>
      <c r="U746" s="5"/>
    </row>
    <row r="747" spans="1:21" ht="12.75" customHeight="1" x14ac:dyDescent="0.2">
      <c r="A747" s="5"/>
      <c r="B747" s="5"/>
      <c r="C747" s="5"/>
      <c r="D747" s="5"/>
      <c r="E747" s="6"/>
      <c r="F747" s="6">
        <v>52020090003</v>
      </c>
      <c r="G747" s="6" t="s">
        <v>1903</v>
      </c>
      <c r="H747" s="21" t="s">
        <v>4607</v>
      </c>
      <c r="I747" s="6"/>
      <c r="J747" s="22"/>
      <c r="K747" s="5"/>
      <c r="L747" s="5"/>
      <c r="M747" s="5"/>
      <c r="N747" s="5"/>
      <c r="O747" s="5"/>
      <c r="P747" s="5"/>
      <c r="Q747" s="5"/>
      <c r="R747" s="5"/>
      <c r="S747" s="5"/>
      <c r="T747" s="5"/>
      <c r="U747" s="5"/>
    </row>
    <row r="748" spans="1:21" ht="12.75" customHeight="1" x14ac:dyDescent="0.2">
      <c r="A748" s="5"/>
      <c r="B748" s="5"/>
      <c r="C748" s="5"/>
      <c r="D748" s="5"/>
      <c r="E748" s="6"/>
      <c r="F748" s="6">
        <v>52020090004</v>
      </c>
      <c r="G748" s="6" t="s">
        <v>1910</v>
      </c>
      <c r="H748" s="21" t="s">
        <v>4608</v>
      </c>
      <c r="I748" s="6"/>
      <c r="J748" s="22"/>
      <c r="K748" s="5"/>
      <c r="L748" s="5"/>
      <c r="M748" s="5"/>
      <c r="N748" s="5"/>
      <c r="O748" s="5"/>
      <c r="P748" s="5"/>
      <c r="Q748" s="5"/>
      <c r="R748" s="5"/>
      <c r="S748" s="5"/>
      <c r="T748" s="5"/>
      <c r="U748" s="5"/>
    </row>
    <row r="749" spans="1:21" ht="12.75" customHeight="1" x14ac:dyDescent="0.2">
      <c r="A749" s="5"/>
      <c r="B749" s="5"/>
      <c r="C749" s="5"/>
      <c r="D749" s="5"/>
      <c r="E749" s="6"/>
      <c r="F749" s="6">
        <v>52020090005</v>
      </c>
      <c r="G749" s="6" t="s">
        <v>1917</v>
      </c>
      <c r="H749" s="21" t="s">
        <v>4609</v>
      </c>
      <c r="I749" s="6"/>
      <c r="J749" s="22"/>
      <c r="K749" s="5"/>
      <c r="L749" s="5"/>
      <c r="M749" s="5"/>
      <c r="N749" s="5"/>
      <c r="O749" s="5"/>
      <c r="P749" s="5"/>
      <c r="Q749" s="5"/>
      <c r="R749" s="5"/>
      <c r="S749" s="5"/>
      <c r="T749" s="5"/>
      <c r="U749" s="5"/>
    </row>
    <row r="750" spans="1:21" ht="12.75" customHeight="1" x14ac:dyDescent="0.2">
      <c r="A750" s="5"/>
      <c r="B750" s="5"/>
      <c r="C750" s="5"/>
      <c r="D750" s="5"/>
      <c r="E750" s="6"/>
      <c r="F750" s="6">
        <v>52020100001</v>
      </c>
      <c r="G750" s="6" t="s">
        <v>1924</v>
      </c>
      <c r="H750" s="21" t="s">
        <v>4610</v>
      </c>
      <c r="I750" s="6"/>
      <c r="J750" s="22"/>
      <c r="K750" s="5"/>
      <c r="L750" s="5"/>
      <c r="M750" s="5"/>
      <c r="N750" s="5"/>
      <c r="O750" s="5"/>
      <c r="P750" s="5"/>
      <c r="Q750" s="5"/>
      <c r="R750" s="5"/>
      <c r="S750" s="5"/>
      <c r="T750" s="5"/>
      <c r="U750" s="5"/>
    </row>
    <row r="751" spans="1:21" ht="12.75" customHeight="1" x14ac:dyDescent="0.2">
      <c r="A751" s="5"/>
      <c r="B751" s="5"/>
      <c r="C751" s="5"/>
      <c r="D751" s="5"/>
      <c r="E751" s="6"/>
      <c r="F751" s="6">
        <v>52020100002</v>
      </c>
      <c r="G751" s="6" t="s">
        <v>1931</v>
      </c>
      <c r="H751" s="21" t="s">
        <v>4611</v>
      </c>
      <c r="I751" s="6"/>
      <c r="J751" s="22"/>
      <c r="K751" s="5"/>
      <c r="L751" s="5"/>
      <c r="M751" s="5"/>
      <c r="N751" s="5"/>
      <c r="O751" s="5"/>
      <c r="P751" s="5"/>
      <c r="Q751" s="5"/>
      <c r="R751" s="5"/>
      <c r="S751" s="5"/>
      <c r="T751" s="5"/>
      <c r="U751" s="5"/>
    </row>
    <row r="752" spans="1:21" ht="12.75" customHeight="1" x14ac:dyDescent="0.2">
      <c r="A752" s="5"/>
      <c r="B752" s="5"/>
      <c r="C752" s="5"/>
      <c r="D752" s="5"/>
      <c r="E752" s="6"/>
      <c r="F752" s="6">
        <v>52020100003</v>
      </c>
      <c r="G752" s="6" t="s">
        <v>1938</v>
      </c>
      <c r="H752" s="21" t="s">
        <v>4612</v>
      </c>
      <c r="I752" s="6"/>
      <c r="J752" s="22"/>
      <c r="K752" s="5"/>
      <c r="L752" s="5"/>
      <c r="M752" s="5"/>
      <c r="N752" s="5"/>
      <c r="O752" s="5"/>
      <c r="P752" s="5"/>
      <c r="Q752" s="5"/>
      <c r="R752" s="5"/>
      <c r="S752" s="5"/>
      <c r="T752" s="5"/>
      <c r="U752" s="5"/>
    </row>
    <row r="753" spans="1:21" ht="12.75" customHeight="1" x14ac:dyDescent="0.2">
      <c r="A753" s="5"/>
      <c r="B753" s="5"/>
      <c r="C753" s="5"/>
      <c r="D753" s="5"/>
      <c r="E753" s="6"/>
      <c r="F753" s="6">
        <v>52020100004</v>
      </c>
      <c r="G753" s="6" t="s">
        <v>1945</v>
      </c>
      <c r="H753" s="21" t="s">
        <v>4613</v>
      </c>
      <c r="I753" s="6"/>
      <c r="J753" s="22"/>
      <c r="K753" s="5"/>
      <c r="L753" s="5"/>
      <c r="M753" s="5"/>
      <c r="N753" s="5"/>
      <c r="O753" s="5"/>
      <c r="P753" s="5"/>
      <c r="Q753" s="5"/>
      <c r="R753" s="5"/>
      <c r="S753" s="5"/>
      <c r="T753" s="5"/>
      <c r="U753" s="5"/>
    </row>
    <row r="754" spans="1:21" ht="12.75" customHeight="1" x14ac:dyDescent="0.2">
      <c r="A754" s="5"/>
      <c r="B754" s="5"/>
      <c r="C754" s="5"/>
      <c r="D754" s="5"/>
      <c r="E754" s="6"/>
      <c r="F754" s="6">
        <v>52020100005</v>
      </c>
      <c r="G754" s="6" t="s">
        <v>1952</v>
      </c>
      <c r="H754" s="21" t="s">
        <v>4614</v>
      </c>
      <c r="I754" s="6"/>
      <c r="J754" s="22"/>
      <c r="K754" s="5"/>
      <c r="L754" s="5"/>
      <c r="M754" s="5"/>
      <c r="N754" s="5"/>
      <c r="O754" s="5"/>
      <c r="P754" s="5"/>
      <c r="Q754" s="5"/>
      <c r="R754" s="5"/>
      <c r="S754" s="5"/>
      <c r="T754" s="5"/>
      <c r="U754" s="5"/>
    </row>
    <row r="755" spans="1:21" ht="12.75" customHeight="1" x14ac:dyDescent="0.2">
      <c r="A755" s="5"/>
      <c r="B755" s="5"/>
      <c r="C755" s="5"/>
      <c r="D755" s="5"/>
      <c r="E755" s="6"/>
      <c r="F755" s="6">
        <v>52020100006</v>
      </c>
      <c r="G755" s="6" t="s">
        <v>1959</v>
      </c>
      <c r="H755" s="21" t="s">
        <v>4615</v>
      </c>
      <c r="I755" s="6"/>
      <c r="J755" s="22"/>
      <c r="K755" s="5"/>
      <c r="L755" s="5"/>
      <c r="M755" s="5"/>
      <c r="N755" s="5"/>
      <c r="O755" s="5"/>
      <c r="P755" s="5"/>
      <c r="Q755" s="5"/>
      <c r="R755" s="5"/>
      <c r="S755" s="5"/>
      <c r="T755" s="5"/>
      <c r="U755" s="5"/>
    </row>
    <row r="756" spans="1:21" ht="12.75" customHeight="1" x14ac:dyDescent="0.2">
      <c r="A756" s="5"/>
      <c r="B756" s="5"/>
      <c r="C756" s="5"/>
      <c r="D756" s="5"/>
      <c r="E756" s="6"/>
      <c r="F756" s="6">
        <v>52020110001</v>
      </c>
      <c r="G756" s="6" t="s">
        <v>1966</v>
      </c>
      <c r="H756" s="21" t="s">
        <v>4616</v>
      </c>
      <c r="I756" s="6"/>
      <c r="J756" s="22"/>
      <c r="K756" s="5"/>
      <c r="L756" s="5"/>
      <c r="M756" s="5"/>
      <c r="N756" s="5"/>
      <c r="O756" s="5"/>
      <c r="P756" s="5"/>
      <c r="Q756" s="5"/>
      <c r="R756" s="5"/>
      <c r="S756" s="5"/>
      <c r="T756" s="5"/>
      <c r="U756" s="5"/>
    </row>
    <row r="757" spans="1:21" ht="12.75" customHeight="1" x14ac:dyDescent="0.2">
      <c r="A757" s="5"/>
      <c r="B757" s="5"/>
      <c r="C757" s="5"/>
      <c r="D757" s="5"/>
      <c r="E757" s="6"/>
      <c r="F757" s="6">
        <v>52020110002</v>
      </c>
      <c r="G757" s="6" t="s">
        <v>1973</v>
      </c>
      <c r="H757" s="21" t="s">
        <v>4617</v>
      </c>
      <c r="I757" s="6"/>
      <c r="J757" s="22"/>
      <c r="K757" s="5"/>
      <c r="L757" s="5"/>
      <c r="M757" s="5"/>
      <c r="N757" s="5"/>
      <c r="O757" s="5"/>
      <c r="P757" s="5"/>
      <c r="Q757" s="5"/>
      <c r="R757" s="5"/>
      <c r="S757" s="5"/>
      <c r="T757" s="5"/>
      <c r="U757" s="5"/>
    </row>
    <row r="758" spans="1:21" ht="12.75" customHeight="1" x14ac:dyDescent="0.2">
      <c r="A758" s="5"/>
      <c r="B758" s="5"/>
      <c r="C758" s="5"/>
      <c r="D758" s="5"/>
      <c r="E758" s="6"/>
      <c r="F758" s="6">
        <v>52020110003</v>
      </c>
      <c r="G758" s="6" t="s">
        <v>1980</v>
      </c>
      <c r="H758" s="21" t="s">
        <v>4618</v>
      </c>
      <c r="I758" s="6"/>
      <c r="J758" s="22"/>
      <c r="K758" s="5"/>
      <c r="L758" s="5"/>
      <c r="M758" s="5"/>
      <c r="N758" s="5"/>
      <c r="O758" s="5"/>
      <c r="P758" s="5"/>
      <c r="Q758" s="5"/>
      <c r="R758" s="5"/>
      <c r="S758" s="5"/>
      <c r="T758" s="5"/>
      <c r="U758" s="5"/>
    </row>
    <row r="759" spans="1:21" ht="12.75" customHeight="1" x14ac:dyDescent="0.2">
      <c r="A759" s="5"/>
      <c r="B759" s="5"/>
      <c r="C759" s="5"/>
      <c r="D759" s="5"/>
      <c r="E759" s="6"/>
      <c r="F759" s="6">
        <v>52020110004</v>
      </c>
      <c r="G759" s="6" t="s">
        <v>1987</v>
      </c>
      <c r="H759" s="21" t="s">
        <v>4619</v>
      </c>
      <c r="I759" s="6"/>
      <c r="J759" s="22"/>
      <c r="K759" s="5"/>
      <c r="L759" s="5"/>
      <c r="M759" s="5"/>
      <c r="N759" s="5"/>
      <c r="O759" s="5"/>
      <c r="P759" s="5"/>
      <c r="Q759" s="5"/>
      <c r="R759" s="5"/>
      <c r="S759" s="5"/>
      <c r="T759" s="5"/>
      <c r="U759" s="5"/>
    </row>
    <row r="760" spans="1:21" ht="12.75" customHeight="1" x14ac:dyDescent="0.2">
      <c r="A760" s="5"/>
      <c r="B760" s="5"/>
      <c r="C760" s="5"/>
      <c r="D760" s="5"/>
      <c r="E760" s="6"/>
      <c r="F760" s="6">
        <v>52020110005</v>
      </c>
      <c r="G760" s="6" t="s">
        <v>1994</v>
      </c>
      <c r="H760" s="21" t="s">
        <v>4620</v>
      </c>
      <c r="I760" s="6"/>
      <c r="J760" s="22"/>
      <c r="K760" s="5"/>
      <c r="L760" s="5"/>
      <c r="M760" s="5"/>
      <c r="N760" s="5"/>
      <c r="O760" s="5"/>
      <c r="P760" s="5"/>
      <c r="Q760" s="5"/>
      <c r="R760" s="5"/>
      <c r="S760" s="5"/>
      <c r="T760" s="5"/>
      <c r="U760" s="5"/>
    </row>
    <row r="761" spans="1:21" ht="12.75" customHeight="1" x14ac:dyDescent="0.2">
      <c r="A761" s="5"/>
      <c r="B761" s="5"/>
      <c r="C761" s="5"/>
      <c r="D761" s="5"/>
      <c r="E761" s="6"/>
      <c r="F761" s="6">
        <v>52020110006</v>
      </c>
      <c r="G761" s="6" t="s">
        <v>2001</v>
      </c>
      <c r="H761" s="21" t="s">
        <v>4621</v>
      </c>
      <c r="I761" s="6"/>
      <c r="J761" s="22"/>
      <c r="K761" s="5"/>
      <c r="L761" s="5"/>
      <c r="M761" s="5"/>
      <c r="N761" s="5"/>
      <c r="O761" s="5"/>
      <c r="P761" s="5"/>
      <c r="Q761" s="5"/>
      <c r="R761" s="5"/>
      <c r="S761" s="5"/>
      <c r="T761" s="5"/>
      <c r="U761" s="5"/>
    </row>
    <row r="762" spans="1:21" ht="12.75" customHeight="1" x14ac:dyDescent="0.2">
      <c r="A762" s="5"/>
      <c r="B762" s="5"/>
      <c r="C762" s="5"/>
      <c r="D762" s="5"/>
      <c r="E762" s="6"/>
      <c r="F762" s="6">
        <v>52030010001</v>
      </c>
      <c r="G762" s="6" t="s">
        <v>2008</v>
      </c>
      <c r="H762" s="21" t="s">
        <v>4622</v>
      </c>
      <c r="I762" s="6"/>
      <c r="J762" s="22"/>
      <c r="K762" s="5"/>
      <c r="L762" s="5"/>
      <c r="M762" s="5"/>
      <c r="N762" s="5"/>
      <c r="O762" s="5"/>
      <c r="P762" s="5"/>
      <c r="Q762" s="5"/>
      <c r="R762" s="5"/>
      <c r="S762" s="5"/>
      <c r="T762" s="5"/>
      <c r="U762" s="5"/>
    </row>
    <row r="763" spans="1:21" ht="12.75" customHeight="1" x14ac:dyDescent="0.2">
      <c r="A763" s="5"/>
      <c r="B763" s="5"/>
      <c r="C763" s="5"/>
      <c r="D763" s="5"/>
      <c r="E763" s="6"/>
      <c r="F763" s="6">
        <v>52030010002</v>
      </c>
      <c r="G763" s="6" t="s">
        <v>2015</v>
      </c>
      <c r="H763" s="21" t="s">
        <v>4623</v>
      </c>
      <c r="I763" s="6"/>
      <c r="J763" s="22"/>
      <c r="K763" s="5"/>
      <c r="L763" s="5"/>
      <c r="M763" s="5"/>
      <c r="N763" s="5"/>
      <c r="O763" s="5"/>
      <c r="P763" s="5"/>
      <c r="Q763" s="5"/>
      <c r="R763" s="5"/>
      <c r="S763" s="5"/>
      <c r="T763" s="5"/>
      <c r="U763" s="5"/>
    </row>
    <row r="764" spans="1:21" ht="12.75" customHeight="1" x14ac:dyDescent="0.2">
      <c r="A764" s="5"/>
      <c r="B764" s="5"/>
      <c r="C764" s="5"/>
      <c r="D764" s="5"/>
      <c r="E764" s="6"/>
      <c r="F764" s="6">
        <v>52030010003</v>
      </c>
      <c r="G764" s="6" t="s">
        <v>2022</v>
      </c>
      <c r="H764" s="21" t="s">
        <v>4624</v>
      </c>
      <c r="I764" s="6"/>
      <c r="J764" s="22"/>
      <c r="K764" s="5"/>
      <c r="L764" s="5"/>
      <c r="M764" s="5"/>
      <c r="N764" s="5"/>
      <c r="O764" s="5"/>
      <c r="P764" s="5"/>
      <c r="Q764" s="5"/>
      <c r="R764" s="5"/>
      <c r="S764" s="5"/>
      <c r="T764" s="5"/>
      <c r="U764" s="5"/>
    </row>
    <row r="765" spans="1:21" ht="12.75" customHeight="1" x14ac:dyDescent="0.2">
      <c r="A765" s="5"/>
      <c r="B765" s="5"/>
      <c r="C765" s="5"/>
      <c r="D765" s="5"/>
      <c r="E765" s="6"/>
      <c r="F765" s="6">
        <v>52030010004</v>
      </c>
      <c r="G765" s="6" t="s">
        <v>2029</v>
      </c>
      <c r="H765" s="21" t="s">
        <v>4625</v>
      </c>
      <c r="I765" s="6"/>
      <c r="J765" s="22"/>
      <c r="K765" s="5"/>
      <c r="L765" s="5"/>
      <c r="M765" s="5"/>
      <c r="N765" s="5"/>
      <c r="O765" s="5"/>
      <c r="P765" s="5"/>
      <c r="Q765" s="5"/>
      <c r="R765" s="5"/>
      <c r="S765" s="5"/>
      <c r="T765" s="5"/>
      <c r="U765" s="5"/>
    </row>
    <row r="766" spans="1:21" ht="12.75" customHeight="1" x14ac:dyDescent="0.2">
      <c r="A766" s="5"/>
      <c r="B766" s="5"/>
      <c r="C766" s="5"/>
      <c r="D766" s="5"/>
      <c r="E766" s="6"/>
      <c r="F766" s="6">
        <v>52030010005</v>
      </c>
      <c r="G766" s="6" t="s">
        <v>2036</v>
      </c>
      <c r="H766" s="21" t="s">
        <v>4626</v>
      </c>
      <c r="I766" s="6"/>
      <c r="J766" s="22"/>
      <c r="K766" s="5"/>
      <c r="L766" s="5"/>
      <c r="M766" s="5"/>
      <c r="N766" s="5"/>
      <c r="O766" s="5"/>
      <c r="P766" s="5"/>
      <c r="Q766" s="5"/>
      <c r="R766" s="5"/>
      <c r="S766" s="5"/>
      <c r="T766" s="5"/>
      <c r="U766" s="5"/>
    </row>
    <row r="767" spans="1:21" ht="12.75" customHeight="1" x14ac:dyDescent="0.2">
      <c r="A767" s="5"/>
      <c r="B767" s="5"/>
      <c r="C767" s="5"/>
      <c r="D767" s="5"/>
      <c r="E767" s="6"/>
      <c r="F767" s="6">
        <v>52030010006</v>
      </c>
      <c r="G767" s="6" t="s">
        <v>2043</v>
      </c>
      <c r="H767" s="21" t="s">
        <v>4627</v>
      </c>
      <c r="I767" s="6"/>
      <c r="J767" s="22"/>
      <c r="K767" s="5"/>
      <c r="L767" s="5"/>
      <c r="M767" s="5"/>
      <c r="N767" s="5"/>
      <c r="O767" s="5"/>
      <c r="P767" s="5"/>
      <c r="Q767" s="5"/>
      <c r="R767" s="5"/>
      <c r="S767" s="5"/>
      <c r="T767" s="5"/>
      <c r="U767" s="5"/>
    </row>
    <row r="768" spans="1:21" ht="12.75" customHeight="1" x14ac:dyDescent="0.2">
      <c r="A768" s="5"/>
      <c r="B768" s="5"/>
      <c r="C768" s="5"/>
      <c r="D768" s="5"/>
      <c r="E768" s="6"/>
      <c r="F768" s="6">
        <v>52030010007</v>
      </c>
      <c r="G768" s="6" t="s">
        <v>2050</v>
      </c>
      <c r="H768" s="21" t="s">
        <v>4628</v>
      </c>
      <c r="I768" s="6"/>
      <c r="J768" s="22"/>
      <c r="K768" s="5"/>
      <c r="L768" s="5"/>
      <c r="M768" s="5"/>
      <c r="N768" s="5"/>
      <c r="O768" s="5"/>
      <c r="P768" s="5"/>
      <c r="Q768" s="5"/>
      <c r="R768" s="5"/>
      <c r="S768" s="5"/>
      <c r="T768" s="5"/>
      <c r="U768" s="5"/>
    </row>
    <row r="769" spans="1:21" ht="12.75" customHeight="1" x14ac:dyDescent="0.2">
      <c r="A769" s="5"/>
      <c r="B769" s="5"/>
      <c r="C769" s="5"/>
      <c r="D769" s="5"/>
      <c r="E769" s="6"/>
      <c r="F769" s="6">
        <v>52030010008</v>
      </c>
      <c r="G769" s="6" t="s">
        <v>2057</v>
      </c>
      <c r="H769" s="21" t="s">
        <v>4629</v>
      </c>
      <c r="I769" s="6"/>
      <c r="J769" s="22"/>
      <c r="K769" s="5"/>
      <c r="L769" s="5"/>
      <c r="M769" s="5"/>
      <c r="N769" s="5"/>
      <c r="O769" s="5"/>
      <c r="P769" s="5"/>
      <c r="Q769" s="5"/>
      <c r="R769" s="5"/>
      <c r="S769" s="5"/>
      <c r="T769" s="5"/>
      <c r="U769" s="5"/>
    </row>
    <row r="770" spans="1:21" ht="12.75" customHeight="1" x14ac:dyDescent="0.2">
      <c r="A770" s="5"/>
      <c r="B770" s="5"/>
      <c r="C770" s="5"/>
      <c r="D770" s="5"/>
      <c r="E770" s="6"/>
      <c r="F770" s="6">
        <v>52030010009</v>
      </c>
      <c r="G770" s="6" t="s">
        <v>2064</v>
      </c>
      <c r="H770" s="21" t="s">
        <v>4630</v>
      </c>
      <c r="I770" s="6"/>
      <c r="J770" s="22"/>
      <c r="K770" s="5"/>
      <c r="L770" s="5"/>
      <c r="M770" s="5"/>
      <c r="N770" s="5"/>
      <c r="O770" s="5"/>
      <c r="P770" s="5"/>
      <c r="Q770" s="5"/>
      <c r="R770" s="5"/>
      <c r="S770" s="5"/>
      <c r="T770" s="5"/>
      <c r="U770" s="5"/>
    </row>
    <row r="771" spans="1:21" ht="12.75" customHeight="1" x14ac:dyDescent="0.2">
      <c r="A771" s="5"/>
      <c r="B771" s="5"/>
      <c r="C771" s="5"/>
      <c r="D771" s="5"/>
      <c r="E771" s="6"/>
      <c r="F771" s="6">
        <v>52030010010</v>
      </c>
      <c r="G771" s="6" t="s">
        <v>2071</v>
      </c>
      <c r="H771" s="21" t="s">
        <v>4631</v>
      </c>
      <c r="I771" s="6"/>
      <c r="J771" s="22"/>
      <c r="K771" s="5"/>
      <c r="L771" s="5"/>
      <c r="M771" s="5"/>
      <c r="N771" s="5"/>
      <c r="O771" s="5"/>
      <c r="P771" s="5"/>
      <c r="Q771" s="5"/>
      <c r="R771" s="5"/>
      <c r="S771" s="5"/>
      <c r="T771" s="5"/>
      <c r="U771" s="5"/>
    </row>
    <row r="772" spans="1:21" ht="12.75" customHeight="1" x14ac:dyDescent="0.2">
      <c r="A772" s="5"/>
      <c r="B772" s="5"/>
      <c r="C772" s="5"/>
      <c r="D772" s="5"/>
      <c r="E772" s="6"/>
      <c r="F772" s="6">
        <v>52030010011</v>
      </c>
      <c r="G772" s="6" t="s">
        <v>2078</v>
      </c>
      <c r="H772" s="21" t="s">
        <v>4632</v>
      </c>
      <c r="I772" s="6"/>
      <c r="J772" s="22"/>
      <c r="K772" s="5"/>
      <c r="L772" s="5"/>
      <c r="M772" s="5"/>
      <c r="N772" s="5"/>
      <c r="O772" s="5"/>
      <c r="P772" s="5"/>
      <c r="Q772" s="5"/>
      <c r="R772" s="5"/>
      <c r="S772" s="5"/>
      <c r="T772" s="5"/>
      <c r="U772" s="5"/>
    </row>
    <row r="773" spans="1:21" ht="12.75" customHeight="1" x14ac:dyDescent="0.2">
      <c r="A773" s="5"/>
      <c r="B773" s="5"/>
      <c r="C773" s="5"/>
      <c r="D773" s="5"/>
      <c r="E773" s="6"/>
      <c r="F773" s="6">
        <v>52030010012</v>
      </c>
      <c r="G773" s="6" t="s">
        <v>2085</v>
      </c>
      <c r="H773" s="21" t="s">
        <v>4633</v>
      </c>
      <c r="I773" s="6"/>
      <c r="J773" s="22"/>
      <c r="K773" s="5"/>
      <c r="L773" s="5"/>
      <c r="M773" s="5"/>
      <c r="N773" s="5"/>
      <c r="O773" s="5"/>
      <c r="P773" s="5"/>
      <c r="Q773" s="5"/>
      <c r="R773" s="5"/>
      <c r="S773" s="5"/>
      <c r="T773" s="5"/>
      <c r="U773" s="5"/>
    </row>
    <row r="774" spans="1:21" ht="12.75" customHeight="1" x14ac:dyDescent="0.2">
      <c r="A774" s="5"/>
      <c r="B774" s="5"/>
      <c r="C774" s="5"/>
      <c r="D774" s="5"/>
      <c r="E774" s="6"/>
      <c r="F774" s="6">
        <v>52030010013</v>
      </c>
      <c r="G774" s="6" t="s">
        <v>2091</v>
      </c>
      <c r="H774" s="21" t="s">
        <v>4634</v>
      </c>
      <c r="I774" s="6"/>
      <c r="J774" s="22"/>
      <c r="K774" s="5"/>
      <c r="L774" s="5"/>
      <c r="M774" s="5"/>
      <c r="N774" s="5"/>
      <c r="O774" s="5"/>
      <c r="P774" s="5"/>
      <c r="Q774" s="5"/>
      <c r="R774" s="5"/>
      <c r="S774" s="5"/>
      <c r="T774" s="5"/>
      <c r="U774" s="5"/>
    </row>
    <row r="775" spans="1:21" ht="12.75" customHeight="1" x14ac:dyDescent="0.2">
      <c r="A775" s="5"/>
      <c r="B775" s="5"/>
      <c r="C775" s="5"/>
      <c r="D775" s="5"/>
      <c r="E775" s="6"/>
      <c r="F775" s="6">
        <v>52030010014</v>
      </c>
      <c r="G775" s="6" t="s">
        <v>2098</v>
      </c>
      <c r="H775" s="21" t="s">
        <v>4635</v>
      </c>
      <c r="I775" s="6"/>
      <c r="J775" s="22"/>
      <c r="K775" s="5"/>
      <c r="L775" s="5"/>
      <c r="M775" s="5"/>
      <c r="N775" s="5"/>
      <c r="O775" s="5"/>
      <c r="P775" s="5"/>
      <c r="Q775" s="5"/>
      <c r="R775" s="5"/>
      <c r="S775" s="5"/>
      <c r="T775" s="5"/>
      <c r="U775" s="5"/>
    </row>
    <row r="776" spans="1:21" ht="12.75" customHeight="1" x14ac:dyDescent="0.2">
      <c r="A776" s="5"/>
      <c r="B776" s="5"/>
      <c r="C776" s="5"/>
      <c r="D776" s="5"/>
      <c r="E776" s="6"/>
      <c r="F776" s="6">
        <v>52030010015</v>
      </c>
      <c r="G776" s="6" t="s">
        <v>2105</v>
      </c>
      <c r="H776" s="21" t="s">
        <v>4636</v>
      </c>
      <c r="I776" s="6"/>
      <c r="J776" s="22"/>
      <c r="K776" s="5"/>
      <c r="L776" s="5"/>
      <c r="M776" s="5"/>
      <c r="N776" s="5"/>
      <c r="O776" s="5"/>
      <c r="P776" s="5"/>
      <c r="Q776" s="5"/>
      <c r="R776" s="5"/>
      <c r="S776" s="5"/>
      <c r="T776" s="5"/>
      <c r="U776" s="5"/>
    </row>
    <row r="777" spans="1:21" ht="12.75" customHeight="1" x14ac:dyDescent="0.2">
      <c r="A777" s="5"/>
      <c r="B777" s="5"/>
      <c r="C777" s="5"/>
      <c r="D777" s="5"/>
      <c r="E777" s="6"/>
      <c r="F777" s="6">
        <v>52030010016</v>
      </c>
      <c r="G777" s="6" t="s">
        <v>2112</v>
      </c>
      <c r="H777" s="21" t="s">
        <v>4637</v>
      </c>
      <c r="I777" s="6"/>
      <c r="J777" s="22"/>
      <c r="K777" s="5"/>
      <c r="L777" s="5"/>
      <c r="M777" s="5"/>
      <c r="N777" s="5"/>
      <c r="O777" s="5"/>
      <c r="P777" s="5"/>
      <c r="Q777" s="5"/>
      <c r="R777" s="5"/>
      <c r="S777" s="5"/>
      <c r="T777" s="5"/>
      <c r="U777" s="5"/>
    </row>
    <row r="778" spans="1:21" ht="12.75" customHeight="1" x14ac:dyDescent="0.2">
      <c r="A778" s="5"/>
      <c r="B778" s="5"/>
      <c r="C778" s="5"/>
      <c r="D778" s="5"/>
      <c r="E778" s="6"/>
      <c r="F778" s="6">
        <v>52030010017</v>
      </c>
      <c r="G778" s="6" t="s">
        <v>2119</v>
      </c>
      <c r="H778" s="21" t="s">
        <v>4638</v>
      </c>
      <c r="I778" s="6"/>
      <c r="J778" s="22"/>
      <c r="K778" s="5"/>
      <c r="L778" s="5"/>
      <c r="M778" s="5"/>
      <c r="N778" s="5"/>
      <c r="O778" s="5"/>
      <c r="P778" s="5"/>
      <c r="Q778" s="5"/>
      <c r="R778" s="5"/>
      <c r="S778" s="5"/>
      <c r="T778" s="5"/>
      <c r="U778" s="5"/>
    </row>
    <row r="779" spans="1:21" ht="12.75" customHeight="1" x14ac:dyDescent="0.2">
      <c r="A779" s="5"/>
      <c r="B779" s="5"/>
      <c r="C779" s="5"/>
      <c r="D779" s="5"/>
      <c r="E779" s="6"/>
      <c r="F779" s="6">
        <v>52030020001</v>
      </c>
      <c r="G779" s="6" t="s">
        <v>2126</v>
      </c>
      <c r="H779" s="21" t="s">
        <v>4639</v>
      </c>
      <c r="I779" s="6"/>
      <c r="J779" s="22"/>
      <c r="K779" s="5"/>
      <c r="L779" s="5"/>
      <c r="M779" s="5"/>
      <c r="N779" s="5"/>
      <c r="O779" s="5"/>
      <c r="P779" s="5"/>
      <c r="Q779" s="5"/>
      <c r="R779" s="5"/>
      <c r="S779" s="5"/>
      <c r="T779" s="5"/>
      <c r="U779" s="5"/>
    </row>
    <row r="780" spans="1:21" ht="12.75" customHeight="1" x14ac:dyDescent="0.2">
      <c r="A780" s="5"/>
      <c r="B780" s="5"/>
      <c r="C780" s="5"/>
      <c r="D780" s="5"/>
      <c r="E780" s="6"/>
      <c r="F780" s="6">
        <v>52030020002</v>
      </c>
      <c r="G780" s="6" t="s">
        <v>2133</v>
      </c>
      <c r="H780" s="21" t="s">
        <v>4640</v>
      </c>
      <c r="I780" s="6"/>
      <c r="J780" s="22"/>
      <c r="K780" s="5"/>
      <c r="L780" s="5"/>
      <c r="M780" s="5"/>
      <c r="N780" s="5"/>
      <c r="O780" s="5"/>
      <c r="P780" s="5"/>
      <c r="Q780" s="5"/>
      <c r="R780" s="5"/>
      <c r="S780" s="5"/>
      <c r="T780" s="5"/>
      <c r="U780" s="5"/>
    </row>
    <row r="781" spans="1:21" ht="12.75" customHeight="1" x14ac:dyDescent="0.2">
      <c r="A781" s="5"/>
      <c r="B781" s="5"/>
      <c r="C781" s="5"/>
      <c r="D781" s="5"/>
      <c r="E781" s="6"/>
      <c r="F781" s="6">
        <v>52030020003</v>
      </c>
      <c r="G781" s="6" t="s">
        <v>2140</v>
      </c>
      <c r="H781" s="21" t="s">
        <v>4641</v>
      </c>
      <c r="I781" s="6"/>
      <c r="J781" s="22"/>
      <c r="K781" s="5"/>
      <c r="L781" s="5"/>
      <c r="M781" s="5"/>
      <c r="N781" s="5"/>
      <c r="O781" s="5"/>
      <c r="P781" s="5"/>
      <c r="Q781" s="5"/>
      <c r="R781" s="5"/>
      <c r="S781" s="5"/>
      <c r="T781" s="5"/>
      <c r="U781" s="5"/>
    </row>
    <row r="782" spans="1:21" ht="12.75" customHeight="1" x14ac:dyDescent="0.2">
      <c r="A782" s="5"/>
      <c r="B782" s="5"/>
      <c r="C782" s="5"/>
      <c r="D782" s="5"/>
      <c r="E782" s="6"/>
      <c r="F782" s="6">
        <v>52030020004</v>
      </c>
      <c r="G782" s="6" t="s">
        <v>2147</v>
      </c>
      <c r="H782" s="21" t="s">
        <v>4642</v>
      </c>
      <c r="I782" s="6"/>
      <c r="J782" s="22"/>
      <c r="K782" s="5"/>
      <c r="L782" s="5"/>
      <c r="M782" s="5"/>
      <c r="N782" s="5"/>
      <c r="O782" s="5"/>
      <c r="P782" s="5"/>
      <c r="Q782" s="5"/>
      <c r="R782" s="5"/>
      <c r="S782" s="5"/>
      <c r="T782" s="5"/>
      <c r="U782" s="5"/>
    </row>
    <row r="783" spans="1:21" ht="12.75" customHeight="1" x14ac:dyDescent="0.2">
      <c r="A783" s="5"/>
      <c r="B783" s="5"/>
      <c r="C783" s="5"/>
      <c r="D783" s="5"/>
      <c r="E783" s="6"/>
      <c r="F783" s="6">
        <v>52030020005</v>
      </c>
      <c r="G783" s="6" t="s">
        <v>2154</v>
      </c>
      <c r="H783" s="21" t="s">
        <v>4643</v>
      </c>
      <c r="I783" s="6"/>
      <c r="J783" s="22"/>
      <c r="K783" s="5"/>
      <c r="L783" s="5"/>
      <c r="M783" s="5"/>
      <c r="N783" s="5"/>
      <c r="O783" s="5"/>
      <c r="P783" s="5"/>
      <c r="Q783" s="5"/>
      <c r="R783" s="5"/>
      <c r="S783" s="5"/>
      <c r="T783" s="5"/>
      <c r="U783" s="5"/>
    </row>
    <row r="784" spans="1:21" ht="12.75" customHeight="1" x14ac:dyDescent="0.2">
      <c r="A784" s="5"/>
      <c r="B784" s="5"/>
      <c r="C784" s="5"/>
      <c r="D784" s="5"/>
      <c r="E784" s="6"/>
      <c r="F784" s="6">
        <v>52030020006</v>
      </c>
      <c r="G784" s="6" t="s">
        <v>2161</v>
      </c>
      <c r="H784" s="21" t="s">
        <v>4644</v>
      </c>
      <c r="I784" s="6"/>
      <c r="J784" s="22"/>
      <c r="K784" s="5"/>
      <c r="L784" s="5"/>
      <c r="M784" s="5"/>
      <c r="N784" s="5"/>
      <c r="O784" s="5"/>
      <c r="P784" s="5"/>
      <c r="Q784" s="5"/>
      <c r="R784" s="5"/>
      <c r="S784" s="5"/>
      <c r="T784" s="5"/>
      <c r="U784" s="5"/>
    </row>
    <row r="785" spans="1:21" ht="12.75" customHeight="1" x14ac:dyDescent="0.2">
      <c r="A785" s="5"/>
      <c r="B785" s="5"/>
      <c r="C785" s="5"/>
      <c r="D785" s="5"/>
      <c r="E785" s="6"/>
      <c r="F785" s="6">
        <v>52030030001</v>
      </c>
      <c r="G785" s="6" t="s">
        <v>2168</v>
      </c>
      <c r="H785" s="21" t="s">
        <v>4645</v>
      </c>
      <c r="I785" s="6"/>
      <c r="J785" s="22"/>
      <c r="K785" s="5"/>
      <c r="L785" s="5"/>
      <c r="M785" s="5"/>
      <c r="N785" s="5"/>
      <c r="O785" s="5"/>
      <c r="P785" s="5"/>
      <c r="Q785" s="5"/>
      <c r="R785" s="5"/>
      <c r="S785" s="5"/>
      <c r="T785" s="5"/>
      <c r="U785" s="5"/>
    </row>
    <row r="786" spans="1:21" ht="12.75" customHeight="1" x14ac:dyDescent="0.2">
      <c r="A786" s="5"/>
      <c r="B786" s="5"/>
      <c r="C786" s="5"/>
      <c r="D786" s="5"/>
      <c r="E786" s="6"/>
      <c r="F786" s="6">
        <v>52030030002</v>
      </c>
      <c r="G786" s="6" t="s">
        <v>2175</v>
      </c>
      <c r="H786" s="21" t="s">
        <v>4646</v>
      </c>
      <c r="I786" s="6"/>
      <c r="J786" s="22"/>
      <c r="K786" s="5"/>
      <c r="L786" s="5"/>
      <c r="M786" s="5"/>
      <c r="N786" s="5"/>
      <c r="O786" s="5"/>
      <c r="P786" s="5"/>
      <c r="Q786" s="5"/>
      <c r="R786" s="5"/>
      <c r="S786" s="5"/>
      <c r="T786" s="5"/>
      <c r="U786" s="5"/>
    </row>
    <row r="787" spans="1:21" ht="12.75" customHeight="1" x14ac:dyDescent="0.2">
      <c r="A787" s="5"/>
      <c r="B787" s="5"/>
      <c r="C787" s="5"/>
      <c r="D787" s="5"/>
      <c r="E787" s="6"/>
      <c r="F787" s="6">
        <v>52030030003</v>
      </c>
      <c r="G787" s="6" t="s">
        <v>2182</v>
      </c>
      <c r="H787" s="21" t="s">
        <v>4647</v>
      </c>
      <c r="I787" s="6"/>
      <c r="J787" s="22"/>
      <c r="K787" s="5"/>
      <c r="L787" s="5"/>
      <c r="M787" s="5"/>
      <c r="N787" s="5"/>
      <c r="O787" s="5"/>
      <c r="P787" s="5"/>
      <c r="Q787" s="5"/>
      <c r="R787" s="5"/>
      <c r="S787" s="5"/>
      <c r="T787" s="5"/>
      <c r="U787" s="5"/>
    </row>
    <row r="788" spans="1:21" ht="12.75" customHeight="1" x14ac:dyDescent="0.2">
      <c r="A788" s="5"/>
      <c r="B788" s="5"/>
      <c r="C788" s="5"/>
      <c r="D788" s="5"/>
      <c r="E788" s="6"/>
      <c r="F788" s="6">
        <v>52030030004</v>
      </c>
      <c r="G788" s="6" t="s">
        <v>2189</v>
      </c>
      <c r="H788" s="21" t="s">
        <v>4648</v>
      </c>
      <c r="I788" s="6"/>
      <c r="J788" s="22"/>
      <c r="K788" s="5"/>
      <c r="L788" s="5"/>
      <c r="M788" s="5"/>
      <c r="N788" s="5"/>
      <c r="O788" s="5"/>
      <c r="P788" s="5"/>
      <c r="Q788" s="5"/>
      <c r="R788" s="5"/>
      <c r="S788" s="5"/>
      <c r="T788" s="5"/>
      <c r="U788" s="5"/>
    </row>
    <row r="789" spans="1:21" ht="12.75" customHeight="1" x14ac:dyDescent="0.2">
      <c r="A789" s="5"/>
      <c r="B789" s="5"/>
      <c r="C789" s="5"/>
      <c r="D789" s="5"/>
      <c r="E789" s="6"/>
      <c r="F789" s="6">
        <v>52030030005</v>
      </c>
      <c r="G789" s="6" t="s">
        <v>2196</v>
      </c>
      <c r="H789" s="21" t="s">
        <v>4649</v>
      </c>
      <c r="I789" s="6"/>
      <c r="J789" s="22"/>
      <c r="K789" s="5"/>
      <c r="L789" s="5"/>
      <c r="M789" s="5"/>
      <c r="N789" s="5"/>
      <c r="O789" s="5"/>
      <c r="P789" s="5"/>
      <c r="Q789" s="5"/>
      <c r="R789" s="5"/>
      <c r="S789" s="5"/>
      <c r="T789" s="5"/>
      <c r="U789" s="5"/>
    </row>
    <row r="790" spans="1:21" ht="12.75" customHeight="1" x14ac:dyDescent="0.2">
      <c r="A790" s="5"/>
      <c r="B790" s="5"/>
      <c r="C790" s="5"/>
      <c r="D790" s="5"/>
      <c r="E790" s="6"/>
      <c r="F790" s="6">
        <v>52030030006</v>
      </c>
      <c r="G790" s="6" t="s">
        <v>2203</v>
      </c>
      <c r="H790" s="21" t="s">
        <v>4650</v>
      </c>
      <c r="I790" s="6"/>
      <c r="J790" s="22"/>
      <c r="K790" s="5"/>
      <c r="L790" s="5"/>
      <c r="M790" s="5"/>
      <c r="N790" s="5"/>
      <c r="O790" s="5"/>
      <c r="P790" s="5"/>
      <c r="Q790" s="5"/>
      <c r="R790" s="5"/>
      <c r="S790" s="5"/>
      <c r="T790" s="5"/>
      <c r="U790" s="5"/>
    </row>
    <row r="791" spans="1:21" ht="12.75" customHeight="1" x14ac:dyDescent="0.2">
      <c r="A791" s="5"/>
      <c r="B791" s="5"/>
      <c r="C791" s="5"/>
      <c r="D791" s="5"/>
      <c r="E791" s="6"/>
      <c r="F791" s="6">
        <v>52030040001</v>
      </c>
      <c r="G791" s="6" t="s">
        <v>2210</v>
      </c>
      <c r="H791" s="21" t="s">
        <v>4651</v>
      </c>
      <c r="I791" s="6"/>
      <c r="J791" s="22"/>
      <c r="K791" s="5"/>
      <c r="L791" s="5"/>
      <c r="M791" s="5"/>
      <c r="N791" s="5"/>
      <c r="O791" s="5"/>
      <c r="P791" s="5"/>
      <c r="Q791" s="5"/>
      <c r="R791" s="5"/>
      <c r="S791" s="5"/>
      <c r="T791" s="5"/>
      <c r="U791" s="5"/>
    </row>
    <row r="792" spans="1:21" ht="12.75" customHeight="1" x14ac:dyDescent="0.2">
      <c r="A792" s="5"/>
      <c r="B792" s="5"/>
      <c r="C792" s="5"/>
      <c r="D792" s="5"/>
      <c r="E792" s="6"/>
      <c r="F792" s="6">
        <v>52030040002</v>
      </c>
      <c r="G792" s="6" t="s">
        <v>2217</v>
      </c>
      <c r="H792" s="21" t="s">
        <v>4652</v>
      </c>
      <c r="I792" s="6"/>
      <c r="J792" s="22"/>
      <c r="K792" s="5"/>
      <c r="L792" s="5"/>
      <c r="M792" s="5"/>
      <c r="N792" s="5"/>
      <c r="O792" s="5"/>
      <c r="P792" s="5"/>
      <c r="Q792" s="5"/>
      <c r="R792" s="5"/>
      <c r="S792" s="5"/>
      <c r="T792" s="5"/>
      <c r="U792" s="5"/>
    </row>
    <row r="793" spans="1:21" ht="12.75" customHeight="1" x14ac:dyDescent="0.2">
      <c r="A793" s="5"/>
      <c r="B793" s="5"/>
      <c r="C793" s="5"/>
      <c r="D793" s="5"/>
      <c r="E793" s="6"/>
      <c r="F793" s="6">
        <v>52030040003</v>
      </c>
      <c r="G793" s="6" t="s">
        <v>2224</v>
      </c>
      <c r="H793" s="21" t="s">
        <v>4653</v>
      </c>
      <c r="I793" s="6"/>
      <c r="J793" s="22"/>
      <c r="K793" s="5"/>
      <c r="L793" s="5"/>
      <c r="M793" s="5"/>
      <c r="N793" s="5"/>
      <c r="O793" s="5"/>
      <c r="P793" s="5"/>
      <c r="Q793" s="5"/>
      <c r="R793" s="5"/>
      <c r="S793" s="5"/>
      <c r="T793" s="5"/>
      <c r="U793" s="5"/>
    </row>
    <row r="794" spans="1:21" ht="12.75" customHeight="1" x14ac:dyDescent="0.2">
      <c r="A794" s="5"/>
      <c r="B794" s="5"/>
      <c r="C794" s="5"/>
      <c r="D794" s="5"/>
      <c r="E794" s="6"/>
      <c r="F794" s="6">
        <v>52030040004</v>
      </c>
      <c r="G794" s="6" t="s">
        <v>2231</v>
      </c>
      <c r="H794" s="21" t="s">
        <v>4654</v>
      </c>
      <c r="I794" s="6"/>
      <c r="J794" s="22"/>
      <c r="K794" s="5"/>
      <c r="L794" s="5"/>
      <c r="M794" s="5"/>
      <c r="N794" s="5"/>
      <c r="O794" s="5"/>
      <c r="P794" s="5"/>
      <c r="Q794" s="5"/>
      <c r="R794" s="5"/>
      <c r="S794" s="5"/>
      <c r="T794" s="5"/>
      <c r="U794" s="5"/>
    </row>
    <row r="795" spans="1:21" ht="12.75" customHeight="1" x14ac:dyDescent="0.2">
      <c r="A795" s="5"/>
      <c r="B795" s="5"/>
      <c r="C795" s="5"/>
      <c r="D795" s="5"/>
      <c r="E795" s="6"/>
      <c r="F795" s="6">
        <v>52030040005</v>
      </c>
      <c r="G795" s="6" t="s">
        <v>2238</v>
      </c>
      <c r="H795" s="21" t="s">
        <v>4655</v>
      </c>
      <c r="I795" s="6"/>
      <c r="J795" s="22"/>
      <c r="K795" s="5"/>
      <c r="L795" s="5"/>
      <c r="M795" s="5"/>
      <c r="N795" s="5"/>
      <c r="O795" s="5"/>
      <c r="P795" s="5"/>
      <c r="Q795" s="5"/>
      <c r="R795" s="5"/>
      <c r="S795" s="5"/>
      <c r="T795" s="5"/>
      <c r="U795" s="5"/>
    </row>
    <row r="796" spans="1:21" ht="12.75" customHeight="1" x14ac:dyDescent="0.2">
      <c r="A796" s="5"/>
      <c r="B796" s="5"/>
      <c r="C796" s="5"/>
      <c r="D796" s="5"/>
      <c r="E796" s="6"/>
      <c r="F796" s="6">
        <v>52030050001</v>
      </c>
      <c r="G796" s="6" t="s">
        <v>2244</v>
      </c>
      <c r="H796" s="21" t="s">
        <v>4656</v>
      </c>
      <c r="I796" s="6"/>
      <c r="J796" s="22"/>
      <c r="K796" s="5"/>
      <c r="L796" s="5"/>
      <c r="M796" s="5"/>
      <c r="N796" s="5"/>
      <c r="O796" s="5"/>
      <c r="P796" s="5"/>
      <c r="Q796" s="5"/>
      <c r="R796" s="5"/>
      <c r="S796" s="5"/>
      <c r="T796" s="5"/>
      <c r="U796" s="5"/>
    </row>
    <row r="797" spans="1:21" ht="12.75" customHeight="1" x14ac:dyDescent="0.2">
      <c r="A797" s="5"/>
      <c r="B797" s="5"/>
      <c r="C797" s="5"/>
      <c r="D797" s="5"/>
      <c r="E797" s="6"/>
      <c r="F797" s="6">
        <v>52030050002</v>
      </c>
      <c r="G797" s="6" t="s">
        <v>2251</v>
      </c>
      <c r="H797" s="21" t="s">
        <v>4657</v>
      </c>
      <c r="I797" s="6"/>
      <c r="J797" s="22"/>
      <c r="K797" s="5"/>
      <c r="L797" s="5"/>
      <c r="M797" s="5"/>
      <c r="N797" s="5"/>
      <c r="O797" s="5"/>
      <c r="P797" s="5"/>
      <c r="Q797" s="5"/>
      <c r="R797" s="5"/>
      <c r="S797" s="5"/>
      <c r="T797" s="5"/>
      <c r="U797" s="5"/>
    </row>
    <row r="798" spans="1:21" ht="12.75" customHeight="1" x14ac:dyDescent="0.2">
      <c r="A798" s="5"/>
      <c r="B798" s="5"/>
      <c r="C798" s="5"/>
      <c r="D798" s="5"/>
      <c r="E798" s="6"/>
      <c r="F798" s="6">
        <v>52030050003</v>
      </c>
      <c r="G798" s="6" t="s">
        <v>2258</v>
      </c>
      <c r="H798" s="21" t="s">
        <v>4658</v>
      </c>
      <c r="I798" s="6"/>
      <c r="J798" s="22"/>
      <c r="K798" s="5"/>
      <c r="L798" s="5"/>
      <c r="M798" s="5"/>
      <c r="N798" s="5"/>
      <c r="O798" s="5"/>
      <c r="P798" s="5"/>
      <c r="Q798" s="5"/>
      <c r="R798" s="5"/>
      <c r="S798" s="5"/>
      <c r="T798" s="5"/>
      <c r="U798" s="5"/>
    </row>
    <row r="799" spans="1:21" ht="12.75" customHeight="1" x14ac:dyDescent="0.2">
      <c r="A799" s="5"/>
      <c r="B799" s="5"/>
      <c r="C799" s="5"/>
      <c r="D799" s="5"/>
      <c r="E799" s="6"/>
      <c r="F799" s="6">
        <v>52030050004</v>
      </c>
      <c r="G799" s="6" t="s">
        <v>2264</v>
      </c>
      <c r="H799" s="21" t="s">
        <v>4659</v>
      </c>
      <c r="I799" s="6"/>
      <c r="J799" s="22"/>
      <c r="K799" s="5"/>
      <c r="L799" s="5"/>
      <c r="M799" s="5"/>
      <c r="N799" s="5"/>
      <c r="O799" s="5"/>
      <c r="P799" s="5"/>
      <c r="Q799" s="5"/>
      <c r="R799" s="5"/>
      <c r="S799" s="5"/>
      <c r="T799" s="5"/>
      <c r="U799" s="5"/>
    </row>
    <row r="800" spans="1:21" ht="12.75" customHeight="1" x14ac:dyDescent="0.2">
      <c r="A800" s="5"/>
      <c r="B800" s="5"/>
      <c r="C800" s="5"/>
      <c r="D800" s="5"/>
      <c r="E800" s="6"/>
      <c r="F800" s="6">
        <v>52030050005</v>
      </c>
      <c r="G800" s="6" t="s">
        <v>2271</v>
      </c>
      <c r="H800" s="21" t="s">
        <v>4660</v>
      </c>
      <c r="I800" s="6"/>
      <c r="J800" s="22"/>
      <c r="K800" s="5"/>
      <c r="L800" s="5"/>
      <c r="M800" s="5"/>
      <c r="N800" s="5"/>
      <c r="O800" s="5"/>
      <c r="P800" s="5"/>
      <c r="Q800" s="5"/>
      <c r="R800" s="5"/>
      <c r="S800" s="5"/>
      <c r="T800" s="5"/>
      <c r="U800" s="5"/>
    </row>
    <row r="801" spans="1:21" ht="12.75" customHeight="1" x14ac:dyDescent="0.2">
      <c r="A801" s="5"/>
      <c r="B801" s="5"/>
      <c r="C801" s="5"/>
      <c r="D801" s="5"/>
      <c r="E801" s="6"/>
      <c r="F801" s="6">
        <v>52030050006</v>
      </c>
      <c r="G801" s="6" t="s">
        <v>2278</v>
      </c>
      <c r="H801" s="21" t="s">
        <v>4661</v>
      </c>
      <c r="I801" s="6"/>
      <c r="J801" s="22"/>
      <c r="K801" s="5"/>
      <c r="L801" s="5"/>
      <c r="M801" s="5"/>
      <c r="N801" s="5"/>
      <c r="O801" s="5"/>
      <c r="P801" s="5"/>
      <c r="Q801" s="5"/>
      <c r="R801" s="5"/>
      <c r="S801" s="5"/>
      <c r="T801" s="5"/>
      <c r="U801" s="5"/>
    </row>
    <row r="802" spans="1:21" ht="12.75" customHeight="1" x14ac:dyDescent="0.2">
      <c r="A802" s="5"/>
      <c r="B802" s="5"/>
      <c r="C802" s="5"/>
      <c r="D802" s="5"/>
      <c r="E802" s="6"/>
      <c r="F802" s="6">
        <v>52030050007</v>
      </c>
      <c r="G802" s="6" t="s">
        <v>2285</v>
      </c>
      <c r="H802" s="21" t="s">
        <v>4662</v>
      </c>
      <c r="I802" s="6"/>
      <c r="J802" s="22"/>
      <c r="K802" s="5"/>
      <c r="L802" s="5"/>
      <c r="M802" s="5"/>
      <c r="N802" s="5"/>
      <c r="O802" s="5"/>
      <c r="P802" s="5"/>
      <c r="Q802" s="5"/>
      <c r="R802" s="5"/>
      <c r="S802" s="5"/>
      <c r="T802" s="5"/>
      <c r="U802" s="5"/>
    </row>
    <row r="803" spans="1:21" ht="12.75" customHeight="1" x14ac:dyDescent="0.2">
      <c r="A803" s="5"/>
      <c r="B803" s="5"/>
      <c r="C803" s="5"/>
      <c r="D803" s="5"/>
      <c r="E803" s="6"/>
      <c r="F803" s="6">
        <v>52030050008</v>
      </c>
      <c r="G803" s="6" t="s">
        <v>2292</v>
      </c>
      <c r="H803" s="21" t="s">
        <v>4663</v>
      </c>
      <c r="I803" s="6"/>
      <c r="J803" s="22"/>
      <c r="K803" s="5"/>
      <c r="L803" s="5"/>
      <c r="M803" s="5"/>
      <c r="N803" s="5"/>
      <c r="O803" s="5"/>
      <c r="P803" s="5"/>
      <c r="Q803" s="5"/>
      <c r="R803" s="5"/>
      <c r="S803" s="5"/>
      <c r="T803" s="5"/>
      <c r="U803" s="5"/>
    </row>
    <row r="804" spans="1:21" ht="12.75" customHeight="1" x14ac:dyDescent="0.2">
      <c r="A804" s="5"/>
      <c r="B804" s="5"/>
      <c r="C804" s="5"/>
      <c r="D804" s="5"/>
      <c r="E804" s="6"/>
      <c r="F804" s="6">
        <v>52030050009</v>
      </c>
      <c r="G804" s="6" t="s">
        <v>2299</v>
      </c>
      <c r="H804" s="21" t="s">
        <v>4664</v>
      </c>
      <c r="I804" s="6"/>
      <c r="J804" s="22"/>
      <c r="K804" s="5"/>
      <c r="L804" s="5"/>
      <c r="M804" s="5"/>
      <c r="N804" s="5"/>
      <c r="O804" s="5"/>
      <c r="P804" s="5"/>
      <c r="Q804" s="5"/>
      <c r="R804" s="5"/>
      <c r="S804" s="5"/>
      <c r="T804" s="5"/>
      <c r="U804" s="5"/>
    </row>
    <row r="805" spans="1:21" ht="12.75" customHeight="1" x14ac:dyDescent="0.2">
      <c r="A805" s="5"/>
      <c r="B805" s="5"/>
      <c r="C805" s="5"/>
      <c r="D805" s="5"/>
      <c r="E805" s="6"/>
      <c r="F805" s="6">
        <v>52030050010</v>
      </c>
      <c r="G805" s="6" t="s">
        <v>2306</v>
      </c>
      <c r="H805" s="21" t="s">
        <v>4665</v>
      </c>
      <c r="I805" s="6"/>
      <c r="J805" s="22"/>
      <c r="K805" s="5"/>
      <c r="L805" s="5"/>
      <c r="M805" s="5"/>
      <c r="N805" s="5"/>
      <c r="O805" s="5"/>
      <c r="P805" s="5"/>
      <c r="Q805" s="5"/>
      <c r="R805" s="5"/>
      <c r="S805" s="5"/>
      <c r="T805" s="5"/>
      <c r="U805" s="5"/>
    </row>
    <row r="806" spans="1:21" ht="12.75" customHeight="1" x14ac:dyDescent="0.2">
      <c r="A806" s="5"/>
      <c r="B806" s="5"/>
      <c r="C806" s="5"/>
      <c r="D806" s="5"/>
      <c r="E806" s="6"/>
      <c r="F806" s="6">
        <v>52030060001</v>
      </c>
      <c r="G806" s="6" t="s">
        <v>2313</v>
      </c>
      <c r="H806" s="21" t="s">
        <v>4666</v>
      </c>
      <c r="I806" s="6"/>
      <c r="J806" s="22"/>
      <c r="K806" s="5"/>
      <c r="L806" s="5"/>
      <c r="M806" s="5"/>
      <c r="N806" s="5"/>
      <c r="O806" s="5"/>
      <c r="P806" s="5"/>
      <c r="Q806" s="5"/>
      <c r="R806" s="5"/>
      <c r="S806" s="5"/>
      <c r="T806" s="5"/>
      <c r="U806" s="5"/>
    </row>
    <row r="807" spans="1:21" ht="12.75" customHeight="1" x14ac:dyDescent="0.2">
      <c r="A807" s="5"/>
      <c r="B807" s="5"/>
      <c r="C807" s="5"/>
      <c r="D807" s="5"/>
      <c r="E807" s="6"/>
      <c r="F807" s="6">
        <v>52030060002</v>
      </c>
      <c r="G807" s="6" t="s">
        <v>2320</v>
      </c>
      <c r="H807" s="21" t="s">
        <v>4667</v>
      </c>
      <c r="I807" s="6"/>
      <c r="J807" s="22"/>
      <c r="K807" s="5"/>
      <c r="L807" s="5"/>
      <c r="M807" s="5"/>
      <c r="N807" s="5"/>
      <c r="O807" s="5"/>
      <c r="P807" s="5"/>
      <c r="Q807" s="5"/>
      <c r="R807" s="5"/>
      <c r="S807" s="5"/>
      <c r="T807" s="5"/>
      <c r="U807" s="5"/>
    </row>
    <row r="808" spans="1:21" ht="12.75" customHeight="1" x14ac:dyDescent="0.2">
      <c r="A808" s="5"/>
      <c r="B808" s="5"/>
      <c r="C808" s="5"/>
      <c r="D808" s="5"/>
      <c r="E808" s="6"/>
      <c r="F808" s="6">
        <v>52030060003</v>
      </c>
      <c r="G808" s="6" t="s">
        <v>2327</v>
      </c>
      <c r="H808" s="21" t="s">
        <v>4668</v>
      </c>
      <c r="I808" s="6"/>
      <c r="J808" s="22"/>
      <c r="K808" s="5"/>
      <c r="L808" s="5"/>
      <c r="M808" s="5"/>
      <c r="N808" s="5"/>
      <c r="O808" s="5"/>
      <c r="P808" s="5"/>
      <c r="Q808" s="5"/>
      <c r="R808" s="5"/>
      <c r="S808" s="5"/>
      <c r="T808" s="5"/>
      <c r="U808" s="5"/>
    </row>
    <row r="809" spans="1:21" ht="12.75" customHeight="1" x14ac:dyDescent="0.2">
      <c r="A809" s="5"/>
      <c r="B809" s="5"/>
      <c r="C809" s="5"/>
      <c r="D809" s="5"/>
      <c r="E809" s="6"/>
      <c r="F809" s="6">
        <v>52030060004</v>
      </c>
      <c r="G809" s="6" t="s">
        <v>2334</v>
      </c>
      <c r="H809" s="21" t="s">
        <v>4669</v>
      </c>
      <c r="I809" s="6"/>
      <c r="J809" s="22"/>
      <c r="K809" s="5"/>
      <c r="L809" s="5"/>
      <c r="M809" s="5"/>
      <c r="N809" s="5"/>
      <c r="O809" s="5"/>
      <c r="P809" s="5"/>
      <c r="Q809" s="5"/>
      <c r="R809" s="5"/>
      <c r="S809" s="5"/>
      <c r="T809" s="5"/>
      <c r="U809" s="5"/>
    </row>
    <row r="810" spans="1:21" ht="12.75" customHeight="1" x14ac:dyDescent="0.2">
      <c r="A810" s="5"/>
      <c r="B810" s="5"/>
      <c r="C810" s="5"/>
      <c r="D810" s="5"/>
      <c r="E810" s="6"/>
      <c r="F810" s="6">
        <v>52030060005</v>
      </c>
      <c r="G810" s="6" t="s">
        <v>2341</v>
      </c>
      <c r="H810" s="21" t="s">
        <v>4670</v>
      </c>
      <c r="I810" s="6"/>
      <c r="J810" s="22"/>
      <c r="K810" s="5"/>
      <c r="L810" s="5"/>
      <c r="M810" s="5"/>
      <c r="N810" s="5"/>
      <c r="O810" s="5"/>
      <c r="P810" s="5"/>
      <c r="Q810" s="5"/>
      <c r="R810" s="5"/>
      <c r="S810" s="5"/>
      <c r="T810" s="5"/>
      <c r="U810" s="5"/>
    </row>
    <row r="811" spans="1:21" ht="12.75" customHeight="1" x14ac:dyDescent="0.2">
      <c r="A811" s="5"/>
      <c r="B811" s="5"/>
      <c r="C811" s="5"/>
      <c r="D811" s="5"/>
      <c r="E811" s="6"/>
      <c r="F811" s="6">
        <v>52030070001</v>
      </c>
      <c r="G811" s="6" t="s">
        <v>2348</v>
      </c>
      <c r="H811" s="21" t="s">
        <v>4671</v>
      </c>
      <c r="I811" s="6"/>
      <c r="J811" s="22"/>
      <c r="K811" s="5"/>
      <c r="L811" s="5"/>
      <c r="M811" s="5"/>
      <c r="N811" s="5"/>
      <c r="O811" s="5"/>
      <c r="P811" s="5"/>
      <c r="Q811" s="5"/>
      <c r="R811" s="5"/>
      <c r="S811" s="5"/>
      <c r="T811" s="5"/>
      <c r="U811" s="5"/>
    </row>
    <row r="812" spans="1:21" ht="12.75" customHeight="1" x14ac:dyDescent="0.2">
      <c r="A812" s="5"/>
      <c r="B812" s="5"/>
      <c r="C812" s="5"/>
      <c r="D812" s="5"/>
      <c r="E812" s="6"/>
      <c r="F812" s="6">
        <v>52030070002</v>
      </c>
      <c r="G812" s="6" t="s">
        <v>2355</v>
      </c>
      <c r="H812" s="21" t="s">
        <v>4672</v>
      </c>
      <c r="I812" s="6"/>
      <c r="J812" s="22"/>
      <c r="K812" s="5"/>
      <c r="L812" s="5"/>
      <c r="M812" s="5"/>
      <c r="N812" s="5"/>
      <c r="O812" s="5"/>
      <c r="P812" s="5"/>
      <c r="Q812" s="5"/>
      <c r="R812" s="5"/>
      <c r="S812" s="5"/>
      <c r="T812" s="5"/>
      <c r="U812" s="5"/>
    </row>
    <row r="813" spans="1:21" ht="12.75" customHeight="1" x14ac:dyDescent="0.2">
      <c r="A813" s="5"/>
      <c r="B813" s="5"/>
      <c r="C813" s="5"/>
      <c r="D813" s="5"/>
      <c r="E813" s="6"/>
      <c r="F813" s="6">
        <v>52030070003</v>
      </c>
      <c r="G813" s="6" t="s">
        <v>2362</v>
      </c>
      <c r="H813" s="21" t="s">
        <v>4673</v>
      </c>
      <c r="I813" s="6"/>
      <c r="J813" s="22"/>
      <c r="K813" s="5"/>
      <c r="L813" s="5"/>
      <c r="M813" s="5"/>
      <c r="N813" s="5"/>
      <c r="O813" s="5"/>
      <c r="P813" s="5"/>
      <c r="Q813" s="5"/>
      <c r="R813" s="5"/>
      <c r="S813" s="5"/>
      <c r="T813" s="5"/>
      <c r="U813" s="5"/>
    </row>
    <row r="814" spans="1:21" ht="12.75" customHeight="1" x14ac:dyDescent="0.2">
      <c r="A814" s="5"/>
      <c r="B814" s="5"/>
      <c r="C814" s="5"/>
      <c r="D814" s="5"/>
      <c r="E814" s="6"/>
      <c r="F814" s="6">
        <v>52030070004</v>
      </c>
      <c r="G814" s="6" t="s">
        <v>2369</v>
      </c>
      <c r="H814" s="21" t="s">
        <v>4674</v>
      </c>
      <c r="I814" s="6"/>
      <c r="J814" s="22"/>
      <c r="K814" s="5"/>
      <c r="L814" s="5"/>
      <c r="M814" s="5"/>
      <c r="N814" s="5"/>
      <c r="O814" s="5"/>
      <c r="P814" s="5"/>
      <c r="Q814" s="5"/>
      <c r="R814" s="5"/>
      <c r="S814" s="5"/>
      <c r="T814" s="5"/>
      <c r="U814" s="5"/>
    </row>
    <row r="815" spans="1:21" ht="12.75" customHeight="1" x14ac:dyDescent="0.2">
      <c r="A815" s="5"/>
      <c r="B815" s="5"/>
      <c r="C815" s="5"/>
      <c r="D815" s="5"/>
      <c r="E815" s="6"/>
      <c r="F815" s="6">
        <v>52030070005</v>
      </c>
      <c r="G815" s="6" t="s">
        <v>2376</v>
      </c>
      <c r="H815" s="21" t="s">
        <v>4675</v>
      </c>
      <c r="I815" s="6"/>
      <c r="J815" s="22"/>
      <c r="K815" s="5"/>
      <c r="L815" s="5"/>
      <c r="M815" s="5"/>
      <c r="N815" s="5"/>
      <c r="O815" s="5"/>
      <c r="P815" s="5"/>
      <c r="Q815" s="5"/>
      <c r="R815" s="5"/>
      <c r="S815" s="5"/>
      <c r="T815" s="5"/>
      <c r="U815" s="5"/>
    </row>
    <row r="816" spans="1:21" ht="12.75" customHeight="1" x14ac:dyDescent="0.2">
      <c r="A816" s="5"/>
      <c r="B816" s="5"/>
      <c r="C816" s="5"/>
      <c r="D816" s="5"/>
      <c r="E816" s="6"/>
      <c r="F816" s="6">
        <v>52030070006</v>
      </c>
      <c r="G816" s="6" t="s">
        <v>2383</v>
      </c>
      <c r="H816" s="21" t="s">
        <v>4676</v>
      </c>
      <c r="I816" s="6"/>
      <c r="J816" s="22"/>
      <c r="K816" s="5"/>
      <c r="L816" s="5"/>
      <c r="M816" s="5"/>
      <c r="N816" s="5"/>
      <c r="O816" s="5"/>
      <c r="P816" s="5"/>
      <c r="Q816" s="5"/>
      <c r="R816" s="5"/>
      <c r="S816" s="5"/>
      <c r="T816" s="5"/>
      <c r="U816" s="5"/>
    </row>
    <row r="817" spans="1:21" ht="12.75" customHeight="1" x14ac:dyDescent="0.2">
      <c r="A817" s="5"/>
      <c r="B817" s="5"/>
      <c r="C817" s="5"/>
      <c r="D817" s="5"/>
      <c r="E817" s="6"/>
      <c r="F817" s="6">
        <v>52030070007</v>
      </c>
      <c r="G817" s="6" t="s">
        <v>2390</v>
      </c>
      <c r="H817" s="21" t="s">
        <v>4677</v>
      </c>
      <c r="I817" s="6"/>
      <c r="J817" s="22"/>
      <c r="K817" s="5"/>
      <c r="L817" s="5"/>
      <c r="M817" s="5"/>
      <c r="N817" s="5"/>
      <c r="O817" s="5"/>
      <c r="P817" s="5"/>
      <c r="Q817" s="5"/>
      <c r="R817" s="5"/>
      <c r="S817" s="5"/>
      <c r="T817" s="5"/>
      <c r="U817" s="5"/>
    </row>
    <row r="818" spans="1:21" ht="12.75" customHeight="1" x14ac:dyDescent="0.2">
      <c r="A818" s="5"/>
      <c r="B818" s="5"/>
      <c r="C818" s="5"/>
      <c r="D818" s="5"/>
      <c r="E818" s="6"/>
      <c r="F818" s="6">
        <v>52030070008</v>
      </c>
      <c r="G818" s="6" t="s">
        <v>2397</v>
      </c>
      <c r="H818" s="21" t="s">
        <v>4678</v>
      </c>
      <c r="I818" s="6"/>
      <c r="J818" s="22"/>
      <c r="K818" s="5"/>
      <c r="L818" s="5"/>
      <c r="M818" s="5"/>
      <c r="N818" s="5"/>
      <c r="O818" s="5"/>
      <c r="P818" s="5"/>
      <c r="Q818" s="5"/>
      <c r="R818" s="5"/>
      <c r="S818" s="5"/>
      <c r="T818" s="5"/>
      <c r="U818" s="5"/>
    </row>
    <row r="819" spans="1:21" ht="12.75" customHeight="1" x14ac:dyDescent="0.2">
      <c r="A819" s="5"/>
      <c r="B819" s="5"/>
      <c r="C819" s="5"/>
      <c r="D819" s="5"/>
      <c r="E819" s="6"/>
      <c r="F819" s="6">
        <v>52030070009</v>
      </c>
      <c r="G819" s="6" t="s">
        <v>2404</v>
      </c>
      <c r="H819" s="21" t="s">
        <v>4679</v>
      </c>
      <c r="I819" s="6"/>
      <c r="J819" s="22"/>
      <c r="K819" s="5"/>
      <c r="L819" s="5"/>
      <c r="M819" s="5"/>
      <c r="N819" s="5"/>
      <c r="O819" s="5"/>
      <c r="P819" s="5"/>
      <c r="Q819" s="5"/>
      <c r="R819" s="5"/>
      <c r="S819" s="5"/>
      <c r="T819" s="5"/>
      <c r="U819" s="5"/>
    </row>
    <row r="820" spans="1:21" ht="12.75" customHeight="1" x14ac:dyDescent="0.2">
      <c r="A820" s="5"/>
      <c r="B820" s="5"/>
      <c r="C820" s="5"/>
      <c r="D820" s="5"/>
      <c r="E820" s="6"/>
      <c r="F820" s="6">
        <v>52030070010</v>
      </c>
      <c r="G820" s="6" t="s">
        <v>2411</v>
      </c>
      <c r="H820" s="21" t="s">
        <v>4680</v>
      </c>
      <c r="I820" s="6"/>
      <c r="J820" s="22"/>
      <c r="K820" s="5"/>
      <c r="L820" s="5"/>
      <c r="M820" s="5"/>
      <c r="N820" s="5"/>
      <c r="O820" s="5"/>
      <c r="P820" s="5"/>
      <c r="Q820" s="5"/>
      <c r="R820" s="5"/>
      <c r="S820" s="5"/>
      <c r="T820" s="5"/>
      <c r="U820" s="5"/>
    </row>
    <row r="821" spans="1:21" ht="12.75" customHeight="1" x14ac:dyDescent="0.2">
      <c r="A821" s="5"/>
      <c r="B821" s="5"/>
      <c r="C821" s="5"/>
      <c r="D821" s="5"/>
      <c r="E821" s="6"/>
      <c r="F821" s="6">
        <v>52030070011</v>
      </c>
      <c r="G821" s="6" t="s">
        <v>2418</v>
      </c>
      <c r="H821" s="21" t="s">
        <v>4681</v>
      </c>
      <c r="I821" s="6"/>
      <c r="J821" s="22"/>
      <c r="K821" s="5"/>
      <c r="L821" s="5"/>
      <c r="M821" s="5"/>
      <c r="N821" s="5"/>
      <c r="O821" s="5"/>
      <c r="P821" s="5"/>
      <c r="Q821" s="5"/>
      <c r="R821" s="5"/>
      <c r="S821" s="5"/>
      <c r="T821" s="5"/>
      <c r="U821" s="5"/>
    </row>
    <row r="822" spans="1:21" ht="12.75" customHeight="1" x14ac:dyDescent="0.2">
      <c r="A822" s="5"/>
      <c r="B822" s="5"/>
      <c r="C822" s="5"/>
      <c r="D822" s="5"/>
      <c r="E822" s="6"/>
      <c r="F822" s="6">
        <v>52030070012</v>
      </c>
      <c r="G822" s="6" t="s">
        <v>2425</v>
      </c>
      <c r="H822" s="21" t="s">
        <v>4682</v>
      </c>
      <c r="I822" s="6"/>
      <c r="J822" s="22"/>
      <c r="K822" s="5"/>
      <c r="L822" s="5"/>
      <c r="M822" s="5"/>
      <c r="N822" s="5"/>
      <c r="O822" s="5"/>
      <c r="P822" s="5"/>
      <c r="Q822" s="5"/>
      <c r="R822" s="5"/>
      <c r="S822" s="5"/>
      <c r="T822" s="5"/>
      <c r="U822" s="5"/>
    </row>
    <row r="823" spans="1:21" ht="12.75" customHeight="1" x14ac:dyDescent="0.2">
      <c r="A823" s="5"/>
      <c r="B823" s="5"/>
      <c r="C823" s="5"/>
      <c r="D823" s="5"/>
      <c r="E823" s="6"/>
      <c r="F823" s="6">
        <v>52030080001</v>
      </c>
      <c r="G823" s="6" t="s">
        <v>2432</v>
      </c>
      <c r="H823" s="21" t="s">
        <v>4683</v>
      </c>
      <c r="I823" s="6"/>
      <c r="J823" s="22"/>
      <c r="K823" s="5"/>
      <c r="L823" s="5"/>
      <c r="M823" s="5"/>
      <c r="N823" s="5"/>
      <c r="O823" s="5"/>
      <c r="P823" s="5"/>
      <c r="Q823" s="5"/>
      <c r="R823" s="5"/>
      <c r="S823" s="5"/>
      <c r="T823" s="5"/>
      <c r="U823" s="5"/>
    </row>
    <row r="824" spans="1:21" ht="12.75" customHeight="1" x14ac:dyDescent="0.2">
      <c r="A824" s="5"/>
      <c r="B824" s="5"/>
      <c r="C824" s="5"/>
      <c r="D824" s="5"/>
      <c r="E824" s="6"/>
      <c r="F824" s="6">
        <v>52030080002</v>
      </c>
      <c r="G824" s="6" t="s">
        <v>2439</v>
      </c>
      <c r="H824" s="21" t="s">
        <v>4684</v>
      </c>
      <c r="I824" s="6"/>
      <c r="J824" s="22"/>
      <c r="K824" s="5"/>
      <c r="L824" s="5"/>
      <c r="M824" s="5"/>
      <c r="N824" s="5"/>
      <c r="O824" s="5"/>
      <c r="P824" s="5"/>
      <c r="Q824" s="5"/>
      <c r="R824" s="5"/>
      <c r="S824" s="5"/>
      <c r="T824" s="5"/>
      <c r="U824" s="5"/>
    </row>
    <row r="825" spans="1:21" ht="12.75" customHeight="1" x14ac:dyDescent="0.2">
      <c r="A825" s="5"/>
      <c r="B825" s="5"/>
      <c r="C825" s="5"/>
      <c r="D825" s="5"/>
      <c r="E825" s="6"/>
      <c r="F825" s="6">
        <v>52030080003</v>
      </c>
      <c r="G825" s="6" t="s">
        <v>2446</v>
      </c>
      <c r="H825" s="21" t="s">
        <v>4685</v>
      </c>
      <c r="I825" s="6"/>
      <c r="J825" s="22"/>
      <c r="K825" s="5"/>
      <c r="L825" s="5"/>
      <c r="M825" s="5"/>
      <c r="N825" s="5"/>
      <c r="O825" s="5"/>
      <c r="P825" s="5"/>
      <c r="Q825" s="5"/>
      <c r="R825" s="5"/>
      <c r="S825" s="5"/>
      <c r="T825" s="5"/>
      <c r="U825" s="5"/>
    </row>
    <row r="826" spans="1:21" ht="12.75" customHeight="1" x14ac:dyDescent="0.2">
      <c r="A826" s="5"/>
      <c r="B826" s="5"/>
      <c r="C826" s="5"/>
      <c r="D826" s="5"/>
      <c r="E826" s="6"/>
      <c r="F826" s="6">
        <v>52030080004</v>
      </c>
      <c r="G826" s="6" t="s">
        <v>2453</v>
      </c>
      <c r="H826" s="21" t="s">
        <v>4686</v>
      </c>
      <c r="I826" s="6"/>
      <c r="J826" s="22"/>
      <c r="K826" s="5"/>
      <c r="L826" s="5"/>
      <c r="M826" s="5"/>
      <c r="N826" s="5"/>
      <c r="O826" s="5"/>
      <c r="P826" s="5"/>
      <c r="Q826" s="5"/>
      <c r="R826" s="5"/>
      <c r="S826" s="5"/>
      <c r="T826" s="5"/>
      <c r="U826" s="5"/>
    </row>
    <row r="827" spans="1:21" ht="12.75" customHeight="1" x14ac:dyDescent="0.2">
      <c r="A827" s="5"/>
      <c r="B827" s="5"/>
      <c r="C827" s="5"/>
      <c r="D827" s="5"/>
      <c r="E827" s="6"/>
      <c r="F827" s="6">
        <v>52030080005</v>
      </c>
      <c r="G827" s="6" t="s">
        <v>2460</v>
      </c>
      <c r="H827" s="21" t="s">
        <v>4687</v>
      </c>
      <c r="I827" s="6"/>
      <c r="J827" s="22"/>
      <c r="K827" s="5"/>
      <c r="L827" s="5"/>
      <c r="M827" s="5"/>
      <c r="N827" s="5"/>
      <c r="O827" s="5"/>
      <c r="P827" s="5"/>
      <c r="Q827" s="5"/>
      <c r="R827" s="5"/>
      <c r="S827" s="5"/>
      <c r="T827" s="5"/>
      <c r="U827" s="5"/>
    </row>
    <row r="828" spans="1:21" ht="12.75" customHeight="1" x14ac:dyDescent="0.2">
      <c r="A828" s="5"/>
      <c r="B828" s="5"/>
      <c r="C828" s="5"/>
      <c r="D828" s="5"/>
      <c r="E828" s="6"/>
      <c r="F828" s="6">
        <v>52030080006</v>
      </c>
      <c r="G828" s="6" t="s">
        <v>2467</v>
      </c>
      <c r="H828" s="21" t="s">
        <v>4688</v>
      </c>
      <c r="I828" s="6"/>
      <c r="J828" s="22"/>
      <c r="K828" s="5"/>
      <c r="L828" s="5"/>
      <c r="M828" s="5"/>
      <c r="N828" s="5"/>
      <c r="O828" s="5"/>
      <c r="P828" s="5"/>
      <c r="Q828" s="5"/>
      <c r="R828" s="5"/>
      <c r="S828" s="5"/>
      <c r="T828" s="5"/>
      <c r="U828" s="5"/>
    </row>
    <row r="829" spans="1:21" ht="12.75" customHeight="1" x14ac:dyDescent="0.2">
      <c r="A829" s="5"/>
      <c r="B829" s="5"/>
      <c r="C829" s="5"/>
      <c r="D829" s="5"/>
      <c r="E829" s="6"/>
      <c r="F829" s="6">
        <v>52030080007</v>
      </c>
      <c r="G829" s="6" t="s">
        <v>2474</v>
      </c>
      <c r="H829" s="21" t="s">
        <v>4689</v>
      </c>
      <c r="I829" s="6"/>
      <c r="J829" s="22"/>
      <c r="K829" s="5"/>
      <c r="L829" s="5"/>
      <c r="M829" s="5"/>
      <c r="N829" s="5"/>
      <c r="O829" s="5"/>
      <c r="P829" s="5"/>
      <c r="Q829" s="5"/>
      <c r="R829" s="5"/>
      <c r="S829" s="5"/>
      <c r="T829" s="5"/>
      <c r="U829" s="5"/>
    </row>
    <row r="830" spans="1:21" ht="12.75" customHeight="1" x14ac:dyDescent="0.2">
      <c r="A830" s="5"/>
      <c r="B830" s="5"/>
      <c r="C830" s="5"/>
      <c r="D830" s="5"/>
      <c r="E830" s="6"/>
      <c r="F830" s="6">
        <v>52030080008</v>
      </c>
      <c r="G830" s="6" t="s">
        <v>2481</v>
      </c>
      <c r="H830" s="21" t="s">
        <v>4690</v>
      </c>
      <c r="I830" s="6"/>
      <c r="J830" s="22"/>
      <c r="K830" s="5"/>
      <c r="L830" s="5"/>
      <c r="M830" s="5"/>
      <c r="N830" s="5"/>
      <c r="O830" s="5"/>
      <c r="P830" s="5"/>
      <c r="Q830" s="5"/>
      <c r="R830" s="5"/>
      <c r="S830" s="5"/>
      <c r="T830" s="5"/>
      <c r="U830" s="5"/>
    </row>
    <row r="831" spans="1:21" ht="12.75" customHeight="1" x14ac:dyDescent="0.2">
      <c r="A831" s="5"/>
      <c r="B831" s="5"/>
      <c r="C831" s="5"/>
      <c r="D831" s="5"/>
      <c r="E831" s="6"/>
      <c r="F831" s="6">
        <v>52030080009</v>
      </c>
      <c r="G831" s="6" t="s">
        <v>2488</v>
      </c>
      <c r="H831" s="21" t="s">
        <v>4691</v>
      </c>
      <c r="I831" s="6"/>
      <c r="J831" s="22"/>
      <c r="K831" s="5"/>
      <c r="L831" s="5"/>
      <c r="M831" s="5"/>
      <c r="N831" s="5"/>
      <c r="O831" s="5"/>
      <c r="P831" s="5"/>
      <c r="Q831" s="5"/>
      <c r="R831" s="5"/>
      <c r="S831" s="5"/>
      <c r="T831" s="5"/>
      <c r="U831" s="5"/>
    </row>
    <row r="832" spans="1:21" ht="12.75" customHeight="1" x14ac:dyDescent="0.2">
      <c r="A832" s="5"/>
      <c r="B832" s="5"/>
      <c r="C832" s="5"/>
      <c r="D832" s="5"/>
      <c r="E832" s="6"/>
      <c r="F832" s="6">
        <v>52030080010</v>
      </c>
      <c r="G832" s="6" t="s">
        <v>2495</v>
      </c>
      <c r="H832" s="21" t="s">
        <v>4692</v>
      </c>
      <c r="I832" s="6"/>
      <c r="J832" s="22"/>
      <c r="K832" s="5"/>
      <c r="L832" s="5"/>
      <c r="M832" s="5"/>
      <c r="N832" s="5"/>
      <c r="O832" s="5"/>
      <c r="P832" s="5"/>
      <c r="Q832" s="5"/>
      <c r="R832" s="5"/>
      <c r="S832" s="5"/>
      <c r="T832" s="5"/>
      <c r="U832" s="5"/>
    </row>
    <row r="833" spans="1:21" ht="12.75" customHeight="1" x14ac:dyDescent="0.2">
      <c r="A833" s="5"/>
      <c r="B833" s="5"/>
      <c r="C833" s="5"/>
      <c r="D833" s="5"/>
      <c r="E833" s="6"/>
      <c r="F833" s="6">
        <v>52030080011</v>
      </c>
      <c r="G833" s="6" t="s">
        <v>2502</v>
      </c>
      <c r="H833" s="21" t="s">
        <v>4693</v>
      </c>
      <c r="I833" s="6"/>
      <c r="J833" s="22"/>
      <c r="K833" s="5"/>
      <c r="L833" s="5"/>
      <c r="M833" s="5"/>
      <c r="N833" s="5"/>
      <c r="O833" s="5"/>
      <c r="P833" s="5"/>
      <c r="Q833" s="5"/>
      <c r="R833" s="5"/>
      <c r="S833" s="5"/>
      <c r="T833" s="5"/>
      <c r="U833" s="5"/>
    </row>
    <row r="834" spans="1:21" ht="12.75" customHeight="1" x14ac:dyDescent="0.2">
      <c r="A834" s="5"/>
      <c r="B834" s="5"/>
      <c r="C834" s="5"/>
      <c r="D834" s="5"/>
      <c r="E834" s="6"/>
      <c r="F834" s="6">
        <v>52030080012</v>
      </c>
      <c r="G834" s="6" t="s">
        <v>2509</v>
      </c>
      <c r="H834" s="21" t="s">
        <v>4694</v>
      </c>
      <c r="I834" s="6"/>
      <c r="J834" s="22"/>
      <c r="K834" s="5"/>
      <c r="L834" s="5"/>
      <c r="M834" s="5"/>
      <c r="N834" s="5"/>
      <c r="O834" s="5"/>
      <c r="P834" s="5"/>
      <c r="Q834" s="5"/>
      <c r="R834" s="5"/>
      <c r="S834" s="5"/>
      <c r="T834" s="5"/>
      <c r="U834" s="5"/>
    </row>
    <row r="835" spans="1:21" ht="12.75" customHeight="1" x14ac:dyDescent="0.2">
      <c r="A835" s="5"/>
      <c r="B835" s="5"/>
      <c r="C835" s="5"/>
      <c r="D835" s="5"/>
      <c r="E835" s="6"/>
      <c r="F835" s="6">
        <v>52030090001</v>
      </c>
      <c r="G835" s="6" t="s">
        <v>2516</v>
      </c>
      <c r="H835" s="21" t="s">
        <v>4695</v>
      </c>
      <c r="I835" s="6"/>
      <c r="J835" s="22"/>
      <c r="K835" s="5"/>
      <c r="L835" s="5"/>
      <c r="M835" s="5"/>
      <c r="N835" s="5"/>
      <c r="O835" s="5"/>
      <c r="P835" s="5"/>
      <c r="Q835" s="5"/>
      <c r="R835" s="5"/>
      <c r="S835" s="5"/>
      <c r="T835" s="5"/>
      <c r="U835" s="5"/>
    </row>
    <row r="836" spans="1:21" ht="12.75" customHeight="1" x14ac:dyDescent="0.2">
      <c r="A836" s="5"/>
      <c r="B836" s="5"/>
      <c r="C836" s="5"/>
      <c r="D836" s="5"/>
      <c r="E836" s="6"/>
      <c r="F836" s="6">
        <v>52030090002</v>
      </c>
      <c r="G836" s="6" t="s">
        <v>2523</v>
      </c>
      <c r="H836" s="21" t="s">
        <v>4696</v>
      </c>
      <c r="I836" s="6"/>
      <c r="J836" s="22"/>
      <c r="K836" s="5"/>
      <c r="L836" s="5"/>
      <c r="M836" s="5"/>
      <c r="N836" s="5"/>
      <c r="O836" s="5"/>
      <c r="P836" s="5"/>
      <c r="Q836" s="5"/>
      <c r="R836" s="5"/>
      <c r="S836" s="5"/>
      <c r="T836" s="5"/>
      <c r="U836" s="5"/>
    </row>
    <row r="837" spans="1:21" ht="12.75" customHeight="1" x14ac:dyDescent="0.2">
      <c r="A837" s="5"/>
      <c r="B837" s="5"/>
      <c r="C837" s="5"/>
      <c r="D837" s="5"/>
      <c r="E837" s="6"/>
      <c r="F837" s="6">
        <v>52030090003</v>
      </c>
      <c r="G837" s="6" t="s">
        <v>2530</v>
      </c>
      <c r="H837" s="21" t="s">
        <v>4697</v>
      </c>
      <c r="I837" s="6"/>
      <c r="J837" s="22"/>
      <c r="K837" s="5"/>
      <c r="L837" s="5"/>
      <c r="M837" s="5"/>
      <c r="N837" s="5"/>
      <c r="O837" s="5"/>
      <c r="P837" s="5"/>
      <c r="Q837" s="5"/>
      <c r="R837" s="5"/>
      <c r="S837" s="5"/>
      <c r="T837" s="5"/>
      <c r="U837" s="5"/>
    </row>
    <row r="838" spans="1:21" ht="12.75" customHeight="1" x14ac:dyDescent="0.2">
      <c r="A838" s="5"/>
      <c r="B838" s="5"/>
      <c r="C838" s="5"/>
      <c r="D838" s="5"/>
      <c r="E838" s="6"/>
      <c r="F838" s="6">
        <v>52030090004</v>
      </c>
      <c r="G838" s="6" t="s">
        <v>2537</v>
      </c>
      <c r="H838" s="21" t="s">
        <v>4698</v>
      </c>
      <c r="I838" s="6"/>
      <c r="J838" s="22"/>
      <c r="K838" s="5"/>
      <c r="L838" s="5"/>
      <c r="M838" s="5"/>
      <c r="N838" s="5"/>
      <c r="O838" s="5"/>
      <c r="P838" s="5"/>
      <c r="Q838" s="5"/>
      <c r="R838" s="5"/>
      <c r="S838" s="5"/>
      <c r="T838" s="5"/>
      <c r="U838" s="5"/>
    </row>
    <row r="839" spans="1:21" ht="12.75" customHeight="1" x14ac:dyDescent="0.2">
      <c r="A839" s="5"/>
      <c r="B839" s="5"/>
      <c r="C839" s="5"/>
      <c r="D839" s="5"/>
      <c r="E839" s="6"/>
      <c r="F839" s="6">
        <v>52030090005</v>
      </c>
      <c r="G839" s="6" t="s">
        <v>2544</v>
      </c>
      <c r="H839" s="21" t="s">
        <v>4699</v>
      </c>
      <c r="I839" s="6"/>
      <c r="J839" s="22"/>
      <c r="K839" s="5"/>
      <c r="L839" s="5"/>
      <c r="M839" s="5"/>
      <c r="N839" s="5"/>
      <c r="O839" s="5"/>
      <c r="P839" s="5"/>
      <c r="Q839" s="5"/>
      <c r="R839" s="5"/>
      <c r="S839" s="5"/>
      <c r="T839" s="5"/>
      <c r="U839" s="5"/>
    </row>
    <row r="840" spans="1:21" ht="12.75" customHeight="1" x14ac:dyDescent="0.2">
      <c r="A840" s="5"/>
      <c r="B840" s="5"/>
      <c r="C840" s="5"/>
      <c r="D840" s="5"/>
      <c r="E840" s="6"/>
      <c r="F840" s="6">
        <v>52030090006</v>
      </c>
      <c r="G840" s="6" t="s">
        <v>2551</v>
      </c>
      <c r="H840" s="21" t="s">
        <v>4700</v>
      </c>
      <c r="I840" s="6"/>
      <c r="J840" s="22"/>
      <c r="K840" s="5"/>
      <c r="L840" s="5"/>
      <c r="M840" s="5"/>
      <c r="N840" s="5"/>
      <c r="O840" s="5"/>
      <c r="P840" s="5"/>
      <c r="Q840" s="5"/>
      <c r="R840" s="5"/>
      <c r="S840" s="5"/>
      <c r="T840" s="5"/>
      <c r="U840" s="5"/>
    </row>
    <row r="841" spans="1:21" ht="12.75" customHeight="1" x14ac:dyDescent="0.2">
      <c r="A841" s="5"/>
      <c r="B841" s="5"/>
      <c r="C841" s="5"/>
      <c r="D841" s="5"/>
      <c r="E841" s="6"/>
      <c r="F841" s="6">
        <v>52030090007</v>
      </c>
      <c r="G841" s="6" t="s">
        <v>2558</v>
      </c>
      <c r="H841" s="21" t="s">
        <v>4701</v>
      </c>
      <c r="I841" s="6"/>
      <c r="J841" s="22"/>
      <c r="K841" s="5"/>
      <c r="L841" s="5"/>
      <c r="M841" s="5"/>
      <c r="N841" s="5"/>
      <c r="O841" s="5"/>
      <c r="P841" s="5"/>
      <c r="Q841" s="5"/>
      <c r="R841" s="5"/>
      <c r="S841" s="5"/>
      <c r="T841" s="5"/>
      <c r="U841" s="5"/>
    </row>
    <row r="842" spans="1:21" ht="12.75" customHeight="1" x14ac:dyDescent="0.2">
      <c r="A842" s="5"/>
      <c r="B842" s="5"/>
      <c r="C842" s="5"/>
      <c r="D842" s="5"/>
      <c r="E842" s="6"/>
      <c r="F842" s="6">
        <v>52030090008</v>
      </c>
      <c r="G842" s="6" t="s">
        <v>2565</v>
      </c>
      <c r="H842" s="21" t="s">
        <v>4702</v>
      </c>
      <c r="I842" s="6"/>
      <c r="J842" s="22"/>
      <c r="K842" s="5"/>
      <c r="L842" s="5"/>
      <c r="M842" s="5"/>
      <c r="N842" s="5"/>
      <c r="O842" s="5"/>
      <c r="P842" s="5"/>
      <c r="Q842" s="5"/>
      <c r="R842" s="5"/>
      <c r="S842" s="5"/>
      <c r="T842" s="5"/>
      <c r="U842" s="5"/>
    </row>
    <row r="843" spans="1:21" ht="12.75" customHeight="1" x14ac:dyDescent="0.2">
      <c r="A843" s="5"/>
      <c r="B843" s="5"/>
      <c r="C843" s="5"/>
      <c r="D843" s="5"/>
      <c r="E843" s="6"/>
      <c r="F843" s="6">
        <v>52030090009</v>
      </c>
      <c r="G843" s="6" t="s">
        <v>2572</v>
      </c>
      <c r="H843" s="21" t="s">
        <v>4703</v>
      </c>
      <c r="I843" s="6"/>
      <c r="J843" s="22"/>
      <c r="K843" s="5"/>
      <c r="L843" s="5"/>
      <c r="M843" s="5"/>
      <c r="N843" s="5"/>
      <c r="O843" s="5"/>
      <c r="P843" s="5"/>
      <c r="Q843" s="5"/>
      <c r="R843" s="5"/>
      <c r="S843" s="5"/>
      <c r="T843" s="5"/>
      <c r="U843" s="5"/>
    </row>
    <row r="844" spans="1:21" ht="12.75" customHeight="1" x14ac:dyDescent="0.2">
      <c r="A844" s="5"/>
      <c r="B844" s="5"/>
      <c r="C844" s="5"/>
      <c r="D844" s="5"/>
      <c r="E844" s="6"/>
      <c r="F844" s="6">
        <v>52030090010</v>
      </c>
      <c r="G844" s="6" t="s">
        <v>2579</v>
      </c>
      <c r="H844" s="21" t="s">
        <v>4704</v>
      </c>
      <c r="I844" s="6"/>
      <c r="J844" s="22"/>
      <c r="K844" s="5"/>
      <c r="L844" s="5"/>
      <c r="M844" s="5"/>
      <c r="N844" s="5"/>
      <c r="O844" s="5"/>
      <c r="P844" s="5"/>
      <c r="Q844" s="5"/>
      <c r="R844" s="5"/>
      <c r="S844" s="5"/>
      <c r="T844" s="5"/>
      <c r="U844" s="5"/>
    </row>
    <row r="845" spans="1:21" ht="12.75" customHeight="1" x14ac:dyDescent="0.2">
      <c r="A845" s="5"/>
      <c r="B845" s="5"/>
      <c r="C845" s="5"/>
      <c r="D845" s="5"/>
      <c r="E845" s="6"/>
      <c r="F845" s="6">
        <v>52030100001</v>
      </c>
      <c r="G845" s="6" t="s">
        <v>2586</v>
      </c>
      <c r="H845" s="21" t="s">
        <v>4705</v>
      </c>
      <c r="I845" s="6"/>
      <c r="J845" s="22"/>
      <c r="K845" s="5"/>
      <c r="L845" s="5"/>
      <c r="M845" s="5"/>
      <c r="N845" s="5"/>
      <c r="O845" s="5"/>
      <c r="P845" s="5"/>
      <c r="Q845" s="5"/>
      <c r="R845" s="5"/>
      <c r="S845" s="5"/>
      <c r="T845" s="5"/>
      <c r="U845" s="5"/>
    </row>
    <row r="846" spans="1:21" ht="12.75" customHeight="1" x14ac:dyDescent="0.2">
      <c r="A846" s="5"/>
      <c r="B846" s="5"/>
      <c r="C846" s="5"/>
      <c r="D846" s="5"/>
      <c r="E846" s="6"/>
      <c r="F846" s="6">
        <v>52030100002</v>
      </c>
      <c r="G846" s="6" t="s">
        <v>2593</v>
      </c>
      <c r="H846" s="21" t="s">
        <v>4706</v>
      </c>
      <c r="I846" s="6"/>
      <c r="J846" s="22"/>
      <c r="K846" s="5"/>
      <c r="L846" s="5"/>
      <c r="M846" s="5"/>
      <c r="N846" s="5"/>
      <c r="O846" s="5"/>
      <c r="P846" s="5"/>
      <c r="Q846" s="5"/>
      <c r="R846" s="5"/>
      <c r="S846" s="5"/>
      <c r="T846" s="5"/>
      <c r="U846" s="5"/>
    </row>
    <row r="847" spans="1:21" ht="12.75" customHeight="1" x14ac:dyDescent="0.2">
      <c r="A847" s="5"/>
      <c r="B847" s="5"/>
      <c r="C847" s="5"/>
      <c r="D847" s="5"/>
      <c r="E847" s="6"/>
      <c r="F847" s="6">
        <v>52030100003</v>
      </c>
      <c r="G847" s="6" t="s">
        <v>2600</v>
      </c>
      <c r="H847" s="21" t="s">
        <v>4707</v>
      </c>
      <c r="I847" s="6"/>
      <c r="J847" s="22"/>
      <c r="K847" s="5"/>
      <c r="L847" s="5"/>
      <c r="M847" s="5"/>
      <c r="N847" s="5"/>
      <c r="O847" s="5"/>
      <c r="P847" s="5"/>
      <c r="Q847" s="5"/>
      <c r="R847" s="5"/>
      <c r="S847" s="5"/>
      <c r="T847" s="5"/>
      <c r="U847" s="5"/>
    </row>
    <row r="848" spans="1:21" ht="12.75" customHeight="1" x14ac:dyDescent="0.2">
      <c r="A848" s="5"/>
      <c r="B848" s="5"/>
      <c r="C848" s="5"/>
      <c r="D848" s="5"/>
      <c r="E848" s="6"/>
      <c r="F848" s="6">
        <v>52030100004</v>
      </c>
      <c r="G848" s="6" t="s">
        <v>2607</v>
      </c>
      <c r="H848" s="21" t="s">
        <v>4708</v>
      </c>
      <c r="I848" s="6"/>
      <c r="J848" s="22"/>
      <c r="K848" s="5"/>
      <c r="L848" s="5"/>
      <c r="M848" s="5"/>
      <c r="N848" s="5"/>
      <c r="O848" s="5"/>
      <c r="P848" s="5"/>
      <c r="Q848" s="5"/>
      <c r="R848" s="5"/>
      <c r="S848" s="5"/>
      <c r="T848" s="5"/>
      <c r="U848" s="5"/>
    </row>
    <row r="849" spans="1:21" ht="12.75" customHeight="1" x14ac:dyDescent="0.2">
      <c r="A849" s="5"/>
      <c r="B849" s="5"/>
      <c r="C849" s="5"/>
      <c r="D849" s="5"/>
      <c r="E849" s="6"/>
      <c r="F849" s="6">
        <v>52030100005</v>
      </c>
      <c r="G849" s="6" t="s">
        <v>2614</v>
      </c>
      <c r="H849" s="21" t="s">
        <v>4709</v>
      </c>
      <c r="I849" s="6"/>
      <c r="J849" s="22"/>
      <c r="K849" s="5"/>
      <c r="L849" s="5"/>
      <c r="M849" s="5"/>
      <c r="N849" s="5"/>
      <c r="O849" s="5"/>
      <c r="P849" s="5"/>
      <c r="Q849" s="5"/>
      <c r="R849" s="5"/>
      <c r="S849" s="5"/>
      <c r="T849" s="5"/>
      <c r="U849" s="5"/>
    </row>
    <row r="850" spans="1:21" ht="12.75" customHeight="1" x14ac:dyDescent="0.2">
      <c r="A850" s="5"/>
      <c r="B850" s="5"/>
      <c r="C850" s="5"/>
      <c r="D850" s="5"/>
      <c r="E850" s="6"/>
      <c r="F850" s="6">
        <v>52030100006</v>
      </c>
      <c r="G850" s="6" t="s">
        <v>2621</v>
      </c>
      <c r="H850" s="21" t="s">
        <v>4710</v>
      </c>
      <c r="I850" s="6"/>
      <c r="J850" s="22"/>
      <c r="K850" s="5"/>
      <c r="L850" s="5"/>
      <c r="M850" s="5"/>
      <c r="N850" s="5"/>
      <c r="O850" s="5"/>
      <c r="P850" s="5"/>
      <c r="Q850" s="5"/>
      <c r="R850" s="5"/>
      <c r="S850" s="5"/>
      <c r="T850" s="5"/>
      <c r="U850" s="5"/>
    </row>
    <row r="851" spans="1:21" ht="12.75" customHeight="1" x14ac:dyDescent="0.2">
      <c r="A851" s="5"/>
      <c r="B851" s="5"/>
      <c r="C851" s="5"/>
      <c r="D851" s="5"/>
      <c r="E851" s="6"/>
      <c r="F851" s="6">
        <v>52030100007</v>
      </c>
      <c r="G851" s="6" t="s">
        <v>2628</v>
      </c>
      <c r="H851" s="21" t="s">
        <v>4711</v>
      </c>
      <c r="I851" s="6"/>
      <c r="J851" s="22"/>
      <c r="K851" s="5"/>
      <c r="L851" s="5"/>
      <c r="M851" s="5"/>
      <c r="N851" s="5"/>
      <c r="O851" s="5"/>
      <c r="P851" s="5"/>
      <c r="Q851" s="5"/>
      <c r="R851" s="5"/>
      <c r="S851" s="5"/>
      <c r="T851" s="5"/>
      <c r="U851" s="5"/>
    </row>
    <row r="852" spans="1:21" ht="12.75" customHeight="1" x14ac:dyDescent="0.2">
      <c r="A852" s="5"/>
      <c r="B852" s="5"/>
      <c r="C852" s="5"/>
      <c r="D852" s="5"/>
      <c r="E852" s="6"/>
      <c r="F852" s="6">
        <v>52030100008</v>
      </c>
      <c r="G852" s="6" t="s">
        <v>2635</v>
      </c>
      <c r="H852" s="21" t="s">
        <v>4712</v>
      </c>
      <c r="I852" s="6"/>
      <c r="J852" s="22"/>
      <c r="K852" s="5"/>
      <c r="L852" s="5"/>
      <c r="M852" s="5"/>
      <c r="N852" s="5"/>
      <c r="O852" s="5"/>
      <c r="P852" s="5"/>
      <c r="Q852" s="5"/>
      <c r="R852" s="5"/>
      <c r="S852" s="5"/>
      <c r="T852" s="5"/>
      <c r="U852" s="5"/>
    </row>
    <row r="853" spans="1:21" ht="12.75" customHeight="1" x14ac:dyDescent="0.2">
      <c r="A853" s="5"/>
      <c r="B853" s="5"/>
      <c r="C853" s="5"/>
      <c r="D853" s="5"/>
      <c r="E853" s="6"/>
      <c r="F853" s="6">
        <v>52040010001</v>
      </c>
      <c r="G853" s="6" t="s">
        <v>2642</v>
      </c>
      <c r="H853" s="21" t="s">
        <v>4713</v>
      </c>
      <c r="I853" s="6"/>
      <c r="J853" s="22"/>
      <c r="K853" s="5"/>
      <c r="L853" s="5"/>
      <c r="M853" s="5"/>
      <c r="N853" s="5"/>
      <c r="O853" s="5"/>
      <c r="P853" s="5"/>
      <c r="Q853" s="5"/>
      <c r="R853" s="5"/>
      <c r="S853" s="5"/>
      <c r="T853" s="5"/>
      <c r="U853" s="5"/>
    </row>
    <row r="854" spans="1:21" ht="12.75" customHeight="1" x14ac:dyDescent="0.2">
      <c r="A854" s="5"/>
      <c r="B854" s="5"/>
      <c r="C854" s="5"/>
      <c r="D854" s="5"/>
      <c r="E854" s="6"/>
      <c r="F854" s="6">
        <v>52040010002</v>
      </c>
      <c r="G854" s="6" t="s">
        <v>2649</v>
      </c>
      <c r="H854" s="21" t="s">
        <v>4714</v>
      </c>
      <c r="I854" s="6"/>
      <c r="J854" s="22"/>
      <c r="K854" s="5"/>
      <c r="L854" s="5"/>
      <c r="M854" s="5"/>
      <c r="N854" s="5"/>
      <c r="O854" s="5"/>
      <c r="P854" s="5"/>
      <c r="Q854" s="5"/>
      <c r="R854" s="5"/>
      <c r="S854" s="5"/>
      <c r="T854" s="5"/>
      <c r="U854" s="5"/>
    </row>
    <row r="855" spans="1:21" ht="12.75" customHeight="1" x14ac:dyDescent="0.2">
      <c r="A855" s="5"/>
      <c r="B855" s="5"/>
      <c r="C855" s="5"/>
      <c r="D855" s="5"/>
      <c r="E855" s="6"/>
      <c r="F855" s="6">
        <v>52040010003</v>
      </c>
      <c r="G855" s="6" t="s">
        <v>2656</v>
      </c>
      <c r="H855" s="21" t="s">
        <v>4715</v>
      </c>
      <c r="I855" s="6"/>
      <c r="J855" s="22"/>
      <c r="K855" s="5"/>
      <c r="L855" s="5"/>
      <c r="M855" s="5"/>
      <c r="N855" s="5"/>
      <c r="O855" s="5"/>
      <c r="P855" s="5"/>
      <c r="Q855" s="5"/>
      <c r="R855" s="5"/>
      <c r="S855" s="5"/>
      <c r="T855" s="5"/>
      <c r="U855" s="5"/>
    </row>
    <row r="856" spans="1:21" ht="12.75" customHeight="1" x14ac:dyDescent="0.2">
      <c r="A856" s="5"/>
      <c r="B856" s="5"/>
      <c r="C856" s="5"/>
      <c r="D856" s="5"/>
      <c r="E856" s="6"/>
      <c r="F856" s="6">
        <v>52040010004</v>
      </c>
      <c r="G856" s="6" t="s">
        <v>2663</v>
      </c>
      <c r="H856" s="21" t="s">
        <v>4716</v>
      </c>
      <c r="I856" s="6"/>
      <c r="J856" s="22"/>
      <c r="K856" s="5"/>
      <c r="L856" s="5"/>
      <c r="M856" s="5"/>
      <c r="N856" s="5"/>
      <c r="O856" s="5"/>
      <c r="P856" s="5"/>
      <c r="Q856" s="5"/>
      <c r="R856" s="5"/>
      <c r="S856" s="5"/>
      <c r="T856" s="5"/>
      <c r="U856" s="5"/>
    </row>
    <row r="857" spans="1:21" ht="12.75" customHeight="1" x14ac:dyDescent="0.2">
      <c r="A857" s="5"/>
      <c r="B857" s="5"/>
      <c r="C857" s="5"/>
      <c r="D857" s="5"/>
      <c r="E857" s="6"/>
      <c r="F857" s="6">
        <v>52040010005</v>
      </c>
      <c r="G857" s="6" t="s">
        <v>2670</v>
      </c>
      <c r="H857" s="21" t="s">
        <v>4717</v>
      </c>
      <c r="I857" s="6"/>
      <c r="J857" s="22"/>
      <c r="K857" s="5"/>
      <c r="L857" s="5"/>
      <c r="M857" s="5"/>
      <c r="N857" s="5"/>
      <c r="O857" s="5"/>
      <c r="P857" s="5"/>
      <c r="Q857" s="5"/>
      <c r="R857" s="5"/>
      <c r="S857" s="5"/>
      <c r="T857" s="5"/>
      <c r="U857" s="5"/>
    </row>
    <row r="858" spans="1:21" ht="12.75" customHeight="1" x14ac:dyDescent="0.2">
      <c r="A858" s="5"/>
      <c r="B858" s="5"/>
      <c r="C858" s="5"/>
      <c r="D858" s="5"/>
      <c r="E858" s="6"/>
      <c r="F858" s="6">
        <v>52040010006</v>
      </c>
      <c r="G858" s="6" t="s">
        <v>2677</v>
      </c>
      <c r="H858" s="21" t="s">
        <v>4718</v>
      </c>
      <c r="I858" s="6"/>
      <c r="J858" s="22"/>
      <c r="K858" s="5"/>
      <c r="L858" s="5"/>
      <c r="M858" s="5"/>
      <c r="N858" s="5"/>
      <c r="O858" s="5"/>
      <c r="P858" s="5"/>
      <c r="Q858" s="5"/>
      <c r="R858" s="5"/>
      <c r="S858" s="5"/>
      <c r="T858" s="5"/>
      <c r="U858" s="5"/>
    </row>
    <row r="859" spans="1:21" ht="12.75" customHeight="1" x14ac:dyDescent="0.2">
      <c r="A859" s="5"/>
      <c r="B859" s="5"/>
      <c r="C859" s="5"/>
      <c r="D859" s="5"/>
      <c r="E859" s="6"/>
      <c r="F859" s="6">
        <v>52040020001</v>
      </c>
      <c r="G859" s="6" t="s">
        <v>2684</v>
      </c>
      <c r="H859" s="21" t="s">
        <v>4719</v>
      </c>
      <c r="I859" s="6"/>
      <c r="J859" s="22"/>
      <c r="K859" s="5"/>
      <c r="L859" s="5"/>
      <c r="M859" s="5"/>
      <c r="N859" s="5"/>
      <c r="O859" s="5"/>
      <c r="P859" s="5"/>
      <c r="Q859" s="5"/>
      <c r="R859" s="5"/>
      <c r="S859" s="5"/>
      <c r="T859" s="5"/>
      <c r="U859" s="5"/>
    </row>
    <row r="860" spans="1:21" ht="12.75" customHeight="1" x14ac:dyDescent="0.2">
      <c r="A860" s="5"/>
      <c r="B860" s="5"/>
      <c r="C860" s="5"/>
      <c r="D860" s="5"/>
      <c r="E860" s="6"/>
      <c r="F860" s="6">
        <v>52040020002</v>
      </c>
      <c r="G860" s="6" t="s">
        <v>2691</v>
      </c>
      <c r="H860" s="21" t="s">
        <v>4720</v>
      </c>
      <c r="I860" s="6"/>
      <c r="J860" s="22"/>
      <c r="K860" s="5"/>
      <c r="L860" s="5"/>
      <c r="M860" s="5"/>
      <c r="N860" s="5"/>
      <c r="O860" s="5"/>
      <c r="P860" s="5"/>
      <c r="Q860" s="5"/>
      <c r="R860" s="5"/>
      <c r="S860" s="5"/>
      <c r="T860" s="5"/>
      <c r="U860" s="5"/>
    </row>
    <row r="861" spans="1:21" ht="12.75" customHeight="1" x14ac:dyDescent="0.2">
      <c r="A861" s="5"/>
      <c r="B861" s="5"/>
      <c r="C861" s="5"/>
      <c r="D861" s="5"/>
      <c r="E861" s="6"/>
      <c r="F861" s="6">
        <v>52040020003</v>
      </c>
      <c r="G861" s="6" t="s">
        <v>2698</v>
      </c>
      <c r="H861" s="21" t="s">
        <v>4721</v>
      </c>
      <c r="I861" s="6"/>
      <c r="J861" s="22"/>
      <c r="K861" s="5"/>
      <c r="L861" s="5"/>
      <c r="M861" s="5"/>
      <c r="N861" s="5"/>
      <c r="O861" s="5"/>
      <c r="P861" s="5"/>
      <c r="Q861" s="5"/>
      <c r="R861" s="5"/>
      <c r="S861" s="5"/>
      <c r="T861" s="5"/>
      <c r="U861" s="5"/>
    </row>
    <row r="862" spans="1:21" ht="12.75" customHeight="1" x14ac:dyDescent="0.2">
      <c r="A862" s="5"/>
      <c r="B862" s="5"/>
      <c r="C862" s="5"/>
      <c r="D862" s="5"/>
      <c r="E862" s="6"/>
      <c r="F862" s="6">
        <v>52040030001</v>
      </c>
      <c r="G862" s="6" t="s">
        <v>2705</v>
      </c>
      <c r="H862" s="21" t="s">
        <v>4722</v>
      </c>
      <c r="I862" s="6"/>
      <c r="J862" s="22"/>
      <c r="K862" s="5"/>
      <c r="L862" s="5"/>
      <c r="M862" s="5"/>
      <c r="N862" s="5"/>
      <c r="O862" s="5"/>
      <c r="P862" s="5"/>
      <c r="Q862" s="5"/>
      <c r="R862" s="5"/>
      <c r="S862" s="5"/>
      <c r="T862" s="5"/>
      <c r="U862" s="5"/>
    </row>
    <row r="863" spans="1:21" ht="12.75" customHeight="1" x14ac:dyDescent="0.2">
      <c r="A863" s="5"/>
      <c r="B863" s="5"/>
      <c r="C863" s="5"/>
      <c r="D863" s="5"/>
      <c r="E863" s="6"/>
      <c r="F863" s="6">
        <v>52040030002</v>
      </c>
      <c r="G863" s="6" t="s">
        <v>2712</v>
      </c>
      <c r="H863" s="21" t="s">
        <v>4723</v>
      </c>
      <c r="I863" s="6"/>
      <c r="J863" s="22"/>
      <c r="K863" s="5"/>
      <c r="L863" s="5"/>
      <c r="M863" s="5"/>
      <c r="N863" s="5"/>
      <c r="O863" s="5"/>
      <c r="P863" s="5"/>
      <c r="Q863" s="5"/>
      <c r="R863" s="5"/>
      <c r="S863" s="5"/>
      <c r="T863" s="5"/>
      <c r="U863" s="5"/>
    </row>
    <row r="864" spans="1:21" ht="12.75" customHeight="1" x14ac:dyDescent="0.2">
      <c r="A864" s="5"/>
      <c r="B864" s="5"/>
      <c r="C864" s="5"/>
      <c r="D864" s="5"/>
      <c r="E864" s="6"/>
      <c r="F864" s="6">
        <v>52040030003</v>
      </c>
      <c r="G864" s="6" t="s">
        <v>2719</v>
      </c>
      <c r="H864" s="21" t="s">
        <v>4724</v>
      </c>
      <c r="I864" s="6"/>
      <c r="J864" s="22"/>
      <c r="K864" s="5"/>
      <c r="L864" s="5"/>
      <c r="M864" s="5"/>
      <c r="N864" s="5"/>
      <c r="O864" s="5"/>
      <c r="P864" s="5"/>
      <c r="Q864" s="5"/>
      <c r="R864" s="5"/>
      <c r="S864" s="5"/>
      <c r="T864" s="5"/>
      <c r="U864" s="5"/>
    </row>
    <row r="865" spans="1:21" ht="12.75" customHeight="1" x14ac:dyDescent="0.2">
      <c r="A865" s="5"/>
      <c r="B865" s="5"/>
      <c r="C865" s="5"/>
      <c r="D865" s="5"/>
      <c r="E865" s="6"/>
      <c r="F865" s="6">
        <v>52040040001</v>
      </c>
      <c r="G865" s="6" t="s">
        <v>2726</v>
      </c>
      <c r="H865" s="21" t="s">
        <v>4725</v>
      </c>
      <c r="I865" s="6"/>
      <c r="J865" s="22"/>
      <c r="K865" s="5"/>
      <c r="L865" s="5"/>
      <c r="M865" s="5"/>
      <c r="N865" s="5"/>
      <c r="O865" s="5"/>
      <c r="P865" s="5"/>
      <c r="Q865" s="5"/>
      <c r="R865" s="5"/>
      <c r="S865" s="5"/>
      <c r="T865" s="5"/>
      <c r="U865" s="5"/>
    </row>
    <row r="866" spans="1:21" ht="12.75" customHeight="1" x14ac:dyDescent="0.2">
      <c r="A866" s="5"/>
      <c r="B866" s="5"/>
      <c r="C866" s="5"/>
      <c r="D866" s="5"/>
      <c r="E866" s="6"/>
      <c r="F866" s="6">
        <v>52040040002</v>
      </c>
      <c r="G866" s="6" t="s">
        <v>2733</v>
      </c>
      <c r="H866" s="21" t="s">
        <v>4726</v>
      </c>
      <c r="I866" s="6"/>
      <c r="J866" s="22"/>
      <c r="K866" s="5"/>
      <c r="L866" s="5"/>
      <c r="M866" s="5"/>
      <c r="N866" s="5"/>
      <c r="O866" s="5"/>
      <c r="P866" s="5"/>
      <c r="Q866" s="5"/>
      <c r="R866" s="5"/>
      <c r="S866" s="5"/>
      <c r="T866" s="5"/>
      <c r="U866" s="5"/>
    </row>
    <row r="867" spans="1:21" ht="12.75" customHeight="1" x14ac:dyDescent="0.2">
      <c r="A867" s="5"/>
      <c r="B867" s="5"/>
      <c r="C867" s="5"/>
      <c r="D867" s="5"/>
      <c r="E867" s="6"/>
      <c r="F867" s="6">
        <v>52040040003</v>
      </c>
      <c r="G867" s="6" t="s">
        <v>2740</v>
      </c>
      <c r="H867" s="21" t="s">
        <v>4727</v>
      </c>
      <c r="I867" s="6"/>
      <c r="J867" s="22"/>
      <c r="K867" s="5"/>
      <c r="L867" s="5"/>
      <c r="M867" s="5"/>
      <c r="N867" s="5"/>
      <c r="O867" s="5"/>
      <c r="P867" s="5"/>
      <c r="Q867" s="5"/>
      <c r="R867" s="5"/>
      <c r="S867" s="5"/>
      <c r="T867" s="5"/>
      <c r="U867" s="5"/>
    </row>
    <row r="868" spans="1:21" ht="12.75" customHeight="1" x14ac:dyDescent="0.2">
      <c r="A868" s="5"/>
      <c r="B868" s="5"/>
      <c r="C868" s="5"/>
      <c r="D868" s="5"/>
      <c r="E868" s="6"/>
      <c r="F868" s="6">
        <v>52040040004</v>
      </c>
      <c r="G868" s="6" t="s">
        <v>2747</v>
      </c>
      <c r="H868" s="21" t="s">
        <v>4728</v>
      </c>
      <c r="I868" s="6"/>
      <c r="J868" s="22"/>
      <c r="K868" s="5"/>
      <c r="L868" s="5"/>
      <c r="M868" s="5"/>
      <c r="N868" s="5"/>
      <c r="O868" s="5"/>
      <c r="P868" s="5"/>
      <c r="Q868" s="5"/>
      <c r="R868" s="5"/>
      <c r="S868" s="5"/>
      <c r="T868" s="5"/>
      <c r="U868" s="5"/>
    </row>
    <row r="869" spans="1:21" ht="12.75" customHeight="1" x14ac:dyDescent="0.2">
      <c r="A869" s="5"/>
      <c r="B869" s="5"/>
      <c r="C869" s="5"/>
      <c r="D869" s="5"/>
      <c r="E869" s="6"/>
      <c r="F869" s="6">
        <v>52040050001</v>
      </c>
      <c r="G869" s="6" t="s">
        <v>2754</v>
      </c>
      <c r="H869" s="21" t="s">
        <v>4729</v>
      </c>
      <c r="I869" s="6"/>
      <c r="J869" s="22"/>
      <c r="K869" s="5"/>
      <c r="L869" s="5"/>
      <c r="M869" s="5"/>
      <c r="N869" s="5"/>
      <c r="O869" s="5"/>
      <c r="P869" s="5"/>
      <c r="Q869" s="5"/>
      <c r="R869" s="5"/>
      <c r="S869" s="5"/>
      <c r="T869" s="5"/>
      <c r="U869" s="5"/>
    </row>
    <row r="870" spans="1:21" ht="12.75" customHeight="1" x14ac:dyDescent="0.2">
      <c r="A870" s="5"/>
      <c r="B870" s="5"/>
      <c r="C870" s="5"/>
      <c r="D870" s="5"/>
      <c r="E870" s="6"/>
      <c r="F870" s="6">
        <v>52040050002</v>
      </c>
      <c r="G870" s="6" t="s">
        <v>2761</v>
      </c>
      <c r="H870" s="21" t="s">
        <v>4730</v>
      </c>
      <c r="I870" s="6"/>
      <c r="J870" s="22"/>
      <c r="K870" s="5"/>
      <c r="L870" s="5"/>
      <c r="M870" s="5"/>
      <c r="N870" s="5"/>
      <c r="O870" s="5"/>
      <c r="P870" s="5"/>
      <c r="Q870" s="5"/>
      <c r="R870" s="5"/>
      <c r="S870" s="5"/>
      <c r="T870" s="5"/>
      <c r="U870" s="5"/>
    </row>
    <row r="871" spans="1:21" ht="12.75" customHeight="1" x14ac:dyDescent="0.2">
      <c r="A871" s="5"/>
      <c r="B871" s="5"/>
      <c r="C871" s="5"/>
      <c r="D871" s="5"/>
      <c r="E871" s="6"/>
      <c r="F871" s="6">
        <v>52040050003</v>
      </c>
      <c r="G871" s="6" t="s">
        <v>2768</v>
      </c>
      <c r="H871" s="21" t="s">
        <v>4731</v>
      </c>
      <c r="I871" s="6"/>
      <c r="J871" s="22"/>
      <c r="K871" s="5"/>
      <c r="L871" s="5"/>
      <c r="M871" s="5"/>
      <c r="N871" s="5"/>
      <c r="O871" s="5"/>
      <c r="P871" s="5"/>
      <c r="Q871" s="5"/>
      <c r="R871" s="5"/>
      <c r="S871" s="5"/>
      <c r="T871" s="5"/>
      <c r="U871" s="5"/>
    </row>
    <row r="872" spans="1:21" ht="12.75" customHeight="1" x14ac:dyDescent="0.2">
      <c r="A872" s="5"/>
      <c r="B872" s="5"/>
      <c r="C872" s="5"/>
      <c r="D872" s="5"/>
      <c r="E872" s="6"/>
      <c r="F872" s="6">
        <v>52040050004</v>
      </c>
      <c r="G872" s="6" t="s">
        <v>2775</v>
      </c>
      <c r="H872" s="21" t="s">
        <v>4732</v>
      </c>
      <c r="I872" s="6"/>
      <c r="J872" s="22"/>
      <c r="K872" s="5"/>
      <c r="L872" s="5"/>
      <c r="M872" s="5"/>
      <c r="N872" s="5"/>
      <c r="O872" s="5"/>
      <c r="P872" s="5"/>
      <c r="Q872" s="5"/>
      <c r="R872" s="5"/>
      <c r="S872" s="5"/>
      <c r="T872" s="5"/>
      <c r="U872" s="5"/>
    </row>
    <row r="873" spans="1:21" ht="12.75" customHeight="1" x14ac:dyDescent="0.2">
      <c r="A873" s="5"/>
      <c r="B873" s="5"/>
      <c r="C873" s="5"/>
      <c r="D873" s="5"/>
      <c r="E873" s="6"/>
      <c r="F873" s="6">
        <v>52040050005</v>
      </c>
      <c r="G873" s="6" t="s">
        <v>2782</v>
      </c>
      <c r="H873" s="21" t="s">
        <v>4733</v>
      </c>
      <c r="I873" s="6"/>
      <c r="J873" s="22"/>
      <c r="K873" s="5"/>
      <c r="L873" s="5"/>
      <c r="M873" s="5"/>
      <c r="N873" s="5"/>
      <c r="O873" s="5"/>
      <c r="P873" s="5"/>
      <c r="Q873" s="5"/>
      <c r="R873" s="5"/>
      <c r="S873" s="5"/>
      <c r="T873" s="5"/>
      <c r="U873" s="5"/>
    </row>
    <row r="874" spans="1:21" ht="12.75" customHeight="1" x14ac:dyDescent="0.2">
      <c r="A874" s="5"/>
      <c r="B874" s="5"/>
      <c r="C874" s="5"/>
      <c r="D874" s="5"/>
      <c r="E874" s="6"/>
      <c r="F874" s="6">
        <v>52040050006</v>
      </c>
      <c r="G874" s="6" t="s">
        <v>2789</v>
      </c>
      <c r="H874" s="21" t="s">
        <v>4734</v>
      </c>
      <c r="I874" s="6"/>
      <c r="J874" s="22"/>
      <c r="K874" s="5"/>
      <c r="L874" s="5"/>
      <c r="M874" s="5"/>
      <c r="N874" s="5"/>
      <c r="O874" s="5"/>
      <c r="P874" s="5"/>
      <c r="Q874" s="5"/>
      <c r="R874" s="5"/>
      <c r="S874" s="5"/>
      <c r="T874" s="5"/>
      <c r="U874" s="5"/>
    </row>
    <row r="875" spans="1:21" ht="12.75" customHeight="1" x14ac:dyDescent="0.2">
      <c r="A875" s="5"/>
      <c r="B875" s="5"/>
      <c r="C875" s="5"/>
      <c r="D875" s="5"/>
      <c r="E875" s="6"/>
      <c r="F875" s="6">
        <v>52040050007</v>
      </c>
      <c r="G875" s="6" t="s">
        <v>2796</v>
      </c>
      <c r="H875" s="21" t="s">
        <v>4735</v>
      </c>
      <c r="I875" s="6"/>
      <c r="J875" s="22"/>
      <c r="K875" s="5"/>
      <c r="L875" s="5"/>
      <c r="M875" s="5"/>
      <c r="N875" s="5"/>
      <c r="O875" s="5"/>
      <c r="P875" s="5"/>
      <c r="Q875" s="5"/>
      <c r="R875" s="5"/>
      <c r="S875" s="5"/>
      <c r="T875" s="5"/>
      <c r="U875" s="5"/>
    </row>
    <row r="876" spans="1:21" ht="12.75" customHeight="1" x14ac:dyDescent="0.2">
      <c r="A876" s="5"/>
      <c r="B876" s="5"/>
      <c r="C876" s="5"/>
      <c r="D876" s="5"/>
      <c r="E876" s="6"/>
      <c r="F876" s="6">
        <v>52050010001</v>
      </c>
      <c r="G876" s="6" t="s">
        <v>2803</v>
      </c>
      <c r="H876" s="21" t="s">
        <v>4736</v>
      </c>
      <c r="I876" s="6"/>
      <c r="J876" s="22"/>
      <c r="K876" s="5"/>
      <c r="L876" s="5"/>
      <c r="M876" s="5"/>
      <c r="N876" s="5"/>
      <c r="O876" s="5"/>
      <c r="P876" s="5"/>
      <c r="Q876" s="5"/>
      <c r="R876" s="5"/>
      <c r="S876" s="5"/>
      <c r="T876" s="5"/>
      <c r="U876" s="5"/>
    </row>
    <row r="877" spans="1:21" ht="12.75" customHeight="1" x14ac:dyDescent="0.2">
      <c r="A877" s="5"/>
      <c r="B877" s="5"/>
      <c r="C877" s="5"/>
      <c r="D877" s="5"/>
      <c r="E877" s="6"/>
      <c r="F877" s="6">
        <v>52050010002</v>
      </c>
      <c r="G877" s="6" t="s">
        <v>2810</v>
      </c>
      <c r="H877" s="21" t="s">
        <v>4737</v>
      </c>
      <c r="I877" s="6"/>
      <c r="J877" s="22"/>
      <c r="K877" s="5"/>
      <c r="L877" s="5"/>
      <c r="M877" s="5"/>
      <c r="N877" s="5"/>
      <c r="O877" s="5"/>
      <c r="P877" s="5"/>
      <c r="Q877" s="5"/>
      <c r="R877" s="5"/>
      <c r="S877" s="5"/>
      <c r="T877" s="5"/>
      <c r="U877" s="5"/>
    </row>
    <row r="878" spans="1:21" ht="12.75" customHeight="1" x14ac:dyDescent="0.2">
      <c r="A878" s="5"/>
      <c r="B878" s="5"/>
      <c r="C878" s="5"/>
      <c r="D878" s="5"/>
      <c r="E878" s="6"/>
      <c r="F878" s="6">
        <v>52050010003</v>
      </c>
      <c r="G878" s="6" t="s">
        <v>2816</v>
      </c>
      <c r="H878" s="21" t="s">
        <v>4738</v>
      </c>
      <c r="I878" s="6"/>
      <c r="J878" s="22"/>
      <c r="K878" s="5"/>
      <c r="L878" s="5"/>
      <c r="M878" s="5"/>
      <c r="N878" s="5"/>
      <c r="O878" s="5"/>
      <c r="P878" s="5"/>
      <c r="Q878" s="5"/>
      <c r="R878" s="5"/>
      <c r="S878" s="5"/>
      <c r="T878" s="5"/>
      <c r="U878" s="5"/>
    </row>
    <row r="879" spans="1:21" ht="12.75" customHeight="1" x14ac:dyDescent="0.2">
      <c r="A879" s="5"/>
      <c r="B879" s="5"/>
      <c r="C879" s="5"/>
      <c r="D879" s="5"/>
      <c r="E879" s="6"/>
      <c r="F879" s="6">
        <v>52050010004</v>
      </c>
      <c r="G879" s="6" t="s">
        <v>2823</v>
      </c>
      <c r="H879" s="21" t="s">
        <v>4739</v>
      </c>
      <c r="I879" s="6"/>
      <c r="J879" s="22"/>
      <c r="K879" s="5"/>
      <c r="L879" s="5"/>
      <c r="M879" s="5"/>
      <c r="N879" s="5"/>
      <c r="O879" s="5"/>
      <c r="P879" s="5"/>
      <c r="Q879" s="5"/>
      <c r="R879" s="5"/>
      <c r="S879" s="5"/>
      <c r="T879" s="5"/>
      <c r="U879" s="5"/>
    </row>
    <row r="880" spans="1:21" ht="12.75" customHeight="1" x14ac:dyDescent="0.2">
      <c r="A880" s="5"/>
      <c r="B880" s="5"/>
      <c r="C880" s="5"/>
      <c r="D880" s="5"/>
      <c r="E880" s="6"/>
      <c r="F880" s="6">
        <v>52050010005</v>
      </c>
      <c r="G880" s="6" t="s">
        <v>2830</v>
      </c>
      <c r="H880" s="21" t="s">
        <v>4740</v>
      </c>
      <c r="I880" s="6"/>
      <c r="J880" s="22"/>
      <c r="K880" s="5"/>
      <c r="L880" s="5"/>
      <c r="M880" s="5"/>
      <c r="N880" s="5"/>
      <c r="O880" s="5"/>
      <c r="P880" s="5"/>
      <c r="Q880" s="5"/>
      <c r="R880" s="5"/>
      <c r="S880" s="5"/>
      <c r="T880" s="5"/>
      <c r="U880" s="5"/>
    </row>
    <row r="881" spans="1:21" ht="12.75" customHeight="1" x14ac:dyDescent="0.2">
      <c r="A881" s="5"/>
      <c r="B881" s="5"/>
      <c r="C881" s="5"/>
      <c r="D881" s="5"/>
      <c r="E881" s="6"/>
      <c r="F881" s="6">
        <v>52050010006</v>
      </c>
      <c r="G881" s="6" t="s">
        <v>2837</v>
      </c>
      <c r="H881" s="21" t="s">
        <v>4741</v>
      </c>
      <c r="I881" s="6"/>
      <c r="J881" s="22"/>
      <c r="K881" s="5"/>
      <c r="L881" s="5"/>
      <c r="M881" s="5"/>
      <c r="N881" s="5"/>
      <c r="O881" s="5"/>
      <c r="P881" s="5"/>
      <c r="Q881" s="5"/>
      <c r="R881" s="5"/>
      <c r="S881" s="5"/>
      <c r="T881" s="5"/>
      <c r="U881" s="5"/>
    </row>
    <row r="882" spans="1:21" ht="12.75" customHeight="1" x14ac:dyDescent="0.2">
      <c r="A882" s="5"/>
      <c r="B882" s="5"/>
      <c r="C882" s="5"/>
      <c r="D882" s="5"/>
      <c r="E882" s="6"/>
      <c r="F882" s="6">
        <v>52050010007</v>
      </c>
      <c r="G882" s="6" t="s">
        <v>2844</v>
      </c>
      <c r="H882" s="21" t="s">
        <v>4742</v>
      </c>
      <c r="I882" s="6"/>
      <c r="J882" s="22"/>
      <c r="K882" s="5"/>
      <c r="L882" s="5"/>
      <c r="M882" s="5"/>
      <c r="N882" s="5"/>
      <c r="O882" s="5"/>
      <c r="P882" s="5"/>
      <c r="Q882" s="5"/>
      <c r="R882" s="5"/>
      <c r="S882" s="5"/>
      <c r="T882" s="5"/>
      <c r="U882" s="5"/>
    </row>
    <row r="883" spans="1:21" ht="12.75" customHeight="1" x14ac:dyDescent="0.2">
      <c r="A883" s="5"/>
      <c r="B883" s="5"/>
      <c r="C883" s="5"/>
      <c r="D883" s="5"/>
      <c r="E883" s="6"/>
      <c r="F883" s="6">
        <v>52050010008</v>
      </c>
      <c r="G883" s="6" t="s">
        <v>2851</v>
      </c>
      <c r="H883" s="21" t="s">
        <v>4743</v>
      </c>
      <c r="I883" s="6"/>
      <c r="J883" s="22"/>
      <c r="K883" s="5"/>
      <c r="L883" s="5"/>
      <c r="M883" s="5"/>
      <c r="N883" s="5"/>
      <c r="O883" s="5"/>
      <c r="P883" s="5"/>
      <c r="Q883" s="5"/>
      <c r="R883" s="5"/>
      <c r="S883" s="5"/>
      <c r="T883" s="5"/>
      <c r="U883" s="5"/>
    </row>
    <row r="884" spans="1:21" ht="12.75" customHeight="1" x14ac:dyDescent="0.2">
      <c r="A884" s="5"/>
      <c r="B884" s="5"/>
      <c r="C884" s="5"/>
      <c r="D884" s="5"/>
      <c r="E884" s="6"/>
      <c r="F884" s="6">
        <v>52050010009</v>
      </c>
      <c r="G884" s="6" t="s">
        <v>2858</v>
      </c>
      <c r="H884" s="21" t="s">
        <v>4744</v>
      </c>
      <c r="I884" s="6"/>
      <c r="J884" s="22"/>
      <c r="K884" s="5"/>
      <c r="L884" s="5"/>
      <c r="M884" s="5"/>
      <c r="N884" s="5"/>
      <c r="O884" s="5"/>
      <c r="P884" s="5"/>
      <c r="Q884" s="5"/>
      <c r="R884" s="5"/>
      <c r="S884" s="5"/>
      <c r="T884" s="5"/>
      <c r="U884" s="5"/>
    </row>
    <row r="885" spans="1:21" ht="12.75" customHeight="1" x14ac:dyDescent="0.2">
      <c r="A885" s="5"/>
      <c r="B885" s="5"/>
      <c r="C885" s="5"/>
      <c r="D885" s="5"/>
      <c r="E885" s="6"/>
      <c r="F885" s="6">
        <v>52050010010</v>
      </c>
      <c r="G885" s="6" t="s">
        <v>2865</v>
      </c>
      <c r="H885" s="21" t="s">
        <v>4745</v>
      </c>
      <c r="I885" s="6"/>
      <c r="J885" s="22"/>
      <c r="K885" s="5"/>
      <c r="L885" s="5"/>
      <c r="M885" s="5"/>
      <c r="N885" s="5"/>
      <c r="O885" s="5"/>
      <c r="P885" s="5"/>
      <c r="Q885" s="5"/>
      <c r="R885" s="5"/>
      <c r="S885" s="5"/>
      <c r="T885" s="5"/>
      <c r="U885" s="5"/>
    </row>
    <row r="886" spans="1:21" ht="12.75" customHeight="1" x14ac:dyDescent="0.2">
      <c r="A886" s="5"/>
      <c r="B886" s="5"/>
      <c r="C886" s="5"/>
      <c r="D886" s="5"/>
      <c r="E886" s="6"/>
      <c r="F886" s="6">
        <v>52050020001</v>
      </c>
      <c r="G886" s="6" t="s">
        <v>2872</v>
      </c>
      <c r="H886" s="21" t="s">
        <v>4746</v>
      </c>
      <c r="I886" s="6"/>
      <c r="J886" s="22"/>
      <c r="K886" s="5"/>
      <c r="L886" s="5"/>
      <c r="M886" s="5"/>
      <c r="N886" s="5"/>
      <c r="O886" s="5"/>
      <c r="P886" s="5"/>
      <c r="Q886" s="5"/>
      <c r="R886" s="5"/>
      <c r="S886" s="5"/>
      <c r="T886" s="5"/>
      <c r="U886" s="5"/>
    </row>
    <row r="887" spans="1:21" ht="12.75" customHeight="1" x14ac:dyDescent="0.2">
      <c r="A887" s="5"/>
      <c r="B887" s="5"/>
      <c r="C887" s="5"/>
      <c r="D887" s="5"/>
      <c r="E887" s="6"/>
      <c r="F887" s="6">
        <v>52050020002</v>
      </c>
      <c r="G887" s="6" t="s">
        <v>2879</v>
      </c>
      <c r="H887" s="21" t="s">
        <v>4747</v>
      </c>
      <c r="I887" s="6"/>
      <c r="J887" s="22"/>
      <c r="K887" s="5"/>
      <c r="L887" s="5"/>
      <c r="M887" s="5"/>
      <c r="N887" s="5"/>
      <c r="O887" s="5"/>
      <c r="P887" s="5"/>
      <c r="Q887" s="5"/>
      <c r="R887" s="5"/>
      <c r="S887" s="5"/>
      <c r="T887" s="5"/>
      <c r="U887" s="5"/>
    </row>
    <row r="888" spans="1:21" ht="12.75" customHeight="1" x14ac:dyDescent="0.2">
      <c r="A888" s="5"/>
      <c r="B888" s="5"/>
      <c r="C888" s="5"/>
      <c r="D888" s="5"/>
      <c r="E888" s="6"/>
      <c r="F888" s="6">
        <v>52050020003</v>
      </c>
      <c r="G888" s="6" t="s">
        <v>2886</v>
      </c>
      <c r="H888" s="21" t="s">
        <v>4748</v>
      </c>
      <c r="I888" s="6"/>
      <c r="J888" s="22"/>
      <c r="K888" s="5"/>
      <c r="L888" s="5"/>
      <c r="M888" s="5"/>
      <c r="N888" s="5"/>
      <c r="O888" s="5"/>
      <c r="P888" s="5"/>
      <c r="Q888" s="5"/>
      <c r="R888" s="5"/>
      <c r="S888" s="5"/>
      <c r="T888" s="5"/>
      <c r="U888" s="5"/>
    </row>
    <row r="889" spans="1:21" ht="12.75" customHeight="1" x14ac:dyDescent="0.2">
      <c r="A889" s="5"/>
      <c r="B889" s="5"/>
      <c r="C889" s="5"/>
      <c r="D889" s="5"/>
      <c r="E889" s="6"/>
      <c r="F889" s="6">
        <v>52050020004</v>
      </c>
      <c r="G889" s="6" t="s">
        <v>2893</v>
      </c>
      <c r="H889" s="21" t="s">
        <v>4749</v>
      </c>
      <c r="I889" s="6"/>
      <c r="J889" s="22"/>
      <c r="K889" s="5"/>
      <c r="L889" s="5"/>
      <c r="M889" s="5"/>
      <c r="N889" s="5"/>
      <c r="O889" s="5"/>
      <c r="P889" s="5"/>
      <c r="Q889" s="5"/>
      <c r="R889" s="5"/>
      <c r="S889" s="5"/>
      <c r="T889" s="5"/>
      <c r="U889" s="5"/>
    </row>
    <row r="890" spans="1:21" ht="12.75" customHeight="1" x14ac:dyDescent="0.2">
      <c r="A890" s="5"/>
      <c r="B890" s="5"/>
      <c r="C890" s="5"/>
      <c r="D890" s="5"/>
      <c r="E890" s="6"/>
      <c r="F890" s="6">
        <v>52050020005</v>
      </c>
      <c r="G890" s="6" t="s">
        <v>2900</v>
      </c>
      <c r="H890" s="21" t="s">
        <v>4750</v>
      </c>
      <c r="I890" s="6"/>
      <c r="J890" s="22"/>
      <c r="K890" s="5"/>
      <c r="L890" s="5"/>
      <c r="M890" s="5"/>
      <c r="N890" s="5"/>
      <c r="O890" s="5"/>
      <c r="P890" s="5"/>
      <c r="Q890" s="5"/>
      <c r="R890" s="5"/>
      <c r="S890" s="5"/>
      <c r="T890" s="5"/>
      <c r="U890" s="5"/>
    </row>
    <row r="891" spans="1:21" ht="12.75" customHeight="1" x14ac:dyDescent="0.2">
      <c r="A891" s="5"/>
      <c r="B891" s="5"/>
      <c r="C891" s="5"/>
      <c r="D891" s="5"/>
      <c r="E891" s="6"/>
      <c r="F891" s="6">
        <v>52050020006</v>
      </c>
      <c r="G891" s="6" t="s">
        <v>2907</v>
      </c>
      <c r="H891" s="21" t="s">
        <v>4751</v>
      </c>
      <c r="I891" s="6"/>
      <c r="J891" s="22"/>
      <c r="K891" s="5"/>
      <c r="L891" s="5"/>
      <c r="M891" s="5"/>
      <c r="N891" s="5"/>
      <c r="O891" s="5"/>
      <c r="P891" s="5"/>
      <c r="Q891" s="5"/>
      <c r="R891" s="5"/>
      <c r="S891" s="5"/>
      <c r="T891" s="5"/>
      <c r="U891" s="5"/>
    </row>
    <row r="892" spans="1:21" ht="12.75" customHeight="1" x14ac:dyDescent="0.2">
      <c r="A892" s="5"/>
      <c r="B892" s="5"/>
      <c r="C892" s="5"/>
      <c r="D892" s="5"/>
      <c r="E892" s="6"/>
      <c r="F892" s="6">
        <v>52050020007</v>
      </c>
      <c r="G892" s="6" t="s">
        <v>2914</v>
      </c>
      <c r="H892" s="21" t="s">
        <v>4752</v>
      </c>
      <c r="I892" s="6"/>
      <c r="J892" s="22"/>
      <c r="K892" s="5"/>
      <c r="L892" s="5"/>
      <c r="M892" s="5"/>
      <c r="N892" s="5"/>
      <c r="O892" s="5"/>
      <c r="P892" s="5"/>
      <c r="Q892" s="5"/>
      <c r="R892" s="5"/>
      <c r="S892" s="5"/>
      <c r="T892" s="5"/>
      <c r="U892" s="5"/>
    </row>
    <row r="893" spans="1:21" ht="12.75" customHeight="1" x14ac:dyDescent="0.2">
      <c r="A893" s="5"/>
      <c r="B893" s="5"/>
      <c r="C893" s="5"/>
      <c r="D893" s="5"/>
      <c r="E893" s="6"/>
      <c r="F893" s="6">
        <v>52050020008</v>
      </c>
      <c r="G893" s="6" t="s">
        <v>2921</v>
      </c>
      <c r="H893" s="21" t="s">
        <v>4753</v>
      </c>
      <c r="I893" s="6"/>
      <c r="J893" s="22"/>
      <c r="K893" s="5"/>
      <c r="L893" s="5"/>
      <c r="M893" s="5"/>
      <c r="N893" s="5"/>
      <c r="O893" s="5"/>
      <c r="P893" s="5"/>
      <c r="Q893" s="5"/>
      <c r="R893" s="5"/>
      <c r="S893" s="5"/>
      <c r="T893" s="5"/>
      <c r="U893" s="5"/>
    </row>
    <row r="894" spans="1:21" ht="12.75" customHeight="1" x14ac:dyDescent="0.2">
      <c r="A894" s="5"/>
      <c r="B894" s="5"/>
      <c r="C894" s="5"/>
      <c r="D894" s="5"/>
      <c r="E894" s="6"/>
      <c r="F894" s="6">
        <v>52050020009</v>
      </c>
      <c r="G894" s="6" t="s">
        <v>2928</v>
      </c>
      <c r="H894" s="21" t="s">
        <v>4754</v>
      </c>
      <c r="I894" s="6"/>
      <c r="J894" s="22"/>
      <c r="K894" s="5"/>
      <c r="L894" s="5"/>
      <c r="M894" s="5"/>
      <c r="N894" s="5"/>
      <c r="O894" s="5"/>
      <c r="P894" s="5"/>
      <c r="Q894" s="5"/>
      <c r="R894" s="5"/>
      <c r="S894" s="5"/>
      <c r="T894" s="5"/>
      <c r="U894" s="5"/>
    </row>
    <row r="895" spans="1:21" ht="12.75" customHeight="1" x14ac:dyDescent="0.2">
      <c r="A895" s="5"/>
      <c r="B895" s="5"/>
      <c r="C895" s="5"/>
      <c r="D895" s="5"/>
      <c r="E895" s="6"/>
      <c r="F895" s="6">
        <v>52050020010</v>
      </c>
      <c r="G895" s="6" t="s">
        <v>2935</v>
      </c>
      <c r="H895" s="21" t="s">
        <v>4755</v>
      </c>
      <c r="I895" s="6"/>
      <c r="J895" s="22"/>
      <c r="K895" s="5"/>
      <c r="L895" s="5"/>
      <c r="M895" s="5"/>
      <c r="N895" s="5"/>
      <c r="O895" s="5"/>
      <c r="P895" s="5"/>
      <c r="Q895" s="5"/>
      <c r="R895" s="5"/>
      <c r="S895" s="5"/>
      <c r="T895" s="5"/>
      <c r="U895" s="5"/>
    </row>
    <row r="896" spans="1:21" ht="12.75" customHeight="1" x14ac:dyDescent="0.2">
      <c r="A896" s="5"/>
      <c r="B896" s="5"/>
      <c r="C896" s="5"/>
      <c r="D896" s="5"/>
      <c r="E896" s="6"/>
      <c r="F896" s="6">
        <v>52050020011</v>
      </c>
      <c r="G896" s="6" t="s">
        <v>2942</v>
      </c>
      <c r="H896" s="21" t="s">
        <v>4756</v>
      </c>
      <c r="I896" s="6"/>
      <c r="J896" s="22"/>
      <c r="K896" s="5"/>
      <c r="L896" s="5"/>
      <c r="M896" s="5"/>
      <c r="N896" s="5"/>
      <c r="O896" s="5"/>
      <c r="P896" s="5"/>
      <c r="Q896" s="5"/>
      <c r="R896" s="5"/>
      <c r="S896" s="5"/>
      <c r="T896" s="5"/>
      <c r="U896" s="5"/>
    </row>
    <row r="897" spans="1:21" ht="12.75" customHeight="1" x14ac:dyDescent="0.2">
      <c r="A897" s="5"/>
      <c r="B897" s="5"/>
      <c r="C897" s="5"/>
      <c r="D897" s="5"/>
      <c r="E897" s="6"/>
      <c r="F897" s="6">
        <v>52050020012</v>
      </c>
      <c r="G897" s="6" t="s">
        <v>2949</v>
      </c>
      <c r="H897" s="21" t="s">
        <v>4757</v>
      </c>
      <c r="I897" s="6"/>
      <c r="J897" s="22"/>
      <c r="K897" s="5"/>
      <c r="L897" s="5"/>
      <c r="M897" s="5"/>
      <c r="N897" s="5"/>
      <c r="O897" s="5"/>
      <c r="P897" s="5"/>
      <c r="Q897" s="5"/>
      <c r="R897" s="5"/>
      <c r="S897" s="5"/>
      <c r="T897" s="5"/>
      <c r="U897" s="5"/>
    </row>
    <row r="898" spans="1:21" ht="12.75" customHeight="1" x14ac:dyDescent="0.2">
      <c r="A898" s="5"/>
      <c r="B898" s="5"/>
      <c r="C898" s="5"/>
      <c r="D898" s="5"/>
      <c r="E898" s="6"/>
      <c r="F898" s="6">
        <v>52050020013</v>
      </c>
      <c r="G898" s="6" t="s">
        <v>2956</v>
      </c>
      <c r="H898" s="21" t="s">
        <v>4758</v>
      </c>
      <c r="I898" s="6"/>
      <c r="J898" s="22"/>
      <c r="K898" s="5"/>
      <c r="L898" s="5"/>
      <c r="M898" s="5"/>
      <c r="N898" s="5"/>
      <c r="O898" s="5"/>
      <c r="P898" s="5"/>
      <c r="Q898" s="5"/>
      <c r="R898" s="5"/>
      <c r="S898" s="5"/>
      <c r="T898" s="5"/>
      <c r="U898" s="5"/>
    </row>
    <row r="899" spans="1:21" ht="12.75" customHeight="1" x14ac:dyDescent="0.2">
      <c r="A899" s="5"/>
      <c r="B899" s="5"/>
      <c r="C899" s="5"/>
      <c r="D899" s="5"/>
      <c r="E899" s="6"/>
      <c r="F899" s="6">
        <v>52050020014</v>
      </c>
      <c r="G899" s="6" t="s">
        <v>2963</v>
      </c>
      <c r="H899" s="21" t="s">
        <v>4759</v>
      </c>
      <c r="I899" s="6"/>
      <c r="J899" s="22"/>
      <c r="K899" s="5"/>
      <c r="L899" s="5"/>
      <c r="M899" s="5"/>
      <c r="N899" s="5"/>
      <c r="O899" s="5"/>
      <c r="P899" s="5"/>
      <c r="Q899" s="5"/>
      <c r="R899" s="5"/>
      <c r="S899" s="5"/>
      <c r="T899" s="5"/>
      <c r="U899" s="5"/>
    </row>
    <row r="900" spans="1:21" ht="12.75" customHeight="1" x14ac:dyDescent="0.2">
      <c r="A900" s="5"/>
      <c r="B900" s="5"/>
      <c r="C900" s="5"/>
      <c r="D900" s="5"/>
      <c r="E900" s="6"/>
      <c r="F900" s="6">
        <v>52050020015</v>
      </c>
      <c r="G900" s="6" t="s">
        <v>2970</v>
      </c>
      <c r="H900" s="21" t="s">
        <v>4760</v>
      </c>
      <c r="I900" s="6"/>
      <c r="J900" s="22"/>
      <c r="K900" s="5"/>
      <c r="L900" s="5"/>
      <c r="M900" s="5"/>
      <c r="N900" s="5"/>
      <c r="O900" s="5"/>
      <c r="P900" s="5"/>
      <c r="Q900" s="5"/>
      <c r="R900" s="5"/>
      <c r="S900" s="5"/>
      <c r="T900" s="5"/>
      <c r="U900" s="5"/>
    </row>
    <row r="901" spans="1:21" ht="12.75" customHeight="1" x14ac:dyDescent="0.2">
      <c r="A901" s="5"/>
      <c r="B901" s="5"/>
      <c r="C901" s="5"/>
      <c r="D901" s="5"/>
      <c r="E901" s="6"/>
      <c r="F901" s="6">
        <v>52050020016</v>
      </c>
      <c r="G901" s="6" t="s">
        <v>2977</v>
      </c>
      <c r="H901" s="21" t="s">
        <v>4761</v>
      </c>
      <c r="I901" s="6"/>
      <c r="J901" s="22"/>
      <c r="K901" s="5"/>
      <c r="L901" s="5"/>
      <c r="M901" s="5"/>
      <c r="N901" s="5"/>
      <c r="O901" s="5"/>
      <c r="P901" s="5"/>
      <c r="Q901" s="5"/>
      <c r="R901" s="5"/>
      <c r="S901" s="5"/>
      <c r="T901" s="5"/>
      <c r="U901" s="5"/>
    </row>
    <row r="902" spans="1:21" ht="12.75" customHeight="1" x14ac:dyDescent="0.2">
      <c r="A902" s="5"/>
      <c r="B902" s="5"/>
      <c r="C902" s="5"/>
      <c r="D902" s="5"/>
      <c r="E902" s="6"/>
      <c r="F902" s="6">
        <v>53010010001</v>
      </c>
      <c r="G902" s="6" t="s">
        <v>2984</v>
      </c>
      <c r="H902" s="21" t="s">
        <v>4762</v>
      </c>
      <c r="I902" s="6"/>
      <c r="J902" s="22"/>
      <c r="K902" s="5"/>
      <c r="L902" s="5"/>
      <c r="M902" s="5"/>
      <c r="N902" s="5"/>
      <c r="O902" s="5"/>
      <c r="P902" s="5"/>
      <c r="Q902" s="5"/>
      <c r="R902" s="5"/>
      <c r="S902" s="5"/>
      <c r="T902" s="5"/>
      <c r="U902" s="5"/>
    </row>
    <row r="903" spans="1:21" ht="12.75" customHeight="1" x14ac:dyDescent="0.2">
      <c r="A903" s="5"/>
      <c r="B903" s="5"/>
      <c r="C903" s="5"/>
      <c r="D903" s="5"/>
      <c r="E903" s="6"/>
      <c r="F903" s="6">
        <v>53010010002</v>
      </c>
      <c r="G903" s="6" t="s">
        <v>2991</v>
      </c>
      <c r="H903" s="21" t="s">
        <v>4763</v>
      </c>
      <c r="I903" s="6"/>
      <c r="J903" s="22"/>
      <c r="K903" s="5"/>
      <c r="L903" s="5"/>
      <c r="M903" s="5"/>
      <c r="N903" s="5"/>
      <c r="O903" s="5"/>
      <c r="P903" s="5"/>
      <c r="Q903" s="5"/>
      <c r="R903" s="5"/>
      <c r="S903" s="5"/>
      <c r="T903" s="5"/>
      <c r="U903" s="5"/>
    </row>
    <row r="904" spans="1:21" ht="12.75" customHeight="1" x14ac:dyDescent="0.2">
      <c r="A904" s="5"/>
      <c r="B904" s="5"/>
      <c r="C904" s="5"/>
      <c r="D904" s="5"/>
      <c r="E904" s="6"/>
      <c r="F904" s="6">
        <v>53010010003</v>
      </c>
      <c r="G904" s="6" t="s">
        <v>2998</v>
      </c>
      <c r="H904" s="21" t="s">
        <v>4764</v>
      </c>
      <c r="I904" s="6"/>
      <c r="J904" s="22"/>
      <c r="K904" s="5"/>
      <c r="L904" s="5"/>
      <c r="M904" s="5"/>
      <c r="N904" s="5"/>
      <c r="O904" s="5"/>
      <c r="P904" s="5"/>
      <c r="Q904" s="5"/>
      <c r="R904" s="5"/>
      <c r="S904" s="5"/>
      <c r="T904" s="5"/>
      <c r="U904" s="5"/>
    </row>
    <row r="905" spans="1:21" ht="12.75" customHeight="1" x14ac:dyDescent="0.2">
      <c r="A905" s="5"/>
      <c r="B905" s="5"/>
      <c r="C905" s="5"/>
      <c r="D905" s="5"/>
      <c r="E905" s="6"/>
      <c r="F905" s="6">
        <v>53010010004</v>
      </c>
      <c r="G905" s="6" t="s">
        <v>3005</v>
      </c>
      <c r="H905" s="21" t="s">
        <v>4765</v>
      </c>
      <c r="I905" s="6"/>
      <c r="J905" s="22"/>
      <c r="K905" s="5"/>
      <c r="L905" s="5"/>
      <c r="M905" s="5"/>
      <c r="N905" s="5"/>
      <c r="O905" s="5"/>
      <c r="P905" s="5"/>
      <c r="Q905" s="5"/>
      <c r="R905" s="5"/>
      <c r="S905" s="5"/>
      <c r="T905" s="5"/>
      <c r="U905" s="5"/>
    </row>
    <row r="906" spans="1:21" ht="12.75" customHeight="1" x14ac:dyDescent="0.2">
      <c r="A906" s="5"/>
      <c r="B906" s="5"/>
      <c r="C906" s="5"/>
      <c r="D906" s="5"/>
      <c r="E906" s="6"/>
      <c r="F906" s="6">
        <v>53010010005</v>
      </c>
      <c r="G906" s="6" t="s">
        <v>3011</v>
      </c>
      <c r="H906" s="21" t="s">
        <v>4766</v>
      </c>
      <c r="I906" s="6"/>
      <c r="J906" s="22"/>
      <c r="K906" s="5"/>
      <c r="L906" s="5"/>
      <c r="M906" s="5"/>
      <c r="N906" s="5"/>
      <c r="O906" s="5"/>
      <c r="P906" s="5"/>
      <c r="Q906" s="5"/>
      <c r="R906" s="5"/>
      <c r="S906" s="5"/>
      <c r="T906" s="5"/>
      <c r="U906" s="5"/>
    </row>
    <row r="907" spans="1:21" ht="12.75" customHeight="1" x14ac:dyDescent="0.2">
      <c r="A907" s="5"/>
      <c r="B907" s="5"/>
      <c r="C907" s="5"/>
      <c r="D907" s="5"/>
      <c r="E907" s="6"/>
      <c r="F907" s="6">
        <v>53010010006</v>
      </c>
      <c r="G907" s="6" t="s">
        <v>3018</v>
      </c>
      <c r="H907" s="21" t="s">
        <v>4767</v>
      </c>
      <c r="I907" s="6"/>
      <c r="J907" s="22"/>
      <c r="K907" s="5"/>
      <c r="L907" s="5"/>
      <c r="M907" s="5"/>
      <c r="N907" s="5"/>
      <c r="O907" s="5"/>
      <c r="P907" s="5"/>
      <c r="Q907" s="5"/>
      <c r="R907" s="5"/>
      <c r="S907" s="5"/>
      <c r="T907" s="5"/>
      <c r="U907" s="5"/>
    </row>
    <row r="908" spans="1:21" ht="12.75" customHeight="1" x14ac:dyDescent="0.2">
      <c r="A908" s="5"/>
      <c r="B908" s="5"/>
      <c r="C908" s="5"/>
      <c r="D908" s="5"/>
      <c r="E908" s="6"/>
      <c r="F908" s="6">
        <v>53010010007</v>
      </c>
      <c r="G908" s="6" t="s">
        <v>3025</v>
      </c>
      <c r="H908" s="21" t="s">
        <v>4768</v>
      </c>
      <c r="I908" s="6"/>
      <c r="J908" s="22"/>
      <c r="K908" s="5"/>
      <c r="L908" s="5"/>
      <c r="M908" s="5"/>
      <c r="N908" s="5"/>
      <c r="O908" s="5"/>
      <c r="P908" s="5"/>
      <c r="Q908" s="5"/>
      <c r="R908" s="5"/>
      <c r="S908" s="5"/>
      <c r="T908" s="5"/>
      <c r="U908" s="5"/>
    </row>
    <row r="909" spans="1:21" ht="12.75" customHeight="1" x14ac:dyDescent="0.2">
      <c r="A909" s="5"/>
      <c r="B909" s="5"/>
      <c r="C909" s="5"/>
      <c r="D909" s="5"/>
      <c r="E909" s="6"/>
      <c r="F909" s="6">
        <v>53010020001</v>
      </c>
      <c r="G909" s="6" t="s">
        <v>3032</v>
      </c>
      <c r="H909" s="21" t="s">
        <v>4769</v>
      </c>
      <c r="I909" s="6"/>
      <c r="J909" s="22"/>
      <c r="K909" s="5"/>
      <c r="L909" s="5"/>
      <c r="M909" s="5"/>
      <c r="N909" s="5"/>
      <c r="O909" s="5"/>
      <c r="P909" s="5"/>
      <c r="Q909" s="5"/>
      <c r="R909" s="5"/>
      <c r="S909" s="5"/>
      <c r="T909" s="5"/>
      <c r="U909" s="5"/>
    </row>
    <row r="910" spans="1:21" ht="12.75" customHeight="1" x14ac:dyDescent="0.2">
      <c r="A910" s="5"/>
      <c r="B910" s="5"/>
      <c r="C910" s="5"/>
      <c r="D910" s="5"/>
      <c r="E910" s="6"/>
      <c r="F910" s="6">
        <v>53010020002</v>
      </c>
      <c r="G910" s="6" t="s">
        <v>3039</v>
      </c>
      <c r="H910" s="21" t="s">
        <v>4770</v>
      </c>
      <c r="I910" s="6"/>
      <c r="J910" s="22"/>
      <c r="K910" s="5"/>
      <c r="L910" s="5"/>
      <c r="M910" s="5"/>
      <c r="N910" s="5"/>
      <c r="O910" s="5"/>
      <c r="P910" s="5"/>
      <c r="Q910" s="5"/>
      <c r="R910" s="5"/>
      <c r="S910" s="5"/>
      <c r="T910" s="5"/>
      <c r="U910" s="5"/>
    </row>
    <row r="911" spans="1:21" ht="12.75" customHeight="1" x14ac:dyDescent="0.2">
      <c r="A911" s="5"/>
      <c r="B911" s="5"/>
      <c r="C911" s="5"/>
      <c r="D911" s="5"/>
      <c r="E911" s="6"/>
      <c r="F911" s="6">
        <v>53010020003</v>
      </c>
      <c r="G911" s="6" t="s">
        <v>3046</v>
      </c>
      <c r="H911" s="21" t="s">
        <v>4771</v>
      </c>
      <c r="I911" s="6"/>
      <c r="J911" s="22"/>
      <c r="K911" s="5"/>
      <c r="L911" s="5"/>
      <c r="M911" s="5"/>
      <c r="N911" s="5"/>
      <c r="O911" s="5"/>
      <c r="P911" s="5"/>
      <c r="Q911" s="5"/>
      <c r="R911" s="5"/>
      <c r="S911" s="5"/>
      <c r="T911" s="5"/>
      <c r="U911" s="5"/>
    </row>
    <row r="912" spans="1:21" ht="12.75" customHeight="1" x14ac:dyDescent="0.2">
      <c r="A912" s="5"/>
      <c r="B912" s="5"/>
      <c r="C912" s="5"/>
      <c r="D912" s="5"/>
      <c r="E912" s="6"/>
      <c r="F912" s="6">
        <v>53010020004</v>
      </c>
      <c r="G912" s="6" t="s">
        <v>3053</v>
      </c>
      <c r="H912" s="21" t="s">
        <v>4772</v>
      </c>
      <c r="I912" s="6"/>
      <c r="J912" s="22"/>
      <c r="K912" s="5"/>
      <c r="L912" s="5"/>
      <c r="M912" s="5"/>
      <c r="N912" s="5"/>
      <c r="O912" s="5"/>
      <c r="P912" s="5"/>
      <c r="Q912" s="5"/>
      <c r="R912" s="5"/>
      <c r="S912" s="5"/>
      <c r="T912" s="5"/>
      <c r="U912" s="5"/>
    </row>
    <row r="913" spans="1:21" ht="12.75" customHeight="1" x14ac:dyDescent="0.2">
      <c r="A913" s="5"/>
      <c r="B913" s="5"/>
      <c r="C913" s="5"/>
      <c r="D913" s="5"/>
      <c r="E913" s="6"/>
      <c r="F913" s="6">
        <v>53010030001</v>
      </c>
      <c r="G913" s="6" t="s">
        <v>3060</v>
      </c>
      <c r="H913" s="21" t="s">
        <v>4773</v>
      </c>
      <c r="I913" s="6"/>
      <c r="J913" s="22"/>
      <c r="K913" s="5"/>
      <c r="L913" s="5"/>
      <c r="M913" s="5"/>
      <c r="N913" s="5"/>
      <c r="O913" s="5"/>
      <c r="P913" s="5"/>
      <c r="Q913" s="5"/>
      <c r="R913" s="5"/>
      <c r="S913" s="5"/>
      <c r="T913" s="5"/>
      <c r="U913" s="5"/>
    </row>
    <row r="914" spans="1:21" ht="12.75" customHeight="1" x14ac:dyDescent="0.2">
      <c r="A914" s="5"/>
      <c r="B914" s="5"/>
      <c r="C914" s="5"/>
      <c r="D914" s="5"/>
      <c r="E914" s="6"/>
      <c r="F914" s="6">
        <v>53010030002</v>
      </c>
      <c r="G914" s="6" t="s">
        <v>3067</v>
      </c>
      <c r="H914" s="21" t="s">
        <v>4774</v>
      </c>
      <c r="I914" s="6"/>
      <c r="J914" s="22"/>
      <c r="K914" s="5"/>
      <c r="L914" s="5"/>
      <c r="M914" s="5"/>
      <c r="N914" s="5"/>
      <c r="O914" s="5"/>
      <c r="P914" s="5"/>
      <c r="Q914" s="5"/>
      <c r="R914" s="5"/>
      <c r="S914" s="5"/>
      <c r="T914" s="5"/>
      <c r="U914" s="5"/>
    </row>
    <row r="915" spans="1:21" ht="12.75" customHeight="1" x14ac:dyDescent="0.2">
      <c r="A915" s="5"/>
      <c r="B915" s="5"/>
      <c r="C915" s="5"/>
      <c r="D915" s="5"/>
      <c r="E915" s="6"/>
      <c r="F915" s="6">
        <v>53010030003</v>
      </c>
      <c r="G915" s="6" t="s">
        <v>3074</v>
      </c>
      <c r="H915" s="21" t="s">
        <v>4775</v>
      </c>
      <c r="I915" s="6"/>
      <c r="J915" s="22"/>
      <c r="K915" s="5"/>
      <c r="L915" s="5"/>
      <c r="M915" s="5"/>
      <c r="N915" s="5"/>
      <c r="O915" s="5"/>
      <c r="P915" s="5"/>
      <c r="Q915" s="5"/>
      <c r="R915" s="5"/>
      <c r="S915" s="5"/>
      <c r="T915" s="5"/>
      <c r="U915" s="5"/>
    </row>
    <row r="916" spans="1:21" ht="12.75" customHeight="1" x14ac:dyDescent="0.2">
      <c r="A916" s="5"/>
      <c r="B916" s="5"/>
      <c r="C916" s="5"/>
      <c r="D916" s="5"/>
      <c r="E916" s="6"/>
      <c r="F916" s="6">
        <v>53010030004</v>
      </c>
      <c r="G916" s="6" t="s">
        <v>3081</v>
      </c>
      <c r="H916" s="21" t="s">
        <v>4776</v>
      </c>
      <c r="I916" s="6"/>
      <c r="J916" s="22"/>
      <c r="K916" s="5"/>
      <c r="L916" s="5"/>
      <c r="M916" s="5"/>
      <c r="N916" s="5"/>
      <c r="O916" s="5"/>
      <c r="P916" s="5"/>
      <c r="Q916" s="5"/>
      <c r="R916" s="5"/>
      <c r="S916" s="5"/>
      <c r="T916" s="5"/>
      <c r="U916" s="5"/>
    </row>
    <row r="917" spans="1:21" ht="12.75" customHeight="1" x14ac:dyDescent="0.2">
      <c r="A917" s="5"/>
      <c r="B917" s="5"/>
      <c r="C917" s="5"/>
      <c r="D917" s="5"/>
      <c r="E917" s="6"/>
      <c r="F917" s="6">
        <v>53010030005</v>
      </c>
      <c r="G917" s="6" t="s">
        <v>3088</v>
      </c>
      <c r="H917" s="21" t="s">
        <v>4777</v>
      </c>
      <c r="I917" s="6"/>
      <c r="J917" s="22"/>
      <c r="K917" s="5"/>
      <c r="L917" s="5"/>
      <c r="M917" s="5"/>
      <c r="N917" s="5"/>
      <c r="O917" s="5"/>
      <c r="P917" s="5"/>
      <c r="Q917" s="5"/>
      <c r="R917" s="5"/>
      <c r="S917" s="5"/>
      <c r="T917" s="5"/>
      <c r="U917" s="5"/>
    </row>
    <row r="918" spans="1:21" ht="12.75" customHeight="1" x14ac:dyDescent="0.2">
      <c r="A918" s="5"/>
      <c r="B918" s="5"/>
      <c r="C918" s="5"/>
      <c r="D918" s="5"/>
      <c r="E918" s="6"/>
      <c r="F918" s="6">
        <v>53010030006</v>
      </c>
      <c r="G918" s="6" t="s">
        <v>3095</v>
      </c>
      <c r="H918" s="21" t="s">
        <v>4778</v>
      </c>
      <c r="I918" s="6"/>
      <c r="J918" s="22"/>
      <c r="K918" s="5"/>
      <c r="L918" s="5"/>
      <c r="M918" s="5"/>
      <c r="N918" s="5"/>
      <c r="O918" s="5"/>
      <c r="P918" s="5"/>
      <c r="Q918" s="5"/>
      <c r="R918" s="5"/>
      <c r="S918" s="5"/>
      <c r="T918" s="5"/>
      <c r="U918" s="5"/>
    </row>
    <row r="919" spans="1:21" ht="12.75" customHeight="1" x14ac:dyDescent="0.2">
      <c r="A919" s="5"/>
      <c r="B919" s="5"/>
      <c r="C919" s="5"/>
      <c r="D919" s="5"/>
      <c r="E919" s="6"/>
      <c r="F919" s="6">
        <v>53010030007</v>
      </c>
      <c r="G919" s="6" t="s">
        <v>3102</v>
      </c>
      <c r="H919" s="21" t="s">
        <v>4779</v>
      </c>
      <c r="I919" s="6"/>
      <c r="J919" s="22"/>
      <c r="K919" s="5"/>
      <c r="L919" s="5"/>
      <c r="M919" s="5"/>
      <c r="N919" s="5"/>
      <c r="O919" s="5"/>
      <c r="P919" s="5"/>
      <c r="Q919" s="5"/>
      <c r="R919" s="5"/>
      <c r="S919" s="5"/>
      <c r="T919" s="5"/>
      <c r="U919" s="5"/>
    </row>
    <row r="920" spans="1:21" ht="12.75" customHeight="1" x14ac:dyDescent="0.2">
      <c r="A920" s="5"/>
      <c r="B920" s="5"/>
      <c r="C920" s="5"/>
      <c r="D920" s="5"/>
      <c r="E920" s="6"/>
      <c r="F920" s="6">
        <v>53010030008</v>
      </c>
      <c r="G920" s="6" t="s">
        <v>3109</v>
      </c>
      <c r="H920" s="21" t="s">
        <v>4780</v>
      </c>
      <c r="I920" s="6"/>
      <c r="J920" s="22"/>
      <c r="K920" s="5"/>
      <c r="L920" s="5"/>
      <c r="M920" s="5"/>
      <c r="N920" s="5"/>
      <c r="O920" s="5"/>
      <c r="P920" s="5"/>
      <c r="Q920" s="5"/>
      <c r="R920" s="5"/>
      <c r="S920" s="5"/>
      <c r="T920" s="5"/>
      <c r="U920" s="5"/>
    </row>
    <row r="921" spans="1:21" ht="12.75" customHeight="1" x14ac:dyDescent="0.2">
      <c r="A921" s="5"/>
      <c r="B921" s="5"/>
      <c r="C921" s="5"/>
      <c r="D921" s="5"/>
      <c r="E921" s="6"/>
      <c r="F921" s="6">
        <v>53010030009</v>
      </c>
      <c r="G921" s="6" t="s">
        <v>3116</v>
      </c>
      <c r="H921" s="21" t="s">
        <v>4781</v>
      </c>
      <c r="I921" s="6"/>
      <c r="J921" s="22"/>
      <c r="K921" s="5"/>
      <c r="L921" s="5"/>
      <c r="M921" s="5"/>
      <c r="N921" s="5"/>
      <c r="O921" s="5"/>
      <c r="P921" s="5"/>
      <c r="Q921" s="5"/>
      <c r="R921" s="5"/>
      <c r="S921" s="5"/>
      <c r="T921" s="5"/>
      <c r="U921" s="5"/>
    </row>
    <row r="922" spans="1:21" ht="12.75" customHeight="1" x14ac:dyDescent="0.2">
      <c r="A922" s="5"/>
      <c r="B922" s="5"/>
      <c r="C922" s="5"/>
      <c r="D922" s="5"/>
      <c r="E922" s="6"/>
      <c r="F922" s="6">
        <v>53010030010</v>
      </c>
      <c r="G922" s="6" t="s">
        <v>3123</v>
      </c>
      <c r="H922" s="21" t="s">
        <v>4782</v>
      </c>
      <c r="I922" s="6"/>
      <c r="J922" s="22"/>
      <c r="K922" s="5"/>
      <c r="L922" s="5"/>
      <c r="M922" s="5"/>
      <c r="N922" s="5"/>
      <c r="O922" s="5"/>
      <c r="P922" s="5"/>
      <c r="Q922" s="5"/>
      <c r="R922" s="5"/>
      <c r="S922" s="5"/>
      <c r="T922" s="5"/>
      <c r="U922" s="5"/>
    </row>
    <row r="923" spans="1:21" ht="12.75" customHeight="1" x14ac:dyDescent="0.2">
      <c r="A923" s="5"/>
      <c r="B923" s="5"/>
      <c r="C923" s="5"/>
      <c r="D923" s="5"/>
      <c r="E923" s="6"/>
      <c r="F923" s="6">
        <v>53010030011</v>
      </c>
      <c r="G923" s="6" t="s">
        <v>3130</v>
      </c>
      <c r="H923" s="21" t="s">
        <v>4783</v>
      </c>
      <c r="I923" s="6"/>
      <c r="J923" s="22"/>
      <c r="K923" s="5"/>
      <c r="L923" s="5"/>
      <c r="M923" s="5"/>
      <c r="N923" s="5"/>
      <c r="O923" s="5"/>
      <c r="P923" s="5"/>
      <c r="Q923" s="5"/>
      <c r="R923" s="5"/>
      <c r="S923" s="5"/>
      <c r="T923" s="5"/>
      <c r="U923" s="5"/>
    </row>
    <row r="924" spans="1:21" ht="12.75" customHeight="1" x14ac:dyDescent="0.2">
      <c r="A924" s="5"/>
      <c r="B924" s="5"/>
      <c r="C924" s="5"/>
      <c r="D924" s="5"/>
      <c r="E924" s="6"/>
      <c r="F924" s="6">
        <v>53010040001</v>
      </c>
      <c r="G924" s="6" t="s">
        <v>3137</v>
      </c>
      <c r="H924" s="21" t="s">
        <v>4784</v>
      </c>
      <c r="I924" s="6"/>
      <c r="J924" s="22"/>
      <c r="K924" s="5"/>
      <c r="L924" s="5"/>
      <c r="M924" s="5"/>
      <c r="N924" s="5"/>
      <c r="O924" s="5"/>
      <c r="P924" s="5"/>
      <c r="Q924" s="5"/>
      <c r="R924" s="5"/>
      <c r="S924" s="5"/>
      <c r="T924" s="5"/>
      <c r="U924" s="5"/>
    </row>
    <row r="925" spans="1:21" ht="12.75" customHeight="1" x14ac:dyDescent="0.2">
      <c r="A925" s="5"/>
      <c r="B925" s="5"/>
      <c r="C925" s="5"/>
      <c r="D925" s="5"/>
      <c r="E925" s="6"/>
      <c r="F925" s="6">
        <v>53010040002</v>
      </c>
      <c r="G925" s="6" t="s">
        <v>3144</v>
      </c>
      <c r="H925" s="21" t="s">
        <v>4785</v>
      </c>
      <c r="I925" s="6"/>
      <c r="J925" s="22"/>
      <c r="K925" s="5"/>
      <c r="L925" s="5"/>
      <c r="M925" s="5"/>
      <c r="N925" s="5"/>
      <c r="O925" s="5"/>
      <c r="P925" s="5"/>
      <c r="Q925" s="5"/>
      <c r="R925" s="5"/>
      <c r="S925" s="5"/>
      <c r="T925" s="5"/>
      <c r="U925" s="5"/>
    </row>
    <row r="926" spans="1:21" ht="12.75" customHeight="1" x14ac:dyDescent="0.2">
      <c r="A926" s="5"/>
      <c r="B926" s="5"/>
      <c r="C926" s="5"/>
      <c r="D926" s="5"/>
      <c r="E926" s="6"/>
      <c r="F926" s="6">
        <v>53010040003</v>
      </c>
      <c r="G926" s="6" t="s">
        <v>3151</v>
      </c>
      <c r="H926" s="21" t="s">
        <v>4786</v>
      </c>
      <c r="I926" s="6"/>
      <c r="J926" s="22"/>
      <c r="K926" s="5"/>
      <c r="L926" s="5"/>
      <c r="M926" s="5"/>
      <c r="N926" s="5"/>
      <c r="O926" s="5"/>
      <c r="P926" s="5"/>
      <c r="Q926" s="5"/>
      <c r="R926" s="5"/>
      <c r="S926" s="5"/>
      <c r="T926" s="5"/>
      <c r="U926" s="5"/>
    </row>
    <row r="927" spans="1:21" ht="12.75" customHeight="1" x14ac:dyDescent="0.2">
      <c r="A927" s="5"/>
      <c r="B927" s="5"/>
      <c r="C927" s="5"/>
      <c r="D927" s="5"/>
      <c r="E927" s="6"/>
      <c r="F927" s="6">
        <v>53010040004</v>
      </c>
      <c r="G927" s="6" t="s">
        <v>3158</v>
      </c>
      <c r="H927" s="21" t="s">
        <v>4787</v>
      </c>
      <c r="I927" s="6"/>
      <c r="J927" s="22"/>
      <c r="K927" s="5"/>
      <c r="L927" s="5"/>
      <c r="M927" s="5"/>
      <c r="N927" s="5"/>
      <c r="O927" s="5"/>
      <c r="P927" s="5"/>
      <c r="Q927" s="5"/>
      <c r="R927" s="5"/>
      <c r="S927" s="5"/>
      <c r="T927" s="5"/>
      <c r="U927" s="5"/>
    </row>
    <row r="928" spans="1:21" ht="12.75" customHeight="1" x14ac:dyDescent="0.2">
      <c r="A928" s="5"/>
      <c r="B928" s="5"/>
      <c r="C928" s="5"/>
      <c r="D928" s="5"/>
      <c r="E928" s="6"/>
      <c r="F928" s="6">
        <v>53010040005</v>
      </c>
      <c r="G928" s="6" t="s">
        <v>3165</v>
      </c>
      <c r="H928" s="21" t="s">
        <v>4788</v>
      </c>
      <c r="I928" s="6"/>
      <c r="J928" s="22"/>
      <c r="K928" s="5"/>
      <c r="L928" s="5"/>
      <c r="M928" s="5"/>
      <c r="N928" s="5"/>
      <c r="O928" s="5"/>
      <c r="P928" s="5"/>
      <c r="Q928" s="5"/>
      <c r="R928" s="5"/>
      <c r="S928" s="5"/>
      <c r="T928" s="5"/>
      <c r="U928" s="5"/>
    </row>
    <row r="929" spans="1:21" ht="12.75" customHeight="1" x14ac:dyDescent="0.2">
      <c r="A929" s="5"/>
      <c r="B929" s="5"/>
      <c r="C929" s="5"/>
      <c r="D929" s="5"/>
      <c r="E929" s="6"/>
      <c r="F929" s="6">
        <v>53010040006</v>
      </c>
      <c r="G929" s="6" t="s">
        <v>3172</v>
      </c>
      <c r="H929" s="21" t="s">
        <v>4789</v>
      </c>
      <c r="I929" s="6"/>
      <c r="J929" s="22"/>
      <c r="K929" s="5"/>
      <c r="L929" s="5"/>
      <c r="M929" s="5"/>
      <c r="N929" s="5"/>
      <c r="O929" s="5"/>
      <c r="P929" s="5"/>
      <c r="Q929" s="5"/>
      <c r="R929" s="5"/>
      <c r="S929" s="5"/>
      <c r="T929" s="5"/>
      <c r="U929" s="5"/>
    </row>
    <row r="930" spans="1:21" ht="12.75" customHeight="1" x14ac:dyDescent="0.2">
      <c r="A930" s="5"/>
      <c r="B930" s="5"/>
      <c r="C930" s="5"/>
      <c r="D930" s="5"/>
      <c r="E930" s="6"/>
      <c r="F930" s="6">
        <v>53010040007</v>
      </c>
      <c r="G930" s="6" t="s">
        <v>3179</v>
      </c>
      <c r="H930" s="21" t="s">
        <v>4790</v>
      </c>
      <c r="I930" s="6"/>
      <c r="J930" s="22"/>
      <c r="K930" s="5"/>
      <c r="L930" s="5"/>
      <c r="M930" s="5"/>
      <c r="N930" s="5"/>
      <c r="O930" s="5"/>
      <c r="P930" s="5"/>
      <c r="Q930" s="5"/>
      <c r="R930" s="5"/>
      <c r="S930" s="5"/>
      <c r="T930" s="5"/>
      <c r="U930" s="5"/>
    </row>
    <row r="931" spans="1:21" ht="12.75" customHeight="1" x14ac:dyDescent="0.2">
      <c r="A931" s="5"/>
      <c r="B931" s="5"/>
      <c r="C931" s="5"/>
      <c r="D931" s="5"/>
      <c r="E931" s="6"/>
      <c r="F931" s="6">
        <v>53010040008</v>
      </c>
      <c r="G931" s="6" t="s">
        <v>3186</v>
      </c>
      <c r="H931" s="21" t="s">
        <v>4791</v>
      </c>
      <c r="I931" s="6"/>
      <c r="J931" s="22"/>
      <c r="K931" s="5"/>
      <c r="L931" s="5"/>
      <c r="M931" s="5"/>
      <c r="N931" s="5"/>
      <c r="O931" s="5"/>
      <c r="P931" s="5"/>
      <c r="Q931" s="5"/>
      <c r="R931" s="5"/>
      <c r="S931" s="5"/>
      <c r="T931" s="5"/>
      <c r="U931" s="5"/>
    </row>
    <row r="932" spans="1:21" ht="12.75" customHeight="1" x14ac:dyDescent="0.2">
      <c r="A932" s="5"/>
      <c r="B932" s="5"/>
      <c r="C932" s="5"/>
      <c r="D932" s="5"/>
      <c r="E932" s="6"/>
      <c r="F932" s="6">
        <v>53020010001</v>
      </c>
      <c r="G932" s="6" t="s">
        <v>3193</v>
      </c>
      <c r="H932" s="21" t="s">
        <v>4792</v>
      </c>
      <c r="I932" s="6"/>
      <c r="J932" s="22"/>
      <c r="K932" s="5"/>
      <c r="L932" s="5"/>
      <c r="M932" s="5"/>
      <c r="N932" s="5"/>
      <c r="O932" s="5"/>
      <c r="P932" s="5"/>
      <c r="Q932" s="5"/>
      <c r="R932" s="5"/>
      <c r="S932" s="5"/>
      <c r="T932" s="5"/>
      <c r="U932" s="5"/>
    </row>
    <row r="933" spans="1:21" ht="12.75" customHeight="1" x14ac:dyDescent="0.2">
      <c r="A933" s="5"/>
      <c r="B933" s="5"/>
      <c r="C933" s="5"/>
      <c r="D933" s="5"/>
      <c r="E933" s="6"/>
      <c r="F933" s="6">
        <v>53020010002</v>
      </c>
      <c r="G933" s="6" t="s">
        <v>3200</v>
      </c>
      <c r="H933" s="21" t="s">
        <v>4793</v>
      </c>
      <c r="I933" s="6"/>
      <c r="J933" s="22"/>
      <c r="K933" s="5"/>
      <c r="L933" s="5"/>
      <c r="M933" s="5"/>
      <c r="N933" s="5"/>
      <c r="O933" s="5"/>
      <c r="P933" s="5"/>
      <c r="Q933" s="5"/>
      <c r="R933" s="5"/>
      <c r="S933" s="5"/>
      <c r="T933" s="5"/>
      <c r="U933" s="5"/>
    </row>
    <row r="934" spans="1:21" ht="12.75" customHeight="1" x14ac:dyDescent="0.2">
      <c r="A934" s="5"/>
      <c r="B934" s="5"/>
      <c r="C934" s="5"/>
      <c r="D934" s="5"/>
      <c r="E934" s="6"/>
      <c r="F934" s="6">
        <v>53020010003</v>
      </c>
      <c r="G934" s="6" t="s">
        <v>3207</v>
      </c>
      <c r="H934" s="21" t="s">
        <v>4794</v>
      </c>
      <c r="I934" s="6"/>
      <c r="J934" s="22"/>
      <c r="K934" s="5"/>
      <c r="L934" s="5"/>
      <c r="M934" s="5"/>
      <c r="N934" s="5"/>
      <c r="O934" s="5"/>
      <c r="P934" s="5"/>
      <c r="Q934" s="5"/>
      <c r="R934" s="5"/>
      <c r="S934" s="5"/>
      <c r="T934" s="5"/>
      <c r="U934" s="5"/>
    </row>
    <row r="935" spans="1:21" ht="12.75" customHeight="1" x14ac:dyDescent="0.2">
      <c r="A935" s="5"/>
      <c r="B935" s="5"/>
      <c r="C935" s="5"/>
      <c r="D935" s="5"/>
      <c r="E935" s="6"/>
      <c r="F935" s="6">
        <v>53020010004</v>
      </c>
      <c r="G935" s="6" t="s">
        <v>3214</v>
      </c>
      <c r="H935" s="21" t="s">
        <v>4795</v>
      </c>
      <c r="I935" s="6"/>
      <c r="J935" s="22"/>
      <c r="K935" s="5"/>
      <c r="L935" s="5"/>
      <c r="M935" s="5"/>
      <c r="N935" s="5"/>
      <c r="O935" s="5"/>
      <c r="P935" s="5"/>
      <c r="Q935" s="5"/>
      <c r="R935" s="5"/>
      <c r="S935" s="5"/>
      <c r="T935" s="5"/>
      <c r="U935" s="5"/>
    </row>
    <row r="936" spans="1:21" ht="12.75" customHeight="1" x14ac:dyDescent="0.2">
      <c r="A936" s="5"/>
      <c r="B936" s="5"/>
      <c r="C936" s="5"/>
      <c r="D936" s="5"/>
      <c r="E936" s="6"/>
      <c r="F936" s="6">
        <v>53020010005</v>
      </c>
      <c r="G936" s="6" t="s">
        <v>3221</v>
      </c>
      <c r="H936" s="21" t="s">
        <v>4796</v>
      </c>
      <c r="I936" s="6"/>
      <c r="J936" s="22"/>
      <c r="K936" s="5"/>
      <c r="L936" s="5"/>
      <c r="M936" s="5"/>
      <c r="N936" s="5"/>
      <c r="O936" s="5"/>
      <c r="P936" s="5"/>
      <c r="Q936" s="5"/>
      <c r="R936" s="5"/>
      <c r="S936" s="5"/>
      <c r="T936" s="5"/>
      <c r="U936" s="5"/>
    </row>
    <row r="937" spans="1:21" ht="12.75" customHeight="1" x14ac:dyDescent="0.2">
      <c r="A937" s="5"/>
      <c r="B937" s="5"/>
      <c r="C937" s="5"/>
      <c r="D937" s="5"/>
      <c r="E937" s="6"/>
      <c r="F937" s="6">
        <v>53020010006</v>
      </c>
      <c r="G937" s="6" t="s">
        <v>3228</v>
      </c>
      <c r="H937" s="21" t="s">
        <v>4797</v>
      </c>
      <c r="I937" s="6"/>
      <c r="J937" s="22"/>
      <c r="K937" s="5"/>
      <c r="L937" s="5"/>
      <c r="M937" s="5"/>
      <c r="N937" s="5"/>
      <c r="O937" s="5"/>
      <c r="P937" s="5"/>
      <c r="Q937" s="5"/>
      <c r="R937" s="5"/>
      <c r="S937" s="5"/>
      <c r="T937" s="5"/>
      <c r="U937" s="5"/>
    </row>
    <row r="938" spans="1:21" ht="12.75" customHeight="1" x14ac:dyDescent="0.2">
      <c r="A938" s="5"/>
      <c r="B938" s="5"/>
      <c r="C938" s="5"/>
      <c r="D938" s="5"/>
      <c r="E938" s="6"/>
      <c r="F938" s="6">
        <v>53020010007</v>
      </c>
      <c r="G938" s="6" t="s">
        <v>3235</v>
      </c>
      <c r="H938" s="21" t="s">
        <v>4798</v>
      </c>
      <c r="I938" s="6"/>
      <c r="J938" s="22"/>
      <c r="K938" s="5"/>
      <c r="L938" s="5"/>
      <c r="M938" s="5"/>
      <c r="N938" s="5"/>
      <c r="O938" s="5"/>
      <c r="P938" s="5"/>
      <c r="Q938" s="5"/>
      <c r="R938" s="5"/>
      <c r="S938" s="5"/>
      <c r="T938" s="5"/>
      <c r="U938" s="5"/>
    </row>
    <row r="939" spans="1:21" ht="12.75" customHeight="1" x14ac:dyDescent="0.2">
      <c r="A939" s="5"/>
      <c r="B939" s="5"/>
      <c r="C939" s="5"/>
      <c r="D939" s="5"/>
      <c r="E939" s="6"/>
      <c r="F939" s="6">
        <v>53020010008</v>
      </c>
      <c r="G939" s="6" t="s">
        <v>3242</v>
      </c>
      <c r="H939" s="21" t="s">
        <v>4799</v>
      </c>
      <c r="I939" s="6"/>
      <c r="J939" s="22"/>
      <c r="K939" s="5"/>
      <c r="L939" s="5"/>
      <c r="M939" s="5"/>
      <c r="N939" s="5"/>
      <c r="O939" s="5"/>
      <c r="P939" s="5"/>
      <c r="Q939" s="5"/>
      <c r="R939" s="5"/>
      <c r="S939" s="5"/>
      <c r="T939" s="5"/>
      <c r="U939" s="5"/>
    </row>
    <row r="940" spans="1:21" ht="12.75" customHeight="1" x14ac:dyDescent="0.2">
      <c r="A940" s="5"/>
      <c r="B940" s="5"/>
      <c r="C940" s="5"/>
      <c r="D940" s="5"/>
      <c r="E940" s="6"/>
      <c r="F940" s="6">
        <v>53020010009</v>
      </c>
      <c r="G940" s="6" t="s">
        <v>3249</v>
      </c>
      <c r="H940" s="21" t="s">
        <v>4800</v>
      </c>
      <c r="I940" s="6"/>
      <c r="J940" s="22"/>
      <c r="K940" s="5"/>
      <c r="L940" s="5"/>
      <c r="M940" s="5"/>
      <c r="N940" s="5"/>
      <c r="O940" s="5"/>
      <c r="P940" s="5"/>
      <c r="Q940" s="5"/>
      <c r="R940" s="5"/>
      <c r="S940" s="5"/>
      <c r="T940" s="5"/>
      <c r="U940" s="5"/>
    </row>
    <row r="941" spans="1:21" ht="12.75" customHeight="1" x14ac:dyDescent="0.2">
      <c r="A941" s="5"/>
      <c r="B941" s="5"/>
      <c r="C941" s="5"/>
      <c r="D941" s="5"/>
      <c r="E941" s="6"/>
      <c r="F941" s="6">
        <v>53020010010</v>
      </c>
      <c r="G941" s="6" t="s">
        <v>3256</v>
      </c>
      <c r="H941" s="21" t="s">
        <v>4801</v>
      </c>
      <c r="I941" s="6"/>
      <c r="J941" s="22"/>
      <c r="K941" s="5"/>
      <c r="L941" s="5"/>
      <c r="M941" s="5"/>
      <c r="N941" s="5"/>
      <c r="O941" s="5"/>
      <c r="P941" s="5"/>
      <c r="Q941" s="5"/>
      <c r="R941" s="5"/>
      <c r="S941" s="5"/>
      <c r="T941" s="5"/>
      <c r="U941" s="5"/>
    </row>
    <row r="942" spans="1:21" ht="12.75" customHeight="1" x14ac:dyDescent="0.2">
      <c r="A942" s="5"/>
      <c r="B942" s="5"/>
      <c r="C942" s="5"/>
      <c r="D942" s="5"/>
      <c r="E942" s="6"/>
      <c r="F942" s="6">
        <v>53020010011</v>
      </c>
      <c r="G942" s="6" t="s">
        <v>3263</v>
      </c>
      <c r="H942" s="21" t="s">
        <v>4802</v>
      </c>
      <c r="I942" s="6"/>
      <c r="J942" s="22"/>
      <c r="K942" s="5"/>
      <c r="L942" s="5"/>
      <c r="M942" s="5"/>
      <c r="N942" s="5"/>
      <c r="O942" s="5"/>
      <c r="P942" s="5"/>
      <c r="Q942" s="5"/>
      <c r="R942" s="5"/>
      <c r="S942" s="5"/>
      <c r="T942" s="5"/>
      <c r="U942" s="5"/>
    </row>
    <row r="943" spans="1:21" ht="12.75" customHeight="1" x14ac:dyDescent="0.2">
      <c r="A943" s="5"/>
      <c r="B943" s="5"/>
      <c r="C943" s="5"/>
      <c r="D943" s="5"/>
      <c r="E943" s="6"/>
      <c r="F943" s="6">
        <v>53020010012</v>
      </c>
      <c r="G943" s="6" t="s">
        <v>3270</v>
      </c>
      <c r="H943" s="21" t="s">
        <v>4803</v>
      </c>
      <c r="I943" s="6"/>
      <c r="J943" s="22"/>
      <c r="K943" s="5"/>
      <c r="L943" s="5"/>
      <c r="M943" s="5"/>
      <c r="N943" s="5"/>
      <c r="O943" s="5"/>
      <c r="P943" s="5"/>
      <c r="Q943" s="5"/>
      <c r="R943" s="5"/>
      <c r="S943" s="5"/>
      <c r="T943" s="5"/>
      <c r="U943" s="5"/>
    </row>
    <row r="944" spans="1:21" ht="12.75" customHeight="1" x14ac:dyDescent="0.2">
      <c r="A944" s="5"/>
      <c r="B944" s="5"/>
      <c r="C944" s="5"/>
      <c r="D944" s="5"/>
      <c r="E944" s="6"/>
      <c r="F944" s="6">
        <v>53020020001</v>
      </c>
      <c r="G944" s="6" t="s">
        <v>3277</v>
      </c>
      <c r="H944" s="21" t="s">
        <v>4804</v>
      </c>
      <c r="I944" s="6"/>
      <c r="J944" s="22"/>
      <c r="K944" s="5"/>
      <c r="L944" s="5"/>
      <c r="M944" s="5"/>
      <c r="N944" s="5"/>
      <c r="O944" s="5"/>
      <c r="P944" s="5"/>
      <c r="Q944" s="5"/>
      <c r="R944" s="5"/>
      <c r="S944" s="5"/>
      <c r="T944" s="5"/>
      <c r="U944" s="5"/>
    </row>
    <row r="945" spans="1:21" ht="12.75" customHeight="1" x14ac:dyDescent="0.2">
      <c r="A945" s="5"/>
      <c r="B945" s="5"/>
      <c r="C945" s="5"/>
      <c r="D945" s="5"/>
      <c r="E945" s="6"/>
      <c r="F945" s="6">
        <v>53020020002</v>
      </c>
      <c r="G945" s="6" t="s">
        <v>3283</v>
      </c>
      <c r="H945" s="21" t="s">
        <v>4805</v>
      </c>
      <c r="I945" s="6"/>
      <c r="J945" s="22"/>
      <c r="K945" s="5"/>
      <c r="L945" s="5"/>
      <c r="M945" s="5"/>
      <c r="N945" s="5"/>
      <c r="O945" s="5"/>
      <c r="P945" s="5"/>
      <c r="Q945" s="5"/>
      <c r="R945" s="5"/>
      <c r="S945" s="5"/>
      <c r="T945" s="5"/>
      <c r="U945" s="5"/>
    </row>
    <row r="946" spans="1:21" ht="12.75" customHeight="1" x14ac:dyDescent="0.2">
      <c r="A946" s="5"/>
      <c r="B946" s="5"/>
      <c r="C946" s="5"/>
      <c r="D946" s="5"/>
      <c r="E946" s="6"/>
      <c r="F946" s="6">
        <v>53020020003</v>
      </c>
      <c r="G946" s="6" t="s">
        <v>3290</v>
      </c>
      <c r="H946" s="21" t="s">
        <v>4806</v>
      </c>
      <c r="I946" s="6"/>
      <c r="J946" s="22"/>
      <c r="K946" s="5"/>
      <c r="L946" s="5"/>
      <c r="M946" s="5"/>
      <c r="N946" s="5"/>
      <c r="O946" s="5"/>
      <c r="P946" s="5"/>
      <c r="Q946" s="5"/>
      <c r="R946" s="5"/>
      <c r="S946" s="5"/>
      <c r="T946" s="5"/>
      <c r="U946" s="5"/>
    </row>
    <row r="947" spans="1:21" ht="12.75" customHeight="1" x14ac:dyDescent="0.2">
      <c r="A947" s="5"/>
      <c r="B947" s="5"/>
      <c r="C947" s="5"/>
      <c r="D947" s="5"/>
      <c r="E947" s="6"/>
      <c r="F947" s="6">
        <v>53020020004</v>
      </c>
      <c r="G947" s="6" t="s">
        <v>3297</v>
      </c>
      <c r="H947" s="21" t="s">
        <v>4807</v>
      </c>
      <c r="I947" s="6"/>
      <c r="J947" s="22"/>
      <c r="K947" s="5"/>
      <c r="L947" s="5"/>
      <c r="M947" s="5"/>
      <c r="N947" s="5"/>
      <c r="O947" s="5"/>
      <c r="P947" s="5"/>
      <c r="Q947" s="5"/>
      <c r="R947" s="5"/>
      <c r="S947" s="5"/>
      <c r="T947" s="5"/>
      <c r="U947" s="5"/>
    </row>
    <row r="948" spans="1:21" ht="12.75" customHeight="1" x14ac:dyDescent="0.2">
      <c r="A948" s="5"/>
      <c r="B948" s="5"/>
      <c r="C948" s="5"/>
      <c r="D948" s="5"/>
      <c r="E948" s="6"/>
      <c r="F948" s="6">
        <v>53020030001</v>
      </c>
      <c r="G948" s="6" t="s">
        <v>3304</v>
      </c>
      <c r="H948" s="21" t="s">
        <v>4808</v>
      </c>
      <c r="I948" s="6"/>
      <c r="J948" s="22"/>
      <c r="K948" s="5"/>
      <c r="L948" s="5"/>
      <c r="M948" s="5"/>
      <c r="N948" s="5"/>
      <c r="O948" s="5"/>
      <c r="P948" s="5"/>
      <c r="Q948" s="5"/>
      <c r="R948" s="5"/>
      <c r="S948" s="5"/>
      <c r="T948" s="5"/>
      <c r="U948" s="5"/>
    </row>
    <row r="949" spans="1:21" ht="12.75" customHeight="1" x14ac:dyDescent="0.2">
      <c r="A949" s="5"/>
      <c r="B949" s="5"/>
      <c r="C949" s="5"/>
      <c r="D949" s="5"/>
      <c r="E949" s="6"/>
      <c r="F949" s="6">
        <v>53020030002</v>
      </c>
      <c r="G949" s="6" t="s">
        <v>3311</v>
      </c>
      <c r="H949" s="21" t="s">
        <v>4809</v>
      </c>
      <c r="I949" s="6"/>
      <c r="J949" s="22"/>
      <c r="K949" s="5"/>
      <c r="L949" s="5"/>
      <c r="M949" s="5"/>
      <c r="N949" s="5"/>
      <c r="O949" s="5"/>
      <c r="P949" s="5"/>
      <c r="Q949" s="5"/>
      <c r="R949" s="5"/>
      <c r="S949" s="5"/>
      <c r="T949" s="5"/>
      <c r="U949" s="5"/>
    </row>
    <row r="950" spans="1:21" ht="12.75" customHeight="1" x14ac:dyDescent="0.2">
      <c r="A950" s="5"/>
      <c r="B950" s="5"/>
      <c r="C950" s="5"/>
      <c r="D950" s="5"/>
      <c r="E950" s="6"/>
      <c r="F950" s="6">
        <v>53020030003</v>
      </c>
      <c r="G950" s="6" t="s">
        <v>3318</v>
      </c>
      <c r="H950" s="21" t="s">
        <v>4810</v>
      </c>
      <c r="I950" s="6"/>
      <c r="J950" s="22"/>
      <c r="K950" s="5"/>
      <c r="L950" s="5"/>
      <c r="M950" s="5"/>
      <c r="N950" s="5"/>
      <c r="O950" s="5"/>
      <c r="P950" s="5"/>
      <c r="Q950" s="5"/>
      <c r="R950" s="5"/>
      <c r="S950" s="5"/>
      <c r="T950" s="5"/>
      <c r="U950" s="5"/>
    </row>
    <row r="951" spans="1:21" ht="12.75" customHeight="1" x14ac:dyDescent="0.2">
      <c r="A951" s="5"/>
      <c r="B951" s="5"/>
      <c r="C951" s="5"/>
      <c r="D951" s="5"/>
      <c r="E951" s="6"/>
      <c r="F951" s="6">
        <v>53020030004</v>
      </c>
      <c r="G951" s="6" t="s">
        <v>3325</v>
      </c>
      <c r="H951" s="21" t="s">
        <v>4811</v>
      </c>
      <c r="I951" s="6"/>
      <c r="J951" s="22"/>
      <c r="K951" s="5"/>
      <c r="L951" s="5"/>
      <c r="M951" s="5"/>
      <c r="N951" s="5"/>
      <c r="O951" s="5"/>
      <c r="P951" s="5"/>
      <c r="Q951" s="5"/>
      <c r="R951" s="5"/>
      <c r="S951" s="5"/>
      <c r="T951" s="5"/>
      <c r="U951" s="5"/>
    </row>
    <row r="952" spans="1:21" ht="12.75" customHeight="1" x14ac:dyDescent="0.2">
      <c r="A952" s="5"/>
      <c r="B952" s="5"/>
      <c r="C952" s="5"/>
      <c r="D952" s="5"/>
      <c r="E952" s="6"/>
      <c r="F952" s="6">
        <v>53020030005</v>
      </c>
      <c r="G952" s="6" t="s">
        <v>3331</v>
      </c>
      <c r="H952" s="21" t="s">
        <v>4812</v>
      </c>
      <c r="I952" s="6"/>
      <c r="J952" s="22"/>
      <c r="K952" s="5"/>
      <c r="L952" s="5"/>
      <c r="M952" s="5"/>
      <c r="N952" s="5"/>
      <c r="O952" s="5"/>
      <c r="P952" s="5"/>
      <c r="Q952" s="5"/>
      <c r="R952" s="5"/>
      <c r="S952" s="5"/>
      <c r="T952" s="5"/>
      <c r="U952" s="5"/>
    </row>
    <row r="953" spans="1:21" ht="12.75" customHeight="1" x14ac:dyDescent="0.2">
      <c r="A953" s="5"/>
      <c r="B953" s="5"/>
      <c r="C953" s="5"/>
      <c r="D953" s="5"/>
      <c r="E953" s="6"/>
      <c r="F953" s="6">
        <v>53020030006</v>
      </c>
      <c r="G953" s="6" t="s">
        <v>3338</v>
      </c>
      <c r="H953" s="21" t="s">
        <v>4813</v>
      </c>
      <c r="I953" s="6"/>
      <c r="J953" s="22"/>
      <c r="K953" s="5"/>
      <c r="L953" s="5"/>
      <c r="M953" s="5"/>
      <c r="N953" s="5"/>
      <c r="O953" s="5"/>
      <c r="P953" s="5"/>
      <c r="Q953" s="5"/>
      <c r="R953" s="5"/>
      <c r="S953" s="5"/>
      <c r="T953" s="5"/>
      <c r="U953" s="5"/>
    </row>
    <row r="954" spans="1:21" ht="12.75" customHeight="1" x14ac:dyDescent="0.2">
      <c r="A954" s="5"/>
      <c r="B954" s="5"/>
      <c r="C954" s="5"/>
      <c r="D954" s="5"/>
      <c r="E954" s="6"/>
      <c r="F954" s="6">
        <v>53020030007</v>
      </c>
      <c r="G954" s="6" t="s">
        <v>3345</v>
      </c>
      <c r="H954" s="21" t="s">
        <v>4814</v>
      </c>
      <c r="I954" s="6"/>
      <c r="J954" s="22"/>
      <c r="K954" s="5"/>
      <c r="L954" s="5"/>
      <c r="M954" s="5"/>
      <c r="N954" s="5"/>
      <c r="O954" s="5"/>
      <c r="P954" s="5"/>
      <c r="Q954" s="5"/>
      <c r="R954" s="5"/>
      <c r="S954" s="5"/>
      <c r="T954" s="5"/>
      <c r="U954" s="5"/>
    </row>
    <row r="955" spans="1:21" ht="12.75" customHeight="1" x14ac:dyDescent="0.2">
      <c r="A955" s="5"/>
      <c r="B955" s="5"/>
      <c r="C955" s="5"/>
      <c r="D955" s="5"/>
      <c r="E955" s="6"/>
      <c r="F955" s="6">
        <v>53020030008</v>
      </c>
      <c r="G955" s="6" t="s">
        <v>3352</v>
      </c>
      <c r="H955" s="21" t="s">
        <v>4815</v>
      </c>
      <c r="I955" s="6"/>
      <c r="J955" s="22"/>
      <c r="K955" s="5"/>
      <c r="L955" s="5"/>
      <c r="M955" s="5"/>
      <c r="N955" s="5"/>
      <c r="O955" s="5"/>
      <c r="P955" s="5"/>
      <c r="Q955" s="5"/>
      <c r="R955" s="5"/>
      <c r="S955" s="5"/>
      <c r="T955" s="5"/>
      <c r="U955" s="5"/>
    </row>
    <row r="956" spans="1:21" ht="12.75" customHeight="1" x14ac:dyDescent="0.2">
      <c r="A956" s="5"/>
      <c r="B956" s="5"/>
      <c r="C956" s="5"/>
      <c r="D956" s="5"/>
      <c r="E956" s="6"/>
      <c r="F956" s="6">
        <v>53020030009</v>
      </c>
      <c r="G956" s="6" t="s">
        <v>3359</v>
      </c>
      <c r="H956" s="21" t="s">
        <v>4816</v>
      </c>
      <c r="I956" s="6"/>
      <c r="J956" s="22"/>
      <c r="K956" s="5"/>
      <c r="L956" s="5"/>
      <c r="M956" s="5"/>
      <c r="N956" s="5"/>
      <c r="O956" s="5"/>
      <c r="P956" s="5"/>
      <c r="Q956" s="5"/>
      <c r="R956" s="5"/>
      <c r="S956" s="5"/>
      <c r="T956" s="5"/>
      <c r="U956" s="5"/>
    </row>
    <row r="957" spans="1:21" ht="12.75" customHeight="1" x14ac:dyDescent="0.2">
      <c r="A957" s="5"/>
      <c r="B957" s="5"/>
      <c r="C957" s="5"/>
      <c r="D957" s="5"/>
      <c r="E957" s="6"/>
      <c r="F957" s="6">
        <v>53020030010</v>
      </c>
      <c r="G957" s="6" t="s">
        <v>3366</v>
      </c>
      <c r="H957" s="21" t="s">
        <v>4817</v>
      </c>
      <c r="I957" s="6"/>
      <c r="J957" s="22"/>
      <c r="K957" s="5"/>
      <c r="L957" s="5"/>
      <c r="M957" s="5"/>
      <c r="N957" s="5"/>
      <c r="O957" s="5"/>
      <c r="P957" s="5"/>
      <c r="Q957" s="5"/>
      <c r="R957" s="5"/>
      <c r="S957" s="5"/>
      <c r="T957" s="5"/>
      <c r="U957" s="5"/>
    </row>
    <row r="958" spans="1:21" ht="12.75" customHeight="1" x14ac:dyDescent="0.2">
      <c r="A958" s="5"/>
      <c r="B958" s="5"/>
      <c r="C958" s="5"/>
      <c r="D958" s="5"/>
      <c r="E958" s="6"/>
      <c r="F958" s="6">
        <v>53020040001</v>
      </c>
      <c r="G958" s="6" t="s">
        <v>3373</v>
      </c>
      <c r="H958" s="21" t="s">
        <v>4818</v>
      </c>
      <c r="I958" s="6"/>
      <c r="J958" s="22"/>
      <c r="K958" s="5"/>
      <c r="L958" s="5"/>
      <c r="M958" s="5"/>
      <c r="N958" s="5"/>
      <c r="O958" s="5"/>
      <c r="P958" s="5"/>
      <c r="Q958" s="5"/>
      <c r="R958" s="5"/>
      <c r="S958" s="5"/>
      <c r="T958" s="5"/>
      <c r="U958" s="5"/>
    </row>
    <row r="959" spans="1:21" ht="12.75" customHeight="1" x14ac:dyDescent="0.2">
      <c r="A959" s="5"/>
      <c r="B959" s="5"/>
      <c r="C959" s="5"/>
      <c r="D959" s="5"/>
      <c r="E959" s="6"/>
      <c r="F959" s="6">
        <v>53020040002</v>
      </c>
      <c r="G959" s="6" t="s">
        <v>3379</v>
      </c>
      <c r="H959" s="21" t="s">
        <v>4819</v>
      </c>
      <c r="I959" s="6"/>
      <c r="J959" s="22"/>
      <c r="K959" s="5"/>
      <c r="L959" s="5"/>
      <c r="M959" s="5"/>
      <c r="N959" s="5"/>
      <c r="O959" s="5"/>
      <c r="P959" s="5"/>
      <c r="Q959" s="5"/>
      <c r="R959" s="5"/>
      <c r="S959" s="5"/>
      <c r="T959" s="5"/>
      <c r="U959" s="5"/>
    </row>
    <row r="960" spans="1:21" ht="12.75" customHeight="1" x14ac:dyDescent="0.2">
      <c r="A960" s="5"/>
      <c r="B960" s="5"/>
      <c r="C960" s="5"/>
      <c r="D960" s="5"/>
      <c r="E960" s="6"/>
      <c r="F960" s="6">
        <v>53020040003</v>
      </c>
      <c r="G960" s="6" t="s">
        <v>3386</v>
      </c>
      <c r="H960" s="21" t="s">
        <v>4820</v>
      </c>
      <c r="I960" s="6"/>
      <c r="J960" s="22"/>
      <c r="K960" s="5"/>
      <c r="L960" s="5"/>
      <c r="M960" s="5"/>
      <c r="N960" s="5"/>
      <c r="O960" s="5"/>
      <c r="P960" s="5"/>
      <c r="Q960" s="5"/>
      <c r="R960" s="5"/>
      <c r="S960" s="5"/>
      <c r="T960" s="5"/>
      <c r="U960" s="5"/>
    </row>
    <row r="961" spans="1:21" ht="12.75" customHeight="1" x14ac:dyDescent="0.2">
      <c r="A961" s="5"/>
      <c r="B961" s="5"/>
      <c r="C961" s="5"/>
      <c r="D961" s="5"/>
      <c r="E961" s="6"/>
      <c r="F961" s="6">
        <v>53020040004</v>
      </c>
      <c r="G961" s="6" t="s">
        <v>3393</v>
      </c>
      <c r="H961" s="21" t="s">
        <v>4821</v>
      </c>
      <c r="I961" s="6"/>
      <c r="J961" s="22"/>
      <c r="K961" s="5"/>
      <c r="L961" s="5"/>
      <c r="M961" s="5"/>
      <c r="N961" s="5"/>
      <c r="O961" s="5"/>
      <c r="P961" s="5"/>
      <c r="Q961" s="5"/>
      <c r="R961" s="5"/>
      <c r="S961" s="5"/>
      <c r="T961" s="5"/>
      <c r="U961" s="5"/>
    </row>
    <row r="962" spans="1:21" ht="12.75" customHeight="1" x14ac:dyDescent="0.2">
      <c r="A962" s="5"/>
      <c r="B962" s="5"/>
      <c r="C962" s="5"/>
      <c r="D962" s="5"/>
      <c r="E962" s="6"/>
      <c r="F962" s="6">
        <v>53020040005</v>
      </c>
      <c r="G962" s="6" t="s">
        <v>3400</v>
      </c>
      <c r="H962" s="21" t="s">
        <v>4822</v>
      </c>
      <c r="I962" s="6"/>
      <c r="J962" s="22"/>
      <c r="K962" s="5"/>
      <c r="L962" s="5"/>
      <c r="M962" s="5"/>
      <c r="N962" s="5"/>
      <c r="O962" s="5"/>
      <c r="P962" s="5"/>
      <c r="Q962" s="5"/>
      <c r="R962" s="5"/>
      <c r="S962" s="5"/>
      <c r="T962" s="5"/>
      <c r="U962" s="5"/>
    </row>
    <row r="963" spans="1:21" ht="12.75" customHeight="1" x14ac:dyDescent="0.2">
      <c r="A963" s="5"/>
      <c r="B963" s="5"/>
      <c r="C963" s="5"/>
      <c r="D963" s="5"/>
      <c r="E963" s="6"/>
      <c r="F963" s="6">
        <v>53020040006</v>
      </c>
      <c r="G963" s="6" t="s">
        <v>3406</v>
      </c>
      <c r="H963" s="21" t="s">
        <v>4823</v>
      </c>
      <c r="I963" s="6"/>
      <c r="J963" s="22"/>
      <c r="K963" s="5"/>
      <c r="L963" s="5"/>
      <c r="M963" s="5"/>
      <c r="N963" s="5"/>
      <c r="O963" s="5"/>
      <c r="P963" s="5"/>
      <c r="Q963" s="5"/>
      <c r="R963" s="5"/>
      <c r="S963" s="5"/>
      <c r="T963" s="5"/>
      <c r="U963" s="5"/>
    </row>
    <row r="964" spans="1:21" ht="12.75" customHeight="1" x14ac:dyDescent="0.2">
      <c r="A964" s="5"/>
      <c r="B964" s="5"/>
      <c r="C964" s="5"/>
      <c r="D964" s="5"/>
      <c r="E964" s="6"/>
      <c r="F964" s="6">
        <v>53020040007</v>
      </c>
      <c r="G964" s="6" t="s">
        <v>3413</v>
      </c>
      <c r="H964" s="21" t="s">
        <v>4824</v>
      </c>
      <c r="I964" s="6"/>
      <c r="J964" s="22"/>
      <c r="K964" s="5"/>
      <c r="L964" s="5"/>
      <c r="M964" s="5"/>
      <c r="N964" s="5"/>
      <c r="O964" s="5"/>
      <c r="P964" s="5"/>
      <c r="Q964" s="5"/>
      <c r="R964" s="5"/>
      <c r="S964" s="5"/>
      <c r="T964" s="5"/>
      <c r="U964" s="5"/>
    </row>
    <row r="965" spans="1:21" ht="12.75" customHeight="1" x14ac:dyDescent="0.2">
      <c r="A965" s="5"/>
      <c r="B965" s="5"/>
      <c r="C965" s="5"/>
      <c r="D965" s="5"/>
      <c r="E965" s="6"/>
      <c r="F965" s="6">
        <v>53020040008</v>
      </c>
      <c r="G965" s="6" t="s">
        <v>3420</v>
      </c>
      <c r="H965" s="21" t="s">
        <v>4825</v>
      </c>
      <c r="I965" s="6"/>
      <c r="J965" s="22"/>
      <c r="K965" s="5"/>
      <c r="L965" s="5"/>
      <c r="M965" s="5"/>
      <c r="N965" s="5"/>
      <c r="O965" s="5"/>
      <c r="P965" s="5"/>
      <c r="Q965" s="5"/>
      <c r="R965" s="5"/>
      <c r="S965" s="5"/>
      <c r="T965" s="5"/>
      <c r="U965" s="5"/>
    </row>
    <row r="966" spans="1:21" ht="12.75" customHeight="1" x14ac:dyDescent="0.2">
      <c r="A966" s="5"/>
      <c r="B966" s="5"/>
      <c r="C966" s="5"/>
      <c r="D966" s="5"/>
      <c r="E966" s="6"/>
      <c r="F966" s="6">
        <v>53020040009</v>
      </c>
      <c r="G966" s="6" t="s">
        <v>3426</v>
      </c>
      <c r="H966" s="21" t="s">
        <v>4826</v>
      </c>
      <c r="I966" s="6"/>
      <c r="J966" s="22"/>
      <c r="K966" s="5"/>
      <c r="L966" s="5"/>
      <c r="M966" s="5"/>
      <c r="N966" s="5"/>
      <c r="O966" s="5"/>
      <c r="P966" s="5"/>
      <c r="Q966" s="5"/>
      <c r="R966" s="5"/>
      <c r="S966" s="5"/>
      <c r="T966" s="5"/>
      <c r="U966" s="5"/>
    </row>
    <row r="967" spans="1:21" ht="12.75" customHeight="1" x14ac:dyDescent="0.2">
      <c r="A967" s="5"/>
      <c r="B967" s="5"/>
      <c r="C967" s="5"/>
      <c r="D967" s="5"/>
      <c r="E967" s="6"/>
      <c r="F967" s="6">
        <v>53020040010</v>
      </c>
      <c r="G967" s="6" t="s">
        <v>3433</v>
      </c>
      <c r="H967" s="21" t="s">
        <v>4827</v>
      </c>
      <c r="I967" s="6"/>
      <c r="J967" s="22"/>
      <c r="K967" s="5"/>
      <c r="L967" s="5"/>
      <c r="M967" s="5"/>
      <c r="N967" s="5"/>
      <c r="O967" s="5"/>
      <c r="P967" s="5"/>
      <c r="Q967" s="5"/>
      <c r="R967" s="5"/>
      <c r="S967" s="5"/>
      <c r="T967" s="5"/>
      <c r="U967" s="5"/>
    </row>
    <row r="968" spans="1:21" ht="12.75" customHeight="1" x14ac:dyDescent="0.2">
      <c r="A968" s="5"/>
      <c r="B968" s="5"/>
      <c r="C968" s="5"/>
      <c r="D968" s="5"/>
      <c r="E968" s="6"/>
      <c r="F968" s="6">
        <v>53020040011</v>
      </c>
      <c r="G968" s="6" t="s">
        <v>3440</v>
      </c>
      <c r="H968" s="21" t="s">
        <v>4828</v>
      </c>
      <c r="I968" s="6"/>
      <c r="J968" s="22"/>
      <c r="K968" s="5"/>
      <c r="L968" s="5"/>
      <c r="M968" s="5"/>
      <c r="N968" s="5"/>
      <c r="O968" s="5"/>
      <c r="P968" s="5"/>
      <c r="Q968" s="5"/>
      <c r="R968" s="5"/>
      <c r="S968" s="5"/>
      <c r="T968" s="5"/>
      <c r="U968" s="5"/>
    </row>
    <row r="969" spans="1:21" ht="12.75" customHeight="1" x14ac:dyDescent="0.2">
      <c r="A969" s="5"/>
      <c r="B969" s="5"/>
      <c r="C969" s="5"/>
      <c r="D969" s="5"/>
      <c r="E969" s="6"/>
      <c r="F969" s="6">
        <v>53020040012</v>
      </c>
      <c r="G969" s="6" t="s">
        <v>3447</v>
      </c>
      <c r="H969" s="21" t="s">
        <v>4829</v>
      </c>
      <c r="I969" s="6"/>
      <c r="J969" s="22"/>
      <c r="K969" s="5"/>
      <c r="L969" s="5"/>
      <c r="M969" s="5"/>
      <c r="N969" s="5"/>
      <c r="O969" s="5"/>
      <c r="P969" s="5"/>
      <c r="Q969" s="5"/>
      <c r="R969" s="5"/>
      <c r="S969" s="5"/>
      <c r="T969" s="5"/>
      <c r="U969" s="5"/>
    </row>
    <row r="970" spans="1:21" ht="12.75" customHeight="1" x14ac:dyDescent="0.2">
      <c r="A970" s="5"/>
      <c r="B970" s="5"/>
      <c r="C970" s="5"/>
      <c r="D970" s="5"/>
      <c r="E970" s="6"/>
      <c r="F970" s="6">
        <v>53020040013</v>
      </c>
      <c r="G970" s="6" t="s">
        <v>3454</v>
      </c>
      <c r="H970" s="21" t="s">
        <v>4830</v>
      </c>
      <c r="I970" s="6"/>
      <c r="J970" s="22"/>
      <c r="K970" s="5"/>
      <c r="L970" s="5"/>
      <c r="M970" s="5"/>
      <c r="N970" s="5"/>
      <c r="O970" s="5"/>
      <c r="P970" s="5"/>
      <c r="Q970" s="5"/>
      <c r="R970" s="5"/>
      <c r="S970" s="5"/>
      <c r="T970" s="5"/>
      <c r="U970" s="5"/>
    </row>
    <row r="971" spans="1:21" ht="12.75" customHeight="1" x14ac:dyDescent="0.2">
      <c r="A971" s="5"/>
      <c r="B971" s="5"/>
      <c r="C971" s="5"/>
      <c r="D971" s="5"/>
      <c r="E971" s="6"/>
      <c r="F971" s="6">
        <v>53030010001</v>
      </c>
      <c r="G971" s="6" t="s">
        <v>3461</v>
      </c>
      <c r="H971" s="21" t="s">
        <v>4831</v>
      </c>
      <c r="I971" s="6"/>
      <c r="J971" s="22"/>
      <c r="K971" s="5"/>
      <c r="L971" s="5"/>
      <c r="M971" s="5"/>
      <c r="N971" s="5"/>
      <c r="O971" s="5"/>
      <c r="P971" s="5"/>
      <c r="Q971" s="5"/>
      <c r="R971" s="5"/>
      <c r="S971" s="5"/>
      <c r="T971" s="5"/>
      <c r="U971" s="5"/>
    </row>
    <row r="972" spans="1:21" ht="12.75" customHeight="1" x14ac:dyDescent="0.2">
      <c r="A972" s="5"/>
      <c r="B972" s="5"/>
      <c r="C972" s="5"/>
      <c r="D972" s="5"/>
      <c r="E972" s="6"/>
      <c r="F972" s="6">
        <v>53030010002</v>
      </c>
      <c r="G972" s="6" t="s">
        <v>3467</v>
      </c>
      <c r="H972" s="21" t="s">
        <v>4832</v>
      </c>
      <c r="I972" s="6"/>
      <c r="J972" s="22"/>
      <c r="K972" s="5"/>
      <c r="L972" s="5"/>
      <c r="M972" s="5"/>
      <c r="N972" s="5"/>
      <c r="O972" s="5"/>
      <c r="P972" s="5"/>
      <c r="Q972" s="5"/>
      <c r="R972" s="5"/>
      <c r="S972" s="5"/>
      <c r="T972" s="5"/>
      <c r="U972" s="5"/>
    </row>
    <row r="973" spans="1:21" ht="12.75" customHeight="1" x14ac:dyDescent="0.2">
      <c r="A973" s="5"/>
      <c r="B973" s="5"/>
      <c r="C973" s="5"/>
      <c r="D973" s="5"/>
      <c r="E973" s="6"/>
      <c r="F973" s="6">
        <v>53030010003</v>
      </c>
      <c r="G973" s="6" t="s">
        <v>3473</v>
      </c>
      <c r="H973" s="21" t="s">
        <v>4833</v>
      </c>
      <c r="I973" s="6"/>
      <c r="J973" s="22"/>
      <c r="K973" s="5"/>
      <c r="L973" s="5"/>
      <c r="M973" s="5"/>
      <c r="N973" s="5"/>
      <c r="O973" s="5"/>
      <c r="P973" s="5"/>
      <c r="Q973" s="5"/>
      <c r="R973" s="5"/>
      <c r="S973" s="5"/>
      <c r="T973" s="5"/>
      <c r="U973" s="5"/>
    </row>
    <row r="974" spans="1:21" ht="12.75" customHeight="1" x14ac:dyDescent="0.2">
      <c r="A974" s="5"/>
      <c r="B974" s="5"/>
      <c r="C974" s="5"/>
      <c r="D974" s="5"/>
      <c r="E974" s="6"/>
      <c r="F974" s="6">
        <v>53030010004</v>
      </c>
      <c r="G974" s="6" t="s">
        <v>3480</v>
      </c>
      <c r="H974" s="21" t="s">
        <v>4834</v>
      </c>
      <c r="I974" s="6"/>
      <c r="J974" s="22"/>
      <c r="K974" s="5"/>
      <c r="L974" s="5"/>
      <c r="M974" s="5"/>
      <c r="N974" s="5"/>
      <c r="O974" s="5"/>
      <c r="P974" s="5"/>
      <c r="Q974" s="5"/>
      <c r="R974" s="5"/>
      <c r="S974" s="5"/>
      <c r="T974" s="5"/>
      <c r="U974" s="5"/>
    </row>
    <row r="975" spans="1:21" ht="12.75" customHeight="1" x14ac:dyDescent="0.2">
      <c r="A975" s="5"/>
      <c r="B975" s="5"/>
      <c r="C975" s="5"/>
      <c r="D975" s="5"/>
      <c r="E975" s="6"/>
      <c r="F975" s="6">
        <v>53030010005</v>
      </c>
      <c r="G975" s="6" t="s">
        <v>3487</v>
      </c>
      <c r="H975" s="21" t="s">
        <v>4835</v>
      </c>
      <c r="I975" s="6"/>
      <c r="J975" s="22"/>
      <c r="K975" s="5"/>
      <c r="L975" s="5"/>
      <c r="M975" s="5"/>
      <c r="N975" s="5"/>
      <c r="O975" s="5"/>
      <c r="P975" s="5"/>
      <c r="Q975" s="5"/>
      <c r="R975" s="5"/>
      <c r="S975" s="5"/>
      <c r="T975" s="5"/>
      <c r="U975" s="5"/>
    </row>
    <row r="976" spans="1:21" ht="12.75" customHeight="1" x14ac:dyDescent="0.2">
      <c r="A976" s="5"/>
      <c r="B976" s="5"/>
      <c r="C976" s="5"/>
      <c r="D976" s="5"/>
      <c r="E976" s="6"/>
      <c r="F976" s="6">
        <v>53030020001</v>
      </c>
      <c r="G976" s="6" t="s">
        <v>3494</v>
      </c>
      <c r="H976" s="21" t="s">
        <v>4836</v>
      </c>
      <c r="I976" s="6"/>
      <c r="J976" s="22"/>
      <c r="K976" s="5"/>
      <c r="L976" s="5"/>
      <c r="M976" s="5"/>
      <c r="N976" s="5"/>
      <c r="O976" s="5"/>
      <c r="P976" s="5"/>
      <c r="Q976" s="5"/>
      <c r="R976" s="5"/>
      <c r="S976" s="5"/>
      <c r="T976" s="5"/>
      <c r="U976" s="5"/>
    </row>
    <row r="977" spans="1:21" ht="12.75" customHeight="1" x14ac:dyDescent="0.2">
      <c r="A977" s="5"/>
      <c r="B977" s="5"/>
      <c r="C977" s="5"/>
      <c r="D977" s="5"/>
      <c r="E977" s="6"/>
      <c r="F977" s="6">
        <v>53030020002</v>
      </c>
      <c r="G977" s="6" t="s">
        <v>3501</v>
      </c>
      <c r="H977" s="21" t="s">
        <v>4837</v>
      </c>
      <c r="I977" s="6"/>
      <c r="J977" s="22"/>
      <c r="K977" s="5"/>
      <c r="L977" s="5"/>
      <c r="M977" s="5"/>
      <c r="N977" s="5"/>
      <c r="O977" s="5"/>
      <c r="P977" s="5"/>
      <c r="Q977" s="5"/>
      <c r="R977" s="5"/>
      <c r="S977" s="5"/>
      <c r="T977" s="5"/>
      <c r="U977" s="5"/>
    </row>
    <row r="978" spans="1:21" ht="12.75" customHeight="1" x14ac:dyDescent="0.2">
      <c r="A978" s="5"/>
      <c r="B978" s="5"/>
      <c r="C978" s="5"/>
      <c r="D978" s="5"/>
      <c r="E978" s="6"/>
      <c r="F978" s="6">
        <v>53030020003</v>
      </c>
      <c r="G978" s="6" t="s">
        <v>3508</v>
      </c>
      <c r="H978" s="21" t="s">
        <v>4838</v>
      </c>
      <c r="I978" s="6"/>
      <c r="J978" s="22"/>
      <c r="K978" s="5"/>
      <c r="L978" s="5"/>
      <c r="M978" s="5"/>
      <c r="N978" s="5"/>
      <c r="O978" s="5"/>
      <c r="P978" s="5"/>
      <c r="Q978" s="5"/>
      <c r="R978" s="5"/>
      <c r="S978" s="5"/>
      <c r="T978" s="5"/>
      <c r="U978" s="5"/>
    </row>
    <row r="979" spans="1:21" ht="12.75" customHeight="1" x14ac:dyDescent="0.2">
      <c r="A979" s="5"/>
      <c r="B979" s="5"/>
      <c r="C979" s="5"/>
      <c r="D979" s="5"/>
      <c r="E979" s="6"/>
      <c r="F979" s="6">
        <v>53030020004</v>
      </c>
      <c r="G979" s="6" t="s">
        <v>3515</v>
      </c>
      <c r="H979" s="21" t="s">
        <v>4839</v>
      </c>
      <c r="I979" s="6"/>
      <c r="J979" s="22"/>
      <c r="K979" s="5"/>
      <c r="L979" s="5"/>
      <c r="M979" s="5"/>
      <c r="N979" s="5"/>
      <c r="O979" s="5"/>
      <c r="P979" s="5"/>
      <c r="Q979" s="5"/>
      <c r="R979" s="5"/>
      <c r="S979" s="5"/>
      <c r="T979" s="5"/>
      <c r="U979" s="5"/>
    </row>
    <row r="980" spans="1:21" ht="12.75" customHeight="1" x14ac:dyDescent="0.2">
      <c r="A980" s="5"/>
      <c r="B980" s="5"/>
      <c r="C980" s="5"/>
      <c r="D980" s="5"/>
      <c r="E980" s="6"/>
      <c r="F980" s="6">
        <v>53030020005</v>
      </c>
      <c r="G980" s="6" t="s">
        <v>3522</v>
      </c>
      <c r="H980" s="21" t="s">
        <v>4840</v>
      </c>
      <c r="I980" s="6"/>
      <c r="J980" s="22"/>
      <c r="K980" s="5"/>
      <c r="L980" s="5"/>
      <c r="M980" s="5"/>
      <c r="N980" s="5"/>
      <c r="O980" s="5"/>
      <c r="P980" s="5"/>
      <c r="Q980" s="5"/>
      <c r="R980" s="5"/>
      <c r="S980" s="5"/>
      <c r="T980" s="5"/>
      <c r="U980" s="5"/>
    </row>
    <row r="981" spans="1:21" ht="12.75" customHeight="1" x14ac:dyDescent="0.2">
      <c r="A981" s="5"/>
      <c r="B981" s="5"/>
      <c r="C981" s="5"/>
      <c r="D981" s="5"/>
      <c r="E981" s="6"/>
      <c r="F981" s="6">
        <v>53030020006</v>
      </c>
      <c r="G981" s="6" t="s">
        <v>3528</v>
      </c>
      <c r="H981" s="21" t="s">
        <v>4841</v>
      </c>
      <c r="I981" s="6"/>
      <c r="J981" s="22"/>
      <c r="K981" s="5"/>
      <c r="L981" s="5"/>
      <c r="M981" s="5"/>
      <c r="N981" s="5"/>
      <c r="O981" s="5"/>
      <c r="P981" s="5"/>
      <c r="Q981" s="5"/>
      <c r="R981" s="5"/>
      <c r="S981" s="5"/>
      <c r="T981" s="5"/>
      <c r="U981" s="5"/>
    </row>
    <row r="982" spans="1:21" ht="12.75" customHeight="1" x14ac:dyDescent="0.2">
      <c r="A982" s="5"/>
      <c r="B982" s="5"/>
      <c r="C982" s="5"/>
      <c r="D982" s="5"/>
      <c r="E982" s="6"/>
      <c r="F982" s="6">
        <v>53030030001</v>
      </c>
      <c r="G982" s="6" t="s">
        <v>3535</v>
      </c>
      <c r="H982" s="21" t="s">
        <v>4842</v>
      </c>
      <c r="I982" s="6"/>
      <c r="J982" s="22"/>
      <c r="K982" s="5"/>
      <c r="L982" s="5"/>
      <c r="M982" s="5"/>
      <c r="N982" s="5"/>
      <c r="O982" s="5"/>
      <c r="P982" s="5"/>
      <c r="Q982" s="5"/>
      <c r="R982" s="5"/>
      <c r="S982" s="5"/>
      <c r="T982" s="5"/>
      <c r="U982" s="5"/>
    </row>
    <row r="983" spans="1:21" ht="12.75" customHeight="1" x14ac:dyDescent="0.2">
      <c r="A983" s="5"/>
      <c r="B983" s="5"/>
      <c r="C983" s="5"/>
      <c r="D983" s="5"/>
      <c r="E983" s="6"/>
      <c r="F983" s="6">
        <v>53030030002</v>
      </c>
      <c r="G983" s="6" t="s">
        <v>3542</v>
      </c>
      <c r="H983" s="21" t="s">
        <v>4843</v>
      </c>
      <c r="I983" s="6"/>
      <c r="J983" s="22"/>
      <c r="K983" s="5"/>
      <c r="L983" s="5"/>
      <c r="M983" s="5"/>
      <c r="N983" s="5"/>
      <c r="O983" s="5"/>
      <c r="P983" s="5"/>
      <c r="Q983" s="5"/>
      <c r="R983" s="5"/>
      <c r="S983" s="5"/>
      <c r="T983" s="5"/>
      <c r="U983" s="5"/>
    </row>
    <row r="984" spans="1:21" ht="12.75" customHeight="1" x14ac:dyDescent="0.2">
      <c r="A984" s="5"/>
      <c r="B984" s="5"/>
      <c r="C984" s="5"/>
      <c r="D984" s="5"/>
      <c r="E984" s="6"/>
      <c r="F984" s="6">
        <v>53030030003</v>
      </c>
      <c r="G984" s="6" t="s">
        <v>3549</v>
      </c>
      <c r="H984" s="21" t="s">
        <v>4844</v>
      </c>
      <c r="I984" s="6"/>
      <c r="J984" s="22"/>
      <c r="K984" s="5"/>
      <c r="L984" s="5"/>
      <c r="M984" s="5"/>
      <c r="N984" s="5"/>
      <c r="O984" s="5"/>
      <c r="P984" s="5"/>
      <c r="Q984" s="5"/>
      <c r="R984" s="5"/>
      <c r="S984" s="5"/>
      <c r="T984" s="5"/>
      <c r="U984" s="5"/>
    </row>
    <row r="985" spans="1:21" ht="12.75" customHeight="1" x14ac:dyDescent="0.2">
      <c r="A985" s="5"/>
      <c r="B985" s="5"/>
      <c r="C985" s="5"/>
      <c r="D985" s="5"/>
      <c r="E985" s="6"/>
      <c r="F985" s="6">
        <v>53030030004</v>
      </c>
      <c r="G985" s="6" t="s">
        <v>3556</v>
      </c>
      <c r="H985" s="21" t="s">
        <v>4845</v>
      </c>
      <c r="I985" s="6"/>
      <c r="J985" s="22"/>
      <c r="K985" s="5"/>
      <c r="L985" s="5"/>
      <c r="M985" s="5"/>
      <c r="N985" s="5"/>
      <c r="O985" s="5"/>
      <c r="P985" s="5"/>
      <c r="Q985" s="5"/>
      <c r="R985" s="5"/>
      <c r="S985" s="5"/>
      <c r="T985" s="5"/>
      <c r="U985" s="5"/>
    </row>
    <row r="986" spans="1:21" ht="12.75" customHeight="1" x14ac:dyDescent="0.2">
      <c r="A986" s="5"/>
      <c r="B986" s="5"/>
      <c r="C986" s="5"/>
      <c r="D986" s="5"/>
      <c r="E986" s="6"/>
      <c r="F986" s="6">
        <v>53030030005</v>
      </c>
      <c r="G986" s="6" t="s">
        <v>3563</v>
      </c>
      <c r="H986" s="21" t="s">
        <v>4846</v>
      </c>
      <c r="I986" s="6"/>
      <c r="J986" s="22"/>
      <c r="K986" s="5"/>
      <c r="L986" s="5"/>
      <c r="M986" s="5"/>
      <c r="N986" s="5"/>
      <c r="O986" s="5"/>
      <c r="P986" s="5"/>
      <c r="Q986" s="5"/>
      <c r="R986" s="5"/>
      <c r="S986" s="5"/>
      <c r="T986" s="5"/>
      <c r="U986" s="5"/>
    </row>
    <row r="987" spans="1:21" ht="12.75" customHeight="1" x14ac:dyDescent="0.2">
      <c r="A987" s="5"/>
      <c r="B987" s="5"/>
      <c r="C987" s="5"/>
      <c r="D987" s="5"/>
      <c r="E987" s="6"/>
      <c r="F987" s="6">
        <v>53030030006</v>
      </c>
      <c r="G987" s="6" t="s">
        <v>3569</v>
      </c>
      <c r="H987" s="21" t="s">
        <v>4847</v>
      </c>
      <c r="I987" s="6"/>
      <c r="J987" s="22"/>
      <c r="K987" s="5"/>
      <c r="L987" s="5"/>
      <c r="M987" s="5"/>
      <c r="N987" s="5"/>
      <c r="O987" s="5"/>
      <c r="P987" s="5"/>
      <c r="Q987" s="5"/>
      <c r="R987" s="5"/>
      <c r="S987" s="5"/>
      <c r="T987" s="5"/>
      <c r="U987" s="5"/>
    </row>
    <row r="988" spans="1:21" ht="12.75" customHeight="1" x14ac:dyDescent="0.2">
      <c r="A988" s="5"/>
      <c r="B988" s="5"/>
      <c r="C988" s="5"/>
      <c r="D988" s="5"/>
      <c r="E988" s="6"/>
      <c r="F988" s="6">
        <v>53030030007</v>
      </c>
      <c r="G988" s="6" t="s">
        <v>3574</v>
      </c>
      <c r="H988" s="21" t="s">
        <v>4848</v>
      </c>
      <c r="I988" s="6"/>
      <c r="J988" s="22"/>
      <c r="K988" s="5"/>
      <c r="L988" s="5"/>
      <c r="M988" s="5"/>
      <c r="N988" s="5"/>
      <c r="O988" s="5"/>
      <c r="P988" s="5"/>
      <c r="Q988" s="5"/>
      <c r="R988" s="5"/>
      <c r="S988" s="5"/>
      <c r="T988" s="5"/>
      <c r="U988" s="5"/>
    </row>
    <row r="989" spans="1:21" ht="12.75" customHeight="1" x14ac:dyDescent="0.2">
      <c r="A989" s="5"/>
      <c r="B989" s="5"/>
      <c r="C989" s="5"/>
      <c r="D989" s="5"/>
      <c r="E989" s="6"/>
      <c r="F989" s="6">
        <v>53030030008</v>
      </c>
      <c r="G989" s="6" t="s">
        <v>3580</v>
      </c>
      <c r="H989" s="21" t="s">
        <v>4849</v>
      </c>
      <c r="I989" s="6"/>
      <c r="J989" s="22"/>
      <c r="K989" s="5"/>
      <c r="L989" s="5"/>
      <c r="M989" s="5"/>
      <c r="N989" s="5"/>
      <c r="O989" s="5"/>
      <c r="P989" s="5"/>
      <c r="Q989" s="5"/>
      <c r="R989" s="5"/>
      <c r="S989" s="5"/>
      <c r="T989" s="5"/>
      <c r="U989" s="5"/>
    </row>
    <row r="990" spans="1:21" ht="12.75" customHeight="1" x14ac:dyDescent="0.2">
      <c r="A990" s="5"/>
      <c r="B990" s="5"/>
      <c r="C990" s="5"/>
      <c r="D990" s="5"/>
      <c r="E990" s="6"/>
      <c r="F990" s="6">
        <v>53030040001</v>
      </c>
      <c r="G990" s="6" t="s">
        <v>3586</v>
      </c>
      <c r="H990" s="21" t="s">
        <v>4850</v>
      </c>
      <c r="I990" s="6"/>
      <c r="J990" s="22"/>
      <c r="K990" s="5"/>
      <c r="L990" s="5"/>
      <c r="M990" s="5"/>
      <c r="N990" s="5"/>
      <c r="O990" s="5"/>
      <c r="P990" s="5"/>
      <c r="Q990" s="5"/>
      <c r="R990" s="5"/>
      <c r="S990" s="5"/>
      <c r="T990" s="5"/>
      <c r="U990" s="5"/>
    </row>
    <row r="991" spans="1:21" ht="12.75" customHeight="1" x14ac:dyDescent="0.2">
      <c r="A991" s="5"/>
      <c r="B991" s="5"/>
      <c r="C991" s="5"/>
      <c r="D991" s="5"/>
      <c r="E991" s="6"/>
      <c r="F991" s="6">
        <v>53030040002</v>
      </c>
      <c r="G991" s="6" t="s">
        <v>3592</v>
      </c>
      <c r="H991" s="21" t="s">
        <v>4851</v>
      </c>
      <c r="I991" s="6"/>
      <c r="J991" s="22"/>
      <c r="K991" s="5"/>
      <c r="L991" s="5"/>
      <c r="M991" s="5"/>
      <c r="N991" s="5"/>
      <c r="O991" s="5"/>
      <c r="P991" s="5"/>
      <c r="Q991" s="5"/>
      <c r="R991" s="5"/>
      <c r="S991" s="5"/>
      <c r="T991" s="5"/>
      <c r="U991" s="5"/>
    </row>
    <row r="992" spans="1:21" ht="12.75" customHeight="1" x14ac:dyDescent="0.2">
      <c r="A992" s="5"/>
      <c r="B992" s="5"/>
      <c r="C992" s="5"/>
      <c r="D992" s="5"/>
      <c r="E992" s="6"/>
      <c r="F992" s="6">
        <v>53040010001</v>
      </c>
      <c r="G992" s="6" t="s">
        <v>3598</v>
      </c>
      <c r="H992" s="21" t="s">
        <v>4852</v>
      </c>
      <c r="I992" s="6"/>
      <c r="J992" s="22"/>
      <c r="K992" s="5"/>
      <c r="L992" s="5"/>
      <c r="M992" s="5"/>
      <c r="N992" s="5"/>
      <c r="O992" s="5"/>
      <c r="P992" s="5"/>
      <c r="Q992" s="5"/>
      <c r="R992" s="5"/>
      <c r="S992" s="5"/>
      <c r="T992" s="5"/>
      <c r="U992" s="5"/>
    </row>
    <row r="993" spans="1:21" ht="12.75" customHeight="1" x14ac:dyDescent="0.2">
      <c r="A993" s="5"/>
      <c r="B993" s="5"/>
      <c r="C993" s="5"/>
      <c r="D993" s="5"/>
      <c r="E993" s="6"/>
      <c r="F993" s="6">
        <v>53040010002</v>
      </c>
      <c r="G993" s="6" t="s">
        <v>3604</v>
      </c>
      <c r="H993" s="21" t="s">
        <v>4853</v>
      </c>
      <c r="I993" s="6"/>
      <c r="J993" s="22"/>
      <c r="K993" s="5"/>
      <c r="L993" s="5"/>
      <c r="M993" s="5"/>
      <c r="N993" s="5"/>
      <c r="O993" s="5"/>
      <c r="P993" s="5"/>
      <c r="Q993" s="5"/>
      <c r="R993" s="5"/>
      <c r="S993" s="5"/>
      <c r="T993" s="5"/>
      <c r="U993" s="5"/>
    </row>
    <row r="994" spans="1:21" ht="12.75" customHeight="1" x14ac:dyDescent="0.2">
      <c r="A994" s="5"/>
      <c r="B994" s="5"/>
      <c r="C994" s="5"/>
      <c r="D994" s="5"/>
      <c r="E994" s="6"/>
      <c r="F994" s="6">
        <v>53040010003</v>
      </c>
      <c r="G994" s="6" t="s">
        <v>3610</v>
      </c>
      <c r="H994" s="21" t="s">
        <v>4854</v>
      </c>
      <c r="I994" s="6"/>
      <c r="J994" s="22"/>
      <c r="K994" s="5"/>
      <c r="L994" s="5"/>
      <c r="M994" s="5"/>
      <c r="N994" s="5"/>
      <c r="O994" s="5"/>
      <c r="P994" s="5"/>
      <c r="Q994" s="5"/>
      <c r="R994" s="5"/>
      <c r="S994" s="5"/>
      <c r="T994" s="5"/>
      <c r="U994" s="5"/>
    </row>
    <row r="995" spans="1:21" ht="12.75" customHeight="1" x14ac:dyDescent="0.2">
      <c r="A995" s="5"/>
      <c r="B995" s="5"/>
      <c r="C995" s="5"/>
      <c r="D995" s="5"/>
      <c r="E995" s="6"/>
      <c r="F995" s="6">
        <v>53040010004</v>
      </c>
      <c r="G995" s="6" t="s">
        <v>3616</v>
      </c>
      <c r="H995" s="21" t="s">
        <v>4855</v>
      </c>
      <c r="I995" s="6"/>
      <c r="J995" s="22"/>
      <c r="K995" s="5"/>
      <c r="L995" s="5"/>
      <c r="M995" s="5"/>
      <c r="N995" s="5"/>
      <c r="O995" s="5"/>
      <c r="P995" s="5"/>
      <c r="Q995" s="5"/>
      <c r="R995" s="5"/>
      <c r="S995" s="5"/>
      <c r="T995" s="5"/>
      <c r="U995" s="5"/>
    </row>
    <row r="996" spans="1:21" ht="12.75" customHeight="1" x14ac:dyDescent="0.2">
      <c r="A996" s="5"/>
      <c r="B996" s="5"/>
      <c r="C996" s="5"/>
      <c r="D996" s="5"/>
      <c r="E996" s="6"/>
      <c r="F996" s="6">
        <v>53040020001</v>
      </c>
      <c r="G996" s="6" t="s">
        <v>3622</v>
      </c>
      <c r="H996" s="21" t="s">
        <v>4856</v>
      </c>
      <c r="I996" s="6"/>
      <c r="J996" s="22"/>
      <c r="K996" s="5"/>
      <c r="L996" s="5"/>
      <c r="M996" s="5"/>
      <c r="N996" s="5"/>
      <c r="O996" s="5"/>
      <c r="P996" s="5"/>
      <c r="Q996" s="5"/>
      <c r="R996" s="5"/>
      <c r="S996" s="5"/>
      <c r="T996" s="5"/>
      <c r="U996" s="5"/>
    </row>
    <row r="997" spans="1:21" ht="12.75" customHeight="1" x14ac:dyDescent="0.2">
      <c r="A997" s="5"/>
      <c r="B997" s="5"/>
      <c r="C997" s="5"/>
      <c r="D997" s="5"/>
      <c r="E997" s="6"/>
      <c r="F997" s="6">
        <v>53040020002</v>
      </c>
      <c r="G997" s="6" t="s">
        <v>3628</v>
      </c>
      <c r="H997" s="21" t="s">
        <v>4857</v>
      </c>
      <c r="I997" s="6"/>
      <c r="J997" s="22"/>
      <c r="K997" s="5"/>
      <c r="L997" s="5"/>
      <c r="M997" s="5"/>
      <c r="N997" s="5"/>
      <c r="O997" s="5"/>
      <c r="P997" s="5"/>
      <c r="Q997" s="5"/>
      <c r="R997" s="5"/>
      <c r="S997" s="5"/>
      <c r="T997" s="5"/>
      <c r="U997" s="5"/>
    </row>
    <row r="998" spans="1:21" ht="12.75" customHeight="1" x14ac:dyDescent="0.2">
      <c r="A998" s="5"/>
      <c r="B998" s="5"/>
      <c r="C998" s="5"/>
      <c r="D998" s="5"/>
      <c r="E998" s="6"/>
      <c r="F998" s="6">
        <v>53040020003</v>
      </c>
      <c r="G998" s="6" t="s">
        <v>3634</v>
      </c>
      <c r="H998" s="21" t="s">
        <v>4858</v>
      </c>
      <c r="I998" s="6"/>
      <c r="J998" s="22"/>
      <c r="K998" s="5"/>
      <c r="L998" s="5"/>
      <c r="M998" s="5"/>
      <c r="N998" s="5"/>
      <c r="O998" s="5"/>
      <c r="P998" s="5"/>
      <c r="Q998" s="5"/>
      <c r="R998" s="5"/>
      <c r="S998" s="5"/>
      <c r="T998" s="5"/>
      <c r="U998" s="5"/>
    </row>
    <row r="999" spans="1:21" ht="12.75" customHeight="1" x14ac:dyDescent="0.2">
      <c r="A999" s="5"/>
      <c r="B999" s="5"/>
      <c r="C999" s="5"/>
      <c r="D999" s="5"/>
      <c r="E999" s="6"/>
      <c r="F999" s="6">
        <v>53040020004</v>
      </c>
      <c r="G999" s="6" t="s">
        <v>3640</v>
      </c>
      <c r="H999" s="21" t="s">
        <v>4859</v>
      </c>
      <c r="I999" s="6"/>
      <c r="J999" s="22"/>
      <c r="K999" s="5"/>
      <c r="L999" s="5"/>
      <c r="M999" s="5"/>
      <c r="N999" s="5"/>
      <c r="O999" s="5"/>
      <c r="P999" s="5"/>
      <c r="Q999" s="5"/>
      <c r="R999" s="5"/>
      <c r="S999" s="5"/>
      <c r="T999" s="5"/>
      <c r="U999" s="5"/>
    </row>
    <row r="1000" spans="1:21" ht="12.75" customHeight="1" x14ac:dyDescent="0.2">
      <c r="A1000" s="5"/>
      <c r="B1000" s="5"/>
      <c r="C1000" s="5"/>
      <c r="D1000" s="5"/>
      <c r="E1000" s="6"/>
      <c r="F1000" s="6">
        <v>53040020005</v>
      </c>
      <c r="G1000" s="6" t="s">
        <v>3645</v>
      </c>
      <c r="H1000" s="21" t="s">
        <v>4860</v>
      </c>
      <c r="I1000" s="6"/>
      <c r="J1000" s="22"/>
      <c r="K1000" s="5"/>
      <c r="L1000" s="5"/>
      <c r="M1000" s="5"/>
      <c r="N1000" s="5"/>
      <c r="O1000" s="5"/>
      <c r="P1000" s="5"/>
      <c r="Q1000" s="5"/>
      <c r="R1000" s="5"/>
      <c r="S1000" s="5"/>
      <c r="T1000" s="5"/>
      <c r="U1000" s="5"/>
    </row>
    <row r="1001" spans="1:21" ht="12.75" customHeight="1" x14ac:dyDescent="0.2">
      <c r="A1001" s="5"/>
      <c r="B1001" s="5"/>
      <c r="C1001" s="5"/>
      <c r="D1001" s="5"/>
      <c r="E1001" s="6"/>
      <c r="F1001" s="6">
        <v>53040020006</v>
      </c>
      <c r="G1001" s="6" t="s">
        <v>3650</v>
      </c>
      <c r="H1001" s="21" t="s">
        <v>4861</v>
      </c>
      <c r="I1001" s="6"/>
      <c r="J1001" s="22"/>
      <c r="K1001" s="5"/>
      <c r="L1001" s="5"/>
      <c r="M1001" s="5"/>
      <c r="N1001" s="5"/>
      <c r="O1001" s="5"/>
      <c r="P1001" s="5"/>
      <c r="Q1001" s="5"/>
      <c r="R1001" s="5"/>
      <c r="S1001" s="5"/>
      <c r="T1001" s="5"/>
      <c r="U1001" s="5"/>
    </row>
    <row r="1002" spans="1:21" ht="12.75" customHeight="1" x14ac:dyDescent="0.2">
      <c r="A1002" s="5"/>
      <c r="B1002" s="5"/>
      <c r="C1002" s="5"/>
      <c r="D1002" s="5"/>
      <c r="E1002" s="6"/>
      <c r="F1002" s="6">
        <v>53040030001</v>
      </c>
      <c r="G1002" s="6" t="s">
        <v>3655</v>
      </c>
      <c r="H1002" s="21" t="s">
        <v>4862</v>
      </c>
      <c r="I1002" s="6"/>
      <c r="J1002" s="22"/>
      <c r="K1002" s="5"/>
      <c r="L1002" s="5"/>
      <c r="M1002" s="5"/>
      <c r="N1002" s="5"/>
      <c r="O1002" s="5"/>
      <c r="P1002" s="5"/>
      <c r="Q1002" s="5"/>
      <c r="R1002" s="5"/>
      <c r="S1002" s="5"/>
      <c r="T1002" s="5"/>
      <c r="U1002" s="5"/>
    </row>
    <row r="1003" spans="1:21" ht="12.75" customHeight="1" x14ac:dyDescent="0.2">
      <c r="A1003" s="5"/>
      <c r="B1003" s="5"/>
      <c r="C1003" s="5"/>
      <c r="D1003" s="5"/>
      <c r="E1003" s="6"/>
      <c r="F1003" s="6">
        <v>53040030002</v>
      </c>
      <c r="G1003" s="6" t="s">
        <v>3660</v>
      </c>
      <c r="H1003" s="21" t="s">
        <v>4863</v>
      </c>
      <c r="I1003" s="6"/>
      <c r="J1003" s="22"/>
      <c r="K1003" s="5"/>
      <c r="L1003" s="5"/>
      <c r="M1003" s="5"/>
      <c r="N1003" s="5"/>
      <c r="O1003" s="5"/>
      <c r="P1003" s="5"/>
      <c r="Q1003" s="5"/>
      <c r="R1003" s="5"/>
      <c r="S1003" s="5"/>
      <c r="T1003" s="5"/>
      <c r="U1003" s="5"/>
    </row>
    <row r="1004" spans="1:21" ht="12.75" customHeight="1" x14ac:dyDescent="0.2">
      <c r="A1004" s="5"/>
      <c r="B1004" s="5"/>
      <c r="C1004" s="5"/>
      <c r="D1004" s="5"/>
      <c r="E1004" s="6"/>
      <c r="F1004" s="6">
        <v>53040030003</v>
      </c>
      <c r="G1004" s="6" t="s">
        <v>3665</v>
      </c>
      <c r="H1004" s="21" t="s">
        <v>4864</v>
      </c>
      <c r="I1004" s="6"/>
      <c r="J1004" s="22"/>
      <c r="K1004" s="5"/>
      <c r="L1004" s="5"/>
      <c r="M1004" s="5"/>
      <c r="N1004" s="5"/>
      <c r="O1004" s="5"/>
      <c r="P1004" s="5"/>
      <c r="Q1004" s="5"/>
      <c r="R1004" s="5"/>
      <c r="S1004" s="5"/>
      <c r="T1004" s="5"/>
      <c r="U1004" s="5"/>
    </row>
    <row r="1005" spans="1:21" ht="12.75" customHeight="1" x14ac:dyDescent="0.2">
      <c r="A1005" s="5"/>
      <c r="B1005" s="5"/>
      <c r="C1005" s="5"/>
      <c r="D1005" s="5"/>
      <c r="E1005" s="6"/>
      <c r="F1005" s="6">
        <v>53040030004</v>
      </c>
      <c r="G1005" s="6" t="s">
        <v>3671</v>
      </c>
      <c r="H1005" s="21" t="s">
        <v>4865</v>
      </c>
      <c r="I1005" s="6"/>
      <c r="J1005" s="22"/>
      <c r="K1005" s="5"/>
      <c r="L1005" s="5"/>
      <c r="M1005" s="5"/>
      <c r="N1005" s="5"/>
      <c r="O1005" s="5"/>
      <c r="P1005" s="5"/>
      <c r="Q1005" s="5"/>
      <c r="R1005" s="5"/>
      <c r="S1005" s="5"/>
      <c r="T1005" s="5"/>
      <c r="U1005" s="5"/>
    </row>
    <row r="1006" spans="1:21" ht="12.75" customHeight="1" x14ac:dyDescent="0.2">
      <c r="A1006" s="5"/>
      <c r="B1006" s="5"/>
      <c r="C1006" s="5"/>
      <c r="D1006" s="5"/>
      <c r="E1006" s="6"/>
      <c r="F1006" s="6">
        <v>53040030005</v>
      </c>
      <c r="G1006" s="6" t="s">
        <v>3677</v>
      </c>
      <c r="H1006" s="21" t="s">
        <v>4866</v>
      </c>
      <c r="I1006" s="6"/>
      <c r="J1006" s="22"/>
      <c r="K1006" s="5"/>
      <c r="L1006" s="5"/>
      <c r="M1006" s="5"/>
      <c r="N1006" s="5"/>
      <c r="O1006" s="5"/>
      <c r="P1006" s="5"/>
      <c r="Q1006" s="5"/>
      <c r="R1006" s="5"/>
      <c r="S1006" s="5"/>
      <c r="T1006" s="5"/>
      <c r="U1006" s="5"/>
    </row>
    <row r="1007" spans="1:21" ht="12.75" customHeight="1" x14ac:dyDescent="0.2">
      <c r="A1007" s="5"/>
      <c r="B1007" s="5"/>
      <c r="C1007" s="5"/>
      <c r="D1007" s="5"/>
      <c r="E1007" s="6"/>
      <c r="F1007" s="6">
        <v>53040030006</v>
      </c>
      <c r="G1007" s="6" t="s">
        <v>3682</v>
      </c>
      <c r="H1007" s="21" t="s">
        <v>4867</v>
      </c>
      <c r="I1007" s="6"/>
      <c r="J1007" s="22"/>
      <c r="K1007" s="5"/>
      <c r="L1007" s="5"/>
      <c r="M1007" s="5"/>
      <c r="N1007" s="5"/>
      <c r="O1007" s="5"/>
      <c r="P1007" s="5"/>
      <c r="Q1007" s="5"/>
      <c r="R1007" s="5"/>
      <c r="S1007" s="5"/>
      <c r="T1007" s="5"/>
      <c r="U1007" s="5"/>
    </row>
    <row r="1008" spans="1:21" ht="12.75" customHeight="1" x14ac:dyDescent="0.2">
      <c r="A1008" s="5"/>
      <c r="B1008" s="5"/>
      <c r="C1008" s="5"/>
      <c r="D1008" s="5"/>
      <c r="E1008" s="6"/>
      <c r="F1008" s="6">
        <v>53040030007</v>
      </c>
      <c r="G1008" s="6" t="s">
        <v>3688</v>
      </c>
      <c r="H1008" s="21" t="s">
        <v>4868</v>
      </c>
      <c r="I1008" s="6"/>
      <c r="J1008" s="22"/>
      <c r="K1008" s="5"/>
      <c r="L1008" s="5"/>
      <c r="M1008" s="5"/>
      <c r="N1008" s="5"/>
      <c r="O1008" s="5"/>
      <c r="P1008" s="5"/>
      <c r="Q1008" s="5"/>
      <c r="R1008" s="5"/>
      <c r="S1008" s="5"/>
      <c r="T1008" s="5"/>
      <c r="U1008" s="5"/>
    </row>
    <row r="1009" spans="1:21" ht="12.75" customHeight="1" x14ac:dyDescent="0.2">
      <c r="A1009" s="5"/>
      <c r="B1009" s="5"/>
      <c r="C1009" s="5"/>
      <c r="D1009" s="5"/>
      <c r="E1009" s="6"/>
      <c r="F1009" s="6">
        <v>53040030008</v>
      </c>
      <c r="G1009" s="6" t="s">
        <v>3694</v>
      </c>
      <c r="H1009" s="21" t="s">
        <v>4869</v>
      </c>
      <c r="I1009" s="6"/>
      <c r="J1009" s="22"/>
      <c r="K1009" s="5"/>
      <c r="L1009" s="5"/>
      <c r="M1009" s="5"/>
      <c r="N1009" s="5"/>
      <c r="O1009" s="5"/>
      <c r="P1009" s="5"/>
      <c r="Q1009" s="5"/>
      <c r="R1009" s="5"/>
      <c r="S1009" s="5"/>
      <c r="T1009" s="5"/>
      <c r="U1009" s="5"/>
    </row>
    <row r="1010" spans="1:21" ht="12.75" customHeight="1" x14ac:dyDescent="0.2">
      <c r="A1010" s="5"/>
      <c r="B1010" s="5"/>
      <c r="C1010" s="5"/>
      <c r="D1010" s="5"/>
      <c r="E1010" s="6"/>
      <c r="F1010" s="6">
        <v>53040030009</v>
      </c>
      <c r="G1010" s="6" t="s">
        <v>3700</v>
      </c>
      <c r="H1010" s="21" t="s">
        <v>4870</v>
      </c>
      <c r="I1010" s="6"/>
      <c r="J1010" s="22"/>
      <c r="K1010" s="5"/>
      <c r="L1010" s="5"/>
      <c r="M1010" s="5"/>
      <c r="N1010" s="5"/>
      <c r="O1010" s="5"/>
      <c r="P1010" s="5"/>
      <c r="Q1010" s="5"/>
      <c r="R1010" s="5"/>
      <c r="S1010" s="5"/>
      <c r="T1010" s="5"/>
      <c r="U1010" s="5"/>
    </row>
    <row r="1011" spans="1:21" ht="12.75" customHeight="1" x14ac:dyDescent="0.2">
      <c r="A1011" s="5"/>
      <c r="B1011" s="5"/>
      <c r="C1011" s="5"/>
      <c r="D1011" s="5"/>
      <c r="E1011" s="6"/>
      <c r="F1011" s="6">
        <v>53040030010</v>
      </c>
      <c r="G1011" s="6" t="s">
        <v>3706</v>
      </c>
      <c r="H1011" s="21" t="s">
        <v>4871</v>
      </c>
      <c r="I1011" s="6"/>
      <c r="J1011" s="22"/>
      <c r="K1011" s="5"/>
      <c r="L1011" s="5"/>
      <c r="M1011" s="5"/>
      <c r="N1011" s="5"/>
      <c r="O1011" s="5"/>
      <c r="P1011" s="5"/>
      <c r="Q1011" s="5"/>
      <c r="R1011" s="5"/>
      <c r="S1011" s="5"/>
      <c r="T1011" s="5"/>
      <c r="U1011" s="5"/>
    </row>
    <row r="1012" spans="1:21" ht="12.75" customHeight="1" x14ac:dyDescent="0.2">
      <c r="A1012" s="5"/>
      <c r="B1012" s="5"/>
      <c r="C1012" s="5"/>
      <c r="D1012" s="5"/>
      <c r="E1012" s="6"/>
      <c r="F1012" s="6">
        <v>53040030011</v>
      </c>
      <c r="G1012" s="6" t="s">
        <v>3712</v>
      </c>
      <c r="H1012" s="21" t="s">
        <v>4872</v>
      </c>
      <c r="I1012" s="6"/>
      <c r="J1012" s="22"/>
      <c r="K1012" s="5"/>
      <c r="L1012" s="5"/>
      <c r="M1012" s="5"/>
      <c r="N1012" s="5"/>
      <c r="O1012" s="5"/>
      <c r="P1012" s="5"/>
      <c r="Q1012" s="5"/>
      <c r="R1012" s="5"/>
      <c r="S1012" s="5"/>
      <c r="T1012" s="5"/>
      <c r="U1012" s="5"/>
    </row>
    <row r="1013" spans="1:21" ht="12.75" customHeight="1" x14ac:dyDescent="0.2">
      <c r="A1013" s="5"/>
      <c r="B1013" s="5"/>
      <c r="C1013" s="5"/>
      <c r="D1013" s="5"/>
      <c r="E1013" s="6"/>
      <c r="F1013" s="6">
        <v>53040030012</v>
      </c>
      <c r="G1013" s="6" t="s">
        <v>3718</v>
      </c>
      <c r="H1013" s="21" t="s">
        <v>4873</v>
      </c>
      <c r="I1013" s="6"/>
      <c r="J1013" s="22"/>
      <c r="K1013" s="5"/>
      <c r="L1013" s="5"/>
      <c r="M1013" s="5"/>
      <c r="N1013" s="5"/>
      <c r="O1013" s="5"/>
      <c r="P1013" s="5"/>
      <c r="Q1013" s="5"/>
      <c r="R1013" s="5"/>
      <c r="S1013" s="5"/>
      <c r="T1013" s="5"/>
      <c r="U1013" s="5"/>
    </row>
    <row r="1014" spans="1:21" ht="12.75" customHeight="1" x14ac:dyDescent="0.2">
      <c r="A1014" s="5"/>
      <c r="B1014" s="5"/>
      <c r="C1014" s="5"/>
      <c r="D1014" s="5"/>
      <c r="E1014" s="6"/>
      <c r="F1014" s="6">
        <v>53040030013</v>
      </c>
      <c r="G1014" s="6" t="s">
        <v>3724</v>
      </c>
      <c r="H1014" s="21" t="s">
        <v>4874</v>
      </c>
      <c r="I1014" s="6"/>
      <c r="J1014" s="22"/>
      <c r="K1014" s="5"/>
      <c r="L1014" s="5"/>
      <c r="M1014" s="5"/>
      <c r="N1014" s="5"/>
      <c r="O1014" s="5"/>
      <c r="P1014" s="5"/>
      <c r="Q1014" s="5"/>
      <c r="R1014" s="5"/>
      <c r="S1014" s="5"/>
      <c r="T1014" s="5"/>
      <c r="U1014" s="5"/>
    </row>
    <row r="1015" spans="1:21" ht="12.75" customHeight="1" x14ac:dyDescent="0.2">
      <c r="A1015" s="5"/>
      <c r="B1015" s="5"/>
      <c r="C1015" s="5"/>
      <c r="D1015" s="5"/>
      <c r="E1015" s="6"/>
      <c r="F1015" s="6">
        <v>53040040001</v>
      </c>
      <c r="G1015" s="6" t="s">
        <v>3730</v>
      </c>
      <c r="H1015" s="21" t="s">
        <v>4875</v>
      </c>
      <c r="I1015" s="6"/>
      <c r="J1015" s="22"/>
      <c r="K1015" s="5"/>
      <c r="L1015" s="5"/>
      <c r="M1015" s="5"/>
      <c r="N1015" s="5"/>
      <c r="O1015" s="5"/>
      <c r="P1015" s="5"/>
      <c r="Q1015" s="5"/>
      <c r="R1015" s="5"/>
      <c r="S1015" s="5"/>
      <c r="T1015" s="5"/>
      <c r="U1015" s="5"/>
    </row>
    <row r="1016" spans="1:21" ht="12.75" customHeight="1" x14ac:dyDescent="0.2">
      <c r="A1016" s="5"/>
      <c r="B1016" s="5"/>
      <c r="C1016" s="5"/>
      <c r="D1016" s="5"/>
      <c r="E1016" s="6"/>
      <c r="F1016" s="6">
        <v>53040040002</v>
      </c>
      <c r="G1016" s="6" t="s">
        <v>3736</v>
      </c>
      <c r="H1016" s="21" t="s">
        <v>4876</v>
      </c>
      <c r="I1016" s="6"/>
      <c r="J1016" s="22"/>
      <c r="K1016" s="5"/>
      <c r="L1016" s="5"/>
      <c r="M1016" s="5"/>
      <c r="N1016" s="5"/>
      <c r="O1016" s="5"/>
      <c r="P1016" s="5"/>
      <c r="Q1016" s="5"/>
      <c r="R1016" s="5"/>
      <c r="S1016" s="5"/>
      <c r="T1016" s="5"/>
      <c r="U1016" s="5"/>
    </row>
    <row r="1017" spans="1:21" ht="12.75" customHeight="1" x14ac:dyDescent="0.2">
      <c r="A1017" s="5"/>
      <c r="B1017" s="5"/>
      <c r="C1017" s="5"/>
      <c r="D1017" s="5"/>
      <c r="E1017" s="6"/>
      <c r="F1017" s="6">
        <v>53040040003</v>
      </c>
      <c r="G1017" s="6" t="s">
        <v>3742</v>
      </c>
      <c r="H1017" s="21" t="s">
        <v>4877</v>
      </c>
      <c r="I1017" s="6"/>
      <c r="J1017" s="22"/>
      <c r="K1017" s="5"/>
      <c r="L1017" s="5"/>
      <c r="M1017" s="5"/>
      <c r="N1017" s="5"/>
      <c r="O1017" s="5"/>
      <c r="P1017" s="5"/>
      <c r="Q1017" s="5"/>
      <c r="R1017" s="5"/>
      <c r="S1017" s="5"/>
      <c r="T1017" s="5"/>
      <c r="U1017" s="5"/>
    </row>
    <row r="1018" spans="1:21" ht="12.75" customHeight="1" x14ac:dyDescent="0.2">
      <c r="A1018" s="5"/>
      <c r="B1018" s="5"/>
      <c r="C1018" s="5"/>
      <c r="D1018" s="5"/>
      <c r="E1018" s="6"/>
      <c r="F1018" s="6">
        <v>53040040004</v>
      </c>
      <c r="G1018" s="6" t="s">
        <v>3748</v>
      </c>
      <c r="H1018" s="21" t="s">
        <v>4878</v>
      </c>
      <c r="I1018" s="6"/>
      <c r="J1018" s="22"/>
      <c r="K1018" s="5"/>
      <c r="L1018" s="5"/>
      <c r="M1018" s="5"/>
      <c r="N1018" s="5"/>
      <c r="O1018" s="5"/>
      <c r="P1018" s="5"/>
      <c r="Q1018" s="5"/>
      <c r="R1018" s="5"/>
      <c r="S1018" s="5"/>
      <c r="T1018" s="5"/>
      <c r="U1018" s="5"/>
    </row>
    <row r="1019" spans="1:21" ht="12.75" customHeight="1" x14ac:dyDescent="0.2">
      <c r="A1019" s="5"/>
      <c r="B1019" s="5"/>
      <c r="C1019" s="5"/>
      <c r="D1019" s="5"/>
      <c r="E1019" s="6"/>
      <c r="F1019" s="6">
        <v>53040040005</v>
      </c>
      <c r="G1019" s="6" t="s">
        <v>3754</v>
      </c>
      <c r="H1019" s="21" t="s">
        <v>4879</v>
      </c>
      <c r="I1019" s="6"/>
      <c r="J1019" s="22"/>
      <c r="K1019" s="5"/>
      <c r="L1019" s="5"/>
      <c r="M1019" s="5"/>
      <c r="N1019" s="5"/>
      <c r="O1019" s="5"/>
      <c r="P1019" s="5"/>
      <c r="Q1019" s="5"/>
      <c r="R1019" s="5"/>
      <c r="S1019" s="5"/>
      <c r="T1019" s="5"/>
      <c r="U1019" s="5"/>
    </row>
    <row r="1020" spans="1:21" ht="12.75" customHeight="1" x14ac:dyDescent="0.2">
      <c r="A1020" s="5"/>
      <c r="B1020" s="5"/>
      <c r="C1020" s="5"/>
      <c r="D1020" s="5"/>
      <c r="E1020" s="6"/>
      <c r="F1020" s="6">
        <v>53040040006</v>
      </c>
      <c r="G1020" s="6" t="s">
        <v>3760</v>
      </c>
      <c r="H1020" s="21" t="s">
        <v>4880</v>
      </c>
      <c r="I1020" s="6"/>
      <c r="J1020" s="22"/>
      <c r="K1020" s="5"/>
      <c r="L1020" s="5"/>
      <c r="M1020" s="5"/>
      <c r="N1020" s="5"/>
      <c r="O1020" s="5"/>
      <c r="P1020" s="5"/>
      <c r="Q1020" s="5"/>
      <c r="R1020" s="5"/>
      <c r="S1020" s="5"/>
      <c r="T1020" s="5"/>
      <c r="U1020" s="5"/>
    </row>
    <row r="1021" spans="1:21" ht="12.75" customHeight="1" x14ac:dyDescent="0.2">
      <c r="A1021" s="5"/>
      <c r="B1021" s="5"/>
      <c r="C1021" s="5"/>
      <c r="D1021" s="5"/>
      <c r="E1021" s="6"/>
      <c r="F1021" s="6">
        <v>53040040007</v>
      </c>
      <c r="G1021" s="6" t="s">
        <v>3766</v>
      </c>
      <c r="H1021" s="21" t="s">
        <v>4881</v>
      </c>
      <c r="I1021" s="6"/>
      <c r="J1021" s="22"/>
      <c r="K1021" s="5"/>
      <c r="L1021" s="5"/>
      <c r="M1021" s="5"/>
      <c r="N1021" s="5"/>
      <c r="O1021" s="5"/>
      <c r="P1021" s="5"/>
      <c r="Q1021" s="5"/>
      <c r="R1021" s="5"/>
      <c r="S1021" s="5"/>
      <c r="T1021" s="5"/>
      <c r="U1021" s="5"/>
    </row>
    <row r="1022" spans="1:21" ht="12.75" customHeight="1" x14ac:dyDescent="0.2">
      <c r="A1022" s="5"/>
      <c r="B1022" s="5"/>
      <c r="C1022" s="5"/>
      <c r="D1022" s="5"/>
      <c r="E1022" s="6"/>
      <c r="F1022" s="6">
        <v>53040040008</v>
      </c>
      <c r="G1022" s="6" t="s">
        <v>3772</v>
      </c>
      <c r="H1022" s="21" t="s">
        <v>4882</v>
      </c>
      <c r="I1022" s="6"/>
      <c r="J1022" s="22"/>
      <c r="K1022" s="5"/>
      <c r="L1022" s="5"/>
      <c r="M1022" s="5"/>
      <c r="N1022" s="5"/>
      <c r="O1022" s="5"/>
      <c r="P1022" s="5"/>
      <c r="Q1022" s="5"/>
      <c r="R1022" s="5"/>
      <c r="S1022" s="5"/>
      <c r="T1022" s="5"/>
      <c r="U1022" s="5"/>
    </row>
    <row r="1023" spans="1:21" ht="12.75" customHeight="1" x14ac:dyDescent="0.2">
      <c r="A1023" s="5"/>
      <c r="B1023" s="5"/>
      <c r="C1023" s="5"/>
      <c r="D1023" s="5"/>
      <c r="E1023" s="6"/>
      <c r="F1023" s="6">
        <v>53040050001</v>
      </c>
      <c r="G1023" s="6" t="s">
        <v>3778</v>
      </c>
      <c r="H1023" s="21" t="s">
        <v>4883</v>
      </c>
      <c r="I1023" s="6"/>
      <c r="J1023" s="22"/>
      <c r="K1023" s="5"/>
      <c r="L1023" s="5"/>
      <c r="M1023" s="5"/>
      <c r="N1023" s="5"/>
      <c r="O1023" s="5"/>
      <c r="P1023" s="5"/>
      <c r="Q1023" s="5"/>
      <c r="R1023" s="5"/>
      <c r="S1023" s="5"/>
      <c r="T1023" s="5"/>
      <c r="U1023" s="5"/>
    </row>
    <row r="1024" spans="1:21" ht="12.75" customHeight="1" x14ac:dyDescent="0.2">
      <c r="A1024" s="5"/>
      <c r="B1024" s="5"/>
      <c r="C1024" s="5"/>
      <c r="D1024" s="5"/>
      <c r="E1024" s="6"/>
      <c r="F1024" s="6">
        <v>53040050002</v>
      </c>
      <c r="G1024" s="6" t="s">
        <v>3784</v>
      </c>
      <c r="H1024" s="21" t="s">
        <v>4884</v>
      </c>
      <c r="I1024" s="6"/>
      <c r="J1024" s="22"/>
      <c r="K1024" s="5"/>
      <c r="L1024" s="5"/>
      <c r="M1024" s="5"/>
      <c r="N1024" s="5"/>
      <c r="O1024" s="5"/>
      <c r="P1024" s="5"/>
      <c r="Q1024" s="5"/>
      <c r="R1024" s="5"/>
      <c r="S1024" s="5"/>
      <c r="T1024" s="5"/>
      <c r="U1024" s="5"/>
    </row>
    <row r="1025" spans="1:21" ht="12.75" customHeight="1" x14ac:dyDescent="0.2">
      <c r="A1025" s="5"/>
      <c r="B1025" s="5"/>
      <c r="C1025" s="5"/>
      <c r="D1025" s="5"/>
      <c r="E1025" s="6"/>
      <c r="F1025" s="6">
        <v>53040050003</v>
      </c>
      <c r="G1025" s="6" t="s">
        <v>3790</v>
      </c>
      <c r="H1025" s="21" t="s">
        <v>4885</v>
      </c>
      <c r="I1025" s="6"/>
      <c r="J1025" s="22"/>
      <c r="K1025" s="5"/>
      <c r="L1025" s="5"/>
      <c r="M1025" s="5"/>
      <c r="N1025" s="5"/>
      <c r="O1025" s="5"/>
      <c r="P1025" s="5"/>
      <c r="Q1025" s="5"/>
      <c r="R1025" s="5"/>
      <c r="S1025" s="5"/>
      <c r="T1025" s="5"/>
      <c r="U1025" s="5"/>
    </row>
    <row r="1026" spans="1:21" ht="12.75" customHeight="1" x14ac:dyDescent="0.2">
      <c r="A1026" s="5"/>
      <c r="B1026" s="5"/>
      <c r="C1026" s="5"/>
      <c r="D1026" s="5"/>
      <c r="E1026" s="6"/>
      <c r="F1026" s="6">
        <v>53040050004</v>
      </c>
      <c r="G1026" s="6" t="s">
        <v>3796</v>
      </c>
      <c r="H1026" s="21" t="s">
        <v>4886</v>
      </c>
      <c r="I1026" s="6"/>
      <c r="J1026" s="22"/>
      <c r="K1026" s="5"/>
      <c r="L1026" s="5"/>
      <c r="M1026" s="5"/>
      <c r="N1026" s="5"/>
      <c r="O1026" s="5"/>
      <c r="P1026" s="5"/>
      <c r="Q1026" s="5"/>
      <c r="R1026" s="5"/>
      <c r="S1026" s="5"/>
      <c r="T1026" s="5"/>
      <c r="U1026" s="5"/>
    </row>
    <row r="1027" spans="1:21" ht="12.75" customHeight="1" x14ac:dyDescent="0.2">
      <c r="A1027" s="5"/>
      <c r="B1027" s="5"/>
      <c r="C1027" s="5"/>
      <c r="D1027" s="5"/>
      <c r="E1027" s="6"/>
      <c r="F1027" s="6">
        <v>53040050005</v>
      </c>
      <c r="G1027" s="6" t="s">
        <v>3802</v>
      </c>
      <c r="H1027" s="21" t="s">
        <v>4887</v>
      </c>
      <c r="I1027" s="6"/>
      <c r="J1027" s="22"/>
      <c r="K1027" s="5"/>
      <c r="L1027" s="5"/>
      <c r="M1027" s="5"/>
      <c r="N1027" s="5"/>
      <c r="O1027" s="5"/>
      <c r="P1027" s="5"/>
      <c r="Q1027" s="5"/>
      <c r="R1027" s="5"/>
      <c r="S1027" s="5"/>
      <c r="T1027" s="5"/>
      <c r="U1027" s="5"/>
    </row>
    <row r="1028" spans="1:21" ht="12.75" customHeight="1" x14ac:dyDescent="0.2">
      <c r="A1028" s="5"/>
      <c r="B1028" s="5"/>
      <c r="C1028" s="5"/>
      <c r="D1028" s="5"/>
      <c r="E1028" s="6"/>
      <c r="F1028" s="6">
        <v>53040050006</v>
      </c>
      <c r="G1028" s="6" t="s">
        <v>3808</v>
      </c>
      <c r="H1028" s="21" t="s">
        <v>4888</v>
      </c>
      <c r="I1028" s="6"/>
      <c r="J1028" s="22"/>
      <c r="K1028" s="5"/>
      <c r="L1028" s="5"/>
      <c r="M1028" s="5"/>
      <c r="N1028" s="5"/>
      <c r="O1028" s="5"/>
      <c r="P1028" s="5"/>
      <c r="Q1028" s="5"/>
      <c r="R1028" s="5"/>
      <c r="S1028" s="5"/>
      <c r="T1028" s="5"/>
      <c r="U1028" s="5"/>
    </row>
    <row r="1029" spans="1:21" ht="12.75" customHeight="1" x14ac:dyDescent="0.2">
      <c r="A1029" s="5"/>
      <c r="B1029" s="5"/>
      <c r="C1029" s="5"/>
      <c r="D1029" s="5"/>
      <c r="E1029" s="6"/>
      <c r="F1029" s="6">
        <v>53040050007</v>
      </c>
      <c r="G1029" s="6" t="s">
        <v>3814</v>
      </c>
      <c r="H1029" s="21" t="s">
        <v>4889</v>
      </c>
      <c r="I1029" s="6"/>
      <c r="J1029" s="22"/>
      <c r="K1029" s="5"/>
      <c r="L1029" s="5"/>
      <c r="M1029" s="5"/>
      <c r="N1029" s="5"/>
      <c r="O1029" s="5"/>
      <c r="P1029" s="5"/>
      <c r="Q1029" s="5"/>
      <c r="R1029" s="5"/>
      <c r="S1029" s="5"/>
      <c r="T1029" s="5"/>
      <c r="U1029" s="5"/>
    </row>
    <row r="1030" spans="1:21" ht="12.75" customHeight="1" x14ac:dyDescent="0.2">
      <c r="A1030" s="5"/>
      <c r="B1030" s="5"/>
      <c r="C1030" s="5"/>
      <c r="D1030" s="5"/>
      <c r="E1030" s="6"/>
      <c r="F1030" s="6">
        <v>53040050008</v>
      </c>
      <c r="G1030" s="6" t="s">
        <v>3820</v>
      </c>
      <c r="H1030" s="21" t="s">
        <v>4890</v>
      </c>
      <c r="I1030" s="6"/>
      <c r="J1030" s="22"/>
      <c r="K1030" s="5"/>
      <c r="L1030" s="5"/>
      <c r="M1030" s="5"/>
      <c r="N1030" s="5"/>
      <c r="O1030" s="5"/>
      <c r="P1030" s="5"/>
      <c r="Q1030" s="5"/>
      <c r="R1030" s="5"/>
      <c r="S1030" s="5"/>
      <c r="T1030" s="5"/>
      <c r="U1030" s="5"/>
    </row>
    <row r="1031" spans="1:21" ht="12.75" customHeight="1" x14ac:dyDescent="0.2">
      <c r="A1031" s="5"/>
      <c r="B1031" s="5"/>
      <c r="C1031" s="5"/>
      <c r="D1031" s="5"/>
      <c r="E1031" s="6"/>
      <c r="F1031" s="6">
        <v>53040050009</v>
      </c>
      <c r="G1031" s="6" t="s">
        <v>3826</v>
      </c>
      <c r="H1031" s="21" t="s">
        <v>4891</v>
      </c>
      <c r="I1031" s="6"/>
      <c r="J1031" s="22"/>
      <c r="K1031" s="5"/>
      <c r="L1031" s="5"/>
      <c r="M1031" s="5"/>
      <c r="N1031" s="5"/>
      <c r="O1031" s="5"/>
      <c r="P1031" s="5"/>
      <c r="Q1031" s="5"/>
      <c r="R1031" s="5"/>
      <c r="S1031" s="5"/>
      <c r="T1031" s="5"/>
      <c r="U1031" s="5"/>
    </row>
    <row r="1032" spans="1:21" ht="12.75" customHeight="1" x14ac:dyDescent="0.2">
      <c r="A1032" s="5"/>
      <c r="B1032" s="5"/>
      <c r="C1032" s="5"/>
      <c r="D1032" s="5"/>
      <c r="E1032" s="6"/>
      <c r="F1032" s="6">
        <v>53040050010</v>
      </c>
      <c r="G1032" s="6" t="s">
        <v>3832</v>
      </c>
      <c r="H1032" s="21" t="s">
        <v>4892</v>
      </c>
      <c r="I1032" s="6"/>
      <c r="J1032" s="22"/>
      <c r="K1032" s="5"/>
      <c r="L1032" s="5"/>
      <c r="M1032" s="5"/>
      <c r="N1032" s="5"/>
      <c r="O1032" s="5"/>
      <c r="P1032" s="5"/>
      <c r="Q1032" s="5"/>
      <c r="R1032" s="5"/>
      <c r="S1032" s="5"/>
      <c r="T1032" s="5"/>
      <c r="U1032" s="5"/>
    </row>
    <row r="1033" spans="1:21" ht="12.75" customHeight="1" x14ac:dyDescent="0.2">
      <c r="A1033" s="5"/>
      <c r="B1033" s="5"/>
      <c r="C1033" s="5"/>
      <c r="D1033" s="5"/>
      <c r="E1033" s="6"/>
      <c r="F1033" s="6">
        <v>53040050011</v>
      </c>
      <c r="G1033" s="6" t="s">
        <v>3838</v>
      </c>
      <c r="H1033" s="21" t="s">
        <v>4893</v>
      </c>
      <c r="I1033" s="6"/>
      <c r="J1033" s="22"/>
      <c r="K1033" s="5"/>
      <c r="L1033" s="5"/>
      <c r="M1033" s="5"/>
      <c r="N1033" s="5"/>
      <c r="O1033" s="5"/>
      <c r="P1033" s="5"/>
      <c r="Q1033" s="5"/>
      <c r="R1033" s="5"/>
      <c r="S1033" s="5"/>
      <c r="T1033" s="5"/>
      <c r="U1033" s="5"/>
    </row>
    <row r="1034" spans="1:21" ht="12.75" customHeight="1" x14ac:dyDescent="0.2">
      <c r="A1034" s="5"/>
      <c r="B1034" s="5"/>
      <c r="C1034" s="5"/>
      <c r="D1034" s="5"/>
      <c r="E1034" s="6"/>
      <c r="F1034" s="6">
        <v>53040050012</v>
      </c>
      <c r="G1034" s="6" t="s">
        <v>3844</v>
      </c>
      <c r="H1034" s="21" t="s">
        <v>4894</v>
      </c>
      <c r="I1034" s="6"/>
      <c r="J1034" s="22"/>
      <c r="K1034" s="5"/>
      <c r="L1034" s="5"/>
      <c r="M1034" s="5"/>
      <c r="N1034" s="5"/>
      <c r="O1034" s="5"/>
      <c r="P1034" s="5"/>
      <c r="Q1034" s="5"/>
      <c r="R1034" s="5"/>
      <c r="S1034" s="5"/>
      <c r="T1034" s="5"/>
      <c r="U1034" s="5"/>
    </row>
    <row r="1035" spans="1:21" ht="12.75" customHeight="1" x14ac:dyDescent="0.2">
      <c r="A1035" s="5"/>
      <c r="B1035" s="5"/>
      <c r="C1035" s="5"/>
      <c r="D1035" s="5"/>
      <c r="E1035" s="6"/>
      <c r="F1035" s="6">
        <v>53050010001</v>
      </c>
      <c r="G1035" s="6" t="s">
        <v>3850</v>
      </c>
      <c r="H1035" s="21" t="s">
        <v>4895</v>
      </c>
      <c r="I1035" s="6"/>
      <c r="J1035" s="22"/>
      <c r="K1035" s="5"/>
      <c r="L1035" s="5"/>
      <c r="M1035" s="5"/>
      <c r="N1035" s="5"/>
      <c r="O1035" s="5"/>
      <c r="P1035" s="5"/>
      <c r="Q1035" s="5"/>
      <c r="R1035" s="5"/>
      <c r="S1035" s="5"/>
      <c r="T1035" s="5"/>
      <c r="U1035" s="5"/>
    </row>
    <row r="1036" spans="1:21" ht="12.75" customHeight="1" x14ac:dyDescent="0.2">
      <c r="A1036" s="5"/>
      <c r="B1036" s="5"/>
      <c r="C1036" s="5"/>
      <c r="D1036" s="5"/>
      <c r="E1036" s="6"/>
      <c r="F1036" s="6">
        <v>53050010002</v>
      </c>
      <c r="G1036" s="6" t="s">
        <v>3856</v>
      </c>
      <c r="H1036" s="21" t="s">
        <v>4896</v>
      </c>
      <c r="I1036" s="6"/>
      <c r="J1036" s="22"/>
      <c r="K1036" s="5"/>
      <c r="L1036" s="5"/>
      <c r="M1036" s="5"/>
      <c r="N1036" s="5"/>
      <c r="O1036" s="5"/>
      <c r="P1036" s="5"/>
      <c r="Q1036" s="5"/>
      <c r="R1036" s="5"/>
      <c r="S1036" s="5"/>
      <c r="T1036" s="5"/>
      <c r="U1036" s="5"/>
    </row>
    <row r="1037" spans="1:21" ht="12.75" customHeight="1" x14ac:dyDescent="0.2">
      <c r="A1037" s="5"/>
      <c r="B1037" s="5"/>
      <c r="C1037" s="5"/>
      <c r="D1037" s="5"/>
      <c r="E1037" s="6"/>
      <c r="F1037" s="6">
        <v>53050010003</v>
      </c>
      <c r="G1037" s="6" t="s">
        <v>3862</v>
      </c>
      <c r="H1037" s="21" t="s">
        <v>4897</v>
      </c>
      <c r="I1037" s="6"/>
      <c r="J1037" s="22"/>
      <c r="K1037" s="5"/>
      <c r="L1037" s="5"/>
      <c r="M1037" s="5"/>
      <c r="N1037" s="5"/>
      <c r="O1037" s="5"/>
      <c r="P1037" s="5"/>
      <c r="Q1037" s="5"/>
      <c r="R1037" s="5"/>
      <c r="S1037" s="5"/>
      <c r="T1037" s="5"/>
      <c r="U1037" s="5"/>
    </row>
    <row r="1038" spans="1:21" ht="12.75" customHeight="1" x14ac:dyDescent="0.2">
      <c r="A1038" s="5"/>
      <c r="B1038" s="5"/>
      <c r="C1038" s="5"/>
      <c r="D1038" s="5"/>
      <c r="E1038" s="6"/>
      <c r="F1038" s="6">
        <v>53050010004</v>
      </c>
      <c r="G1038" s="6" t="s">
        <v>3868</v>
      </c>
      <c r="H1038" s="21" t="s">
        <v>4898</v>
      </c>
      <c r="I1038" s="6"/>
      <c r="J1038" s="22"/>
      <c r="K1038" s="5"/>
      <c r="L1038" s="5"/>
      <c r="M1038" s="5"/>
      <c r="N1038" s="5"/>
      <c r="O1038" s="5"/>
      <c r="P1038" s="5"/>
      <c r="Q1038" s="5"/>
      <c r="R1038" s="5"/>
      <c r="S1038" s="5"/>
      <c r="T1038" s="5"/>
      <c r="U1038" s="5"/>
    </row>
    <row r="1039" spans="1:21" ht="12.75" customHeight="1" x14ac:dyDescent="0.2">
      <c r="A1039" s="5"/>
      <c r="B1039" s="5"/>
      <c r="C1039" s="5"/>
      <c r="D1039" s="5"/>
      <c r="E1039" s="6"/>
      <c r="F1039" s="6">
        <v>53050010005</v>
      </c>
      <c r="G1039" s="6" t="s">
        <v>3874</v>
      </c>
      <c r="H1039" s="21" t="s">
        <v>4899</v>
      </c>
      <c r="I1039" s="6"/>
      <c r="J1039" s="22"/>
      <c r="K1039" s="5"/>
      <c r="L1039" s="5"/>
      <c r="M1039" s="5"/>
      <c r="N1039" s="5"/>
      <c r="O1039" s="5"/>
      <c r="P1039" s="5"/>
      <c r="Q1039" s="5"/>
      <c r="R1039" s="5"/>
      <c r="S1039" s="5"/>
      <c r="T1039" s="5"/>
      <c r="U1039" s="5"/>
    </row>
    <row r="1040" spans="1:21" ht="12.75" customHeight="1" x14ac:dyDescent="0.2">
      <c r="A1040" s="5"/>
      <c r="B1040" s="5"/>
      <c r="C1040" s="5"/>
      <c r="D1040" s="5"/>
      <c r="E1040" s="6"/>
      <c r="F1040" s="6">
        <v>53050010006</v>
      </c>
      <c r="G1040" s="6" t="s">
        <v>3880</v>
      </c>
      <c r="H1040" s="21" t="s">
        <v>4900</v>
      </c>
      <c r="I1040" s="6"/>
      <c r="J1040" s="22"/>
      <c r="K1040" s="5"/>
      <c r="L1040" s="5"/>
      <c r="M1040" s="5"/>
      <c r="N1040" s="5"/>
      <c r="O1040" s="5"/>
      <c r="P1040" s="5"/>
      <c r="Q1040" s="5"/>
      <c r="R1040" s="5"/>
      <c r="S1040" s="5"/>
      <c r="T1040" s="5"/>
      <c r="U1040" s="5"/>
    </row>
    <row r="1041" spans="1:21" ht="12.75" customHeight="1" x14ac:dyDescent="0.2">
      <c r="A1041" s="5"/>
      <c r="B1041" s="5"/>
      <c r="C1041" s="5"/>
      <c r="D1041" s="5"/>
      <c r="E1041" s="6"/>
      <c r="F1041" s="6">
        <v>53050010007</v>
      </c>
      <c r="G1041" s="6" t="s">
        <v>3886</v>
      </c>
      <c r="H1041" s="21" t="s">
        <v>4901</v>
      </c>
      <c r="I1041" s="6"/>
      <c r="J1041" s="22"/>
      <c r="K1041" s="5"/>
      <c r="L1041" s="5"/>
      <c r="M1041" s="5"/>
      <c r="N1041" s="5"/>
      <c r="O1041" s="5"/>
      <c r="P1041" s="5"/>
      <c r="Q1041" s="5"/>
      <c r="R1041" s="5"/>
      <c r="S1041" s="5"/>
      <c r="T1041" s="5"/>
      <c r="U1041" s="5"/>
    </row>
    <row r="1042" spans="1:21" ht="12.75" customHeight="1" x14ac:dyDescent="0.2">
      <c r="A1042" s="5"/>
      <c r="B1042" s="5"/>
      <c r="C1042" s="5"/>
      <c r="D1042" s="5"/>
      <c r="E1042" s="6"/>
      <c r="F1042" s="6">
        <v>53050010008</v>
      </c>
      <c r="G1042" s="6" t="s">
        <v>3892</v>
      </c>
      <c r="H1042" s="21" t="s">
        <v>4902</v>
      </c>
      <c r="I1042" s="6"/>
      <c r="J1042" s="22"/>
      <c r="K1042" s="5"/>
      <c r="L1042" s="5"/>
      <c r="M1042" s="5"/>
      <c r="N1042" s="5"/>
      <c r="O1042" s="5"/>
      <c r="P1042" s="5"/>
      <c r="Q1042" s="5"/>
      <c r="R1042" s="5"/>
      <c r="S1042" s="5"/>
      <c r="T1042" s="5"/>
      <c r="U1042" s="5"/>
    </row>
    <row r="1043" spans="1:21" ht="12.75" customHeight="1" x14ac:dyDescent="0.2">
      <c r="A1043" s="5"/>
      <c r="B1043" s="5"/>
      <c r="C1043" s="5"/>
      <c r="D1043" s="5"/>
      <c r="E1043" s="6"/>
      <c r="F1043" s="6">
        <v>53050020001</v>
      </c>
      <c r="G1043" s="6" t="s">
        <v>3898</v>
      </c>
      <c r="H1043" s="21" t="s">
        <v>4903</v>
      </c>
      <c r="I1043" s="6"/>
      <c r="J1043" s="22"/>
      <c r="K1043" s="5"/>
      <c r="L1043" s="5"/>
      <c r="M1043" s="5"/>
      <c r="N1043" s="5"/>
      <c r="O1043" s="5"/>
      <c r="P1043" s="5"/>
      <c r="Q1043" s="5"/>
      <c r="R1043" s="5"/>
      <c r="S1043" s="5"/>
      <c r="T1043" s="5"/>
      <c r="U1043" s="5"/>
    </row>
    <row r="1044" spans="1:21" ht="12.75" customHeight="1" x14ac:dyDescent="0.2">
      <c r="A1044" s="5"/>
      <c r="B1044" s="5"/>
      <c r="C1044" s="5"/>
      <c r="D1044" s="5"/>
      <c r="E1044" s="6"/>
      <c r="F1044" s="6">
        <v>53050020002</v>
      </c>
      <c r="G1044" s="6" t="s">
        <v>3904</v>
      </c>
      <c r="H1044" s="21" t="s">
        <v>4904</v>
      </c>
      <c r="I1044" s="6"/>
      <c r="J1044" s="22"/>
      <c r="K1044" s="5"/>
      <c r="L1044" s="5"/>
      <c r="M1044" s="5"/>
      <c r="N1044" s="5"/>
      <c r="O1044" s="5"/>
      <c r="P1044" s="5"/>
      <c r="Q1044" s="5"/>
      <c r="R1044" s="5"/>
      <c r="S1044" s="5"/>
      <c r="T1044" s="5"/>
      <c r="U1044" s="5"/>
    </row>
    <row r="1045" spans="1:21" ht="12.75" customHeight="1" x14ac:dyDescent="0.2">
      <c r="A1045" s="5"/>
      <c r="B1045" s="5"/>
      <c r="C1045" s="5"/>
      <c r="D1045" s="5"/>
      <c r="E1045" s="6"/>
      <c r="F1045" s="6">
        <v>53050020003</v>
      </c>
      <c r="G1045" s="6" t="s">
        <v>3910</v>
      </c>
      <c r="H1045" s="21" t="s">
        <v>4905</v>
      </c>
      <c r="I1045" s="6"/>
      <c r="J1045" s="22"/>
      <c r="K1045" s="5"/>
      <c r="L1045" s="5"/>
      <c r="M1045" s="5"/>
      <c r="N1045" s="5"/>
      <c r="O1045" s="5"/>
      <c r="P1045" s="5"/>
      <c r="Q1045" s="5"/>
      <c r="R1045" s="5"/>
      <c r="S1045" s="5"/>
      <c r="T1045" s="5"/>
      <c r="U1045" s="5"/>
    </row>
    <row r="1046" spans="1:21" ht="12.75" customHeight="1" x14ac:dyDescent="0.2">
      <c r="A1046" s="5"/>
      <c r="B1046" s="5"/>
      <c r="C1046" s="5"/>
      <c r="D1046" s="5"/>
      <c r="E1046" s="6"/>
      <c r="F1046" s="6">
        <v>53050020004</v>
      </c>
      <c r="G1046" s="6" t="s">
        <v>3916</v>
      </c>
      <c r="H1046" s="21" t="s">
        <v>4906</v>
      </c>
      <c r="I1046" s="6"/>
      <c r="J1046" s="22"/>
      <c r="K1046" s="5"/>
      <c r="L1046" s="5"/>
      <c r="M1046" s="5"/>
      <c r="N1046" s="5"/>
      <c r="O1046" s="5"/>
      <c r="P1046" s="5"/>
      <c r="Q1046" s="5"/>
      <c r="R1046" s="5"/>
      <c r="S1046" s="5"/>
      <c r="T1046" s="5"/>
      <c r="U1046" s="5"/>
    </row>
    <row r="1047" spans="1:21" ht="12.75" customHeight="1" x14ac:dyDescent="0.2">
      <c r="A1047" s="5"/>
      <c r="B1047" s="5"/>
      <c r="C1047" s="5"/>
      <c r="D1047" s="5"/>
      <c r="E1047" s="6"/>
      <c r="F1047" s="6">
        <v>53050020005</v>
      </c>
      <c r="G1047" s="6" t="s">
        <v>3922</v>
      </c>
      <c r="H1047" s="21" t="s">
        <v>4907</v>
      </c>
      <c r="I1047" s="6"/>
      <c r="J1047" s="22"/>
      <c r="K1047" s="5"/>
      <c r="L1047" s="5"/>
      <c r="M1047" s="5"/>
      <c r="N1047" s="5"/>
      <c r="O1047" s="5"/>
      <c r="P1047" s="5"/>
      <c r="Q1047" s="5"/>
      <c r="R1047" s="5"/>
      <c r="S1047" s="5"/>
      <c r="T1047" s="5"/>
      <c r="U1047" s="5"/>
    </row>
    <row r="1048" spans="1:21" ht="12.75" customHeight="1" x14ac:dyDescent="0.2">
      <c r="A1048" s="5"/>
      <c r="B1048" s="5"/>
      <c r="C1048" s="5"/>
      <c r="D1048" s="5"/>
      <c r="E1048" s="6"/>
      <c r="F1048" s="6">
        <v>53050020006</v>
      </c>
      <c r="G1048" s="6" t="s">
        <v>3928</v>
      </c>
      <c r="H1048" s="21" t="s">
        <v>4908</v>
      </c>
      <c r="I1048" s="6"/>
      <c r="J1048" s="22"/>
      <c r="K1048" s="5"/>
      <c r="L1048" s="5"/>
      <c r="M1048" s="5"/>
      <c r="N1048" s="5"/>
      <c r="O1048" s="5"/>
      <c r="P1048" s="5"/>
      <c r="Q1048" s="5"/>
      <c r="R1048" s="5"/>
      <c r="S1048" s="5"/>
      <c r="T1048" s="5"/>
      <c r="U1048" s="5"/>
    </row>
    <row r="1049" spans="1:21" ht="12.75" customHeight="1" x14ac:dyDescent="0.2">
      <c r="A1049" s="5"/>
      <c r="B1049" s="5"/>
      <c r="C1049" s="5"/>
      <c r="D1049" s="5"/>
      <c r="E1049" s="6"/>
      <c r="F1049" s="6">
        <v>53050020007</v>
      </c>
      <c r="G1049" s="6" t="s">
        <v>3934</v>
      </c>
      <c r="H1049" s="21" t="s">
        <v>4909</v>
      </c>
      <c r="I1049" s="6"/>
      <c r="J1049" s="22"/>
      <c r="K1049" s="5"/>
      <c r="L1049" s="5"/>
      <c r="M1049" s="5"/>
      <c r="N1049" s="5"/>
      <c r="O1049" s="5"/>
      <c r="P1049" s="5"/>
      <c r="Q1049" s="5"/>
      <c r="R1049" s="5"/>
      <c r="S1049" s="5"/>
      <c r="T1049" s="5"/>
      <c r="U1049" s="5"/>
    </row>
    <row r="1050" spans="1:21" ht="12.75" customHeight="1" x14ac:dyDescent="0.2">
      <c r="A1050" s="5"/>
      <c r="B1050" s="5"/>
      <c r="C1050" s="5"/>
      <c r="D1050" s="5"/>
      <c r="E1050" s="6"/>
      <c r="F1050" s="6">
        <v>53050020008</v>
      </c>
      <c r="G1050" s="6" t="s">
        <v>3940</v>
      </c>
      <c r="H1050" s="21" t="s">
        <v>4910</v>
      </c>
      <c r="I1050" s="6"/>
      <c r="J1050" s="22"/>
      <c r="K1050" s="5"/>
      <c r="L1050" s="5"/>
      <c r="M1050" s="5"/>
      <c r="N1050" s="5"/>
      <c r="O1050" s="5"/>
      <c r="P1050" s="5"/>
      <c r="Q1050" s="5"/>
      <c r="R1050" s="5"/>
      <c r="S1050" s="5"/>
      <c r="T1050" s="5"/>
      <c r="U1050" s="5"/>
    </row>
    <row r="1051" spans="1:21" ht="12.75" customHeight="1" x14ac:dyDescent="0.2">
      <c r="A1051" s="5"/>
      <c r="B1051" s="5"/>
      <c r="C1051" s="5"/>
      <c r="D1051" s="5"/>
      <c r="E1051" s="6"/>
      <c r="F1051" s="6">
        <v>53050020009</v>
      </c>
      <c r="G1051" s="6" t="s">
        <v>3946</v>
      </c>
      <c r="H1051" s="21" t="s">
        <v>4911</v>
      </c>
      <c r="I1051" s="6"/>
      <c r="J1051" s="22"/>
      <c r="K1051" s="5"/>
      <c r="L1051" s="5"/>
      <c r="M1051" s="5"/>
      <c r="N1051" s="5"/>
      <c r="O1051" s="5"/>
      <c r="P1051" s="5"/>
      <c r="Q1051" s="5"/>
      <c r="R1051" s="5"/>
      <c r="S1051" s="5"/>
      <c r="T1051" s="5"/>
      <c r="U1051" s="5"/>
    </row>
    <row r="1052" spans="1:21" ht="12.75" customHeight="1" x14ac:dyDescent="0.2">
      <c r="A1052" s="5"/>
      <c r="B1052" s="5"/>
      <c r="C1052" s="5"/>
      <c r="D1052" s="5"/>
      <c r="E1052" s="6"/>
      <c r="F1052" s="6">
        <v>53050020010</v>
      </c>
      <c r="G1052" s="6" t="s">
        <v>3952</v>
      </c>
      <c r="H1052" s="21" t="s">
        <v>4912</v>
      </c>
      <c r="I1052" s="6"/>
      <c r="J1052" s="22"/>
      <c r="K1052" s="5"/>
      <c r="L1052" s="5"/>
      <c r="M1052" s="5"/>
      <c r="N1052" s="5"/>
      <c r="O1052" s="5"/>
      <c r="P1052" s="5"/>
      <c r="Q1052" s="5"/>
      <c r="R1052" s="5"/>
      <c r="S1052" s="5"/>
      <c r="T1052" s="5"/>
      <c r="U1052" s="5"/>
    </row>
    <row r="1053" spans="1:21" ht="12.75" customHeight="1" x14ac:dyDescent="0.2">
      <c r="A1053" s="5"/>
      <c r="B1053" s="5"/>
      <c r="C1053" s="5"/>
      <c r="D1053" s="5"/>
      <c r="E1053" s="6"/>
      <c r="F1053" s="6">
        <v>53050020011</v>
      </c>
      <c r="G1053" s="6" t="s">
        <v>3958</v>
      </c>
      <c r="H1053" s="21" t="s">
        <v>4913</v>
      </c>
      <c r="I1053" s="6"/>
      <c r="J1053" s="22"/>
      <c r="K1053" s="5"/>
      <c r="L1053" s="5"/>
      <c r="M1053" s="5"/>
      <c r="N1053" s="5"/>
      <c r="O1053" s="5"/>
      <c r="P1053" s="5"/>
      <c r="Q1053" s="5"/>
      <c r="R1053" s="5"/>
      <c r="S1053" s="5"/>
      <c r="T1053" s="5"/>
      <c r="U1053" s="5"/>
    </row>
    <row r="1054" spans="1:21" ht="12.75" customHeight="1" x14ac:dyDescent="0.2">
      <c r="A1054" s="5"/>
      <c r="B1054" s="5"/>
      <c r="C1054" s="5"/>
      <c r="D1054" s="5"/>
      <c r="E1054" s="6"/>
      <c r="F1054" s="6">
        <v>53050020012</v>
      </c>
      <c r="G1054" s="6" t="s">
        <v>3964</v>
      </c>
      <c r="H1054" s="21" t="s">
        <v>4914</v>
      </c>
      <c r="I1054" s="6"/>
      <c r="J1054" s="22"/>
      <c r="K1054" s="5"/>
      <c r="L1054" s="5"/>
      <c r="M1054" s="5"/>
      <c r="N1054" s="5"/>
      <c r="O1054" s="5"/>
      <c r="P1054" s="5"/>
      <c r="Q1054" s="5"/>
      <c r="R1054" s="5"/>
      <c r="S1054" s="5"/>
      <c r="T1054" s="5"/>
      <c r="U1054" s="5"/>
    </row>
    <row r="1055" spans="1:21" ht="12.75" customHeight="1" x14ac:dyDescent="0.2">
      <c r="A1055" s="5"/>
      <c r="B1055" s="5"/>
      <c r="C1055" s="5"/>
      <c r="D1055" s="5"/>
      <c r="E1055" s="6"/>
      <c r="F1055" s="6">
        <v>53050020013</v>
      </c>
      <c r="G1055" s="6" t="s">
        <v>3970</v>
      </c>
      <c r="H1055" s="21" t="s">
        <v>4915</v>
      </c>
      <c r="I1055" s="6"/>
      <c r="J1055" s="22"/>
      <c r="K1055" s="5"/>
      <c r="L1055" s="5"/>
      <c r="M1055" s="5"/>
      <c r="N1055" s="5"/>
      <c r="O1055" s="5"/>
      <c r="P1055" s="5"/>
      <c r="Q1055" s="5"/>
      <c r="R1055" s="5"/>
      <c r="S1055" s="5"/>
      <c r="T1055" s="5"/>
      <c r="U1055" s="5"/>
    </row>
    <row r="1056" spans="1:21" ht="12.75" customHeight="1" x14ac:dyDescent="0.2">
      <c r="A1056" s="5"/>
      <c r="B1056" s="5"/>
      <c r="C1056" s="5"/>
      <c r="D1056" s="5"/>
      <c r="E1056" s="6"/>
      <c r="F1056" s="6">
        <v>53050020014</v>
      </c>
      <c r="G1056" s="6" t="s">
        <v>3976</v>
      </c>
      <c r="H1056" s="21" t="s">
        <v>4916</v>
      </c>
      <c r="I1056" s="6"/>
      <c r="J1056" s="22"/>
      <c r="K1056" s="5"/>
      <c r="L1056" s="5"/>
      <c r="M1056" s="5"/>
      <c r="N1056" s="5"/>
      <c r="O1056" s="5"/>
      <c r="P1056" s="5"/>
      <c r="Q1056" s="5"/>
      <c r="R1056" s="5"/>
      <c r="S1056" s="5"/>
      <c r="T1056" s="5"/>
      <c r="U1056" s="5"/>
    </row>
    <row r="1057" spans="1:21" ht="12.75" customHeight="1" x14ac:dyDescent="0.2">
      <c r="A1057" s="5"/>
      <c r="B1057" s="5"/>
      <c r="C1057" s="5"/>
      <c r="D1057" s="5"/>
      <c r="E1057" s="6"/>
      <c r="F1057" s="6">
        <v>53050020015</v>
      </c>
      <c r="G1057" s="6" t="s">
        <v>3982</v>
      </c>
      <c r="H1057" s="21" t="s">
        <v>4917</v>
      </c>
      <c r="I1057" s="6"/>
      <c r="J1057" s="22"/>
      <c r="K1057" s="5"/>
      <c r="L1057" s="5"/>
      <c r="M1057" s="5"/>
      <c r="N1057" s="5"/>
      <c r="O1057" s="5"/>
      <c r="P1057" s="5"/>
      <c r="Q1057" s="5"/>
      <c r="R1057" s="5"/>
      <c r="S1057" s="5"/>
      <c r="T1057" s="5"/>
      <c r="U1057" s="5"/>
    </row>
    <row r="1058" spans="1:21" ht="12.75" customHeight="1" x14ac:dyDescent="0.2">
      <c r="A1058" s="5"/>
      <c r="B1058" s="5"/>
      <c r="C1058" s="5"/>
      <c r="D1058" s="5"/>
      <c r="E1058" s="6"/>
      <c r="F1058" s="6">
        <v>53050020016</v>
      </c>
      <c r="G1058" s="6" t="s">
        <v>3988</v>
      </c>
      <c r="H1058" s="21" t="s">
        <v>4918</v>
      </c>
      <c r="I1058" s="6"/>
      <c r="J1058" s="22"/>
      <c r="K1058" s="5"/>
      <c r="L1058" s="5"/>
      <c r="M1058" s="5"/>
      <c r="N1058" s="5"/>
      <c r="O1058" s="5"/>
      <c r="P1058" s="5"/>
      <c r="Q1058" s="5"/>
      <c r="R1058" s="5"/>
      <c r="S1058" s="5"/>
      <c r="T1058" s="5"/>
      <c r="U1058" s="5"/>
    </row>
    <row r="1059" spans="1:21" ht="12.75" customHeight="1" x14ac:dyDescent="0.2">
      <c r="A1059" s="5"/>
      <c r="B1059" s="5"/>
      <c r="C1059" s="5"/>
      <c r="D1059" s="5"/>
      <c r="E1059" s="6"/>
      <c r="F1059" s="6">
        <v>53050020017</v>
      </c>
      <c r="G1059" s="6" t="s">
        <v>3994</v>
      </c>
      <c r="H1059" s="21" t="s">
        <v>4919</v>
      </c>
      <c r="I1059" s="6"/>
      <c r="J1059" s="22"/>
      <c r="K1059" s="5"/>
      <c r="L1059" s="5"/>
      <c r="M1059" s="5"/>
      <c r="N1059" s="5"/>
      <c r="O1059" s="5"/>
      <c r="P1059" s="5"/>
      <c r="Q1059" s="5"/>
      <c r="R1059" s="5"/>
      <c r="S1059" s="5"/>
      <c r="T1059" s="5"/>
      <c r="U1059" s="5"/>
    </row>
    <row r="1060" spans="1:21" ht="12.75" customHeight="1" x14ac:dyDescent="0.2">
      <c r="A1060" s="5"/>
      <c r="B1060" s="5"/>
      <c r="C1060" s="5"/>
      <c r="D1060" s="5"/>
      <c r="E1060" s="6"/>
      <c r="F1060" s="6">
        <v>53050020018</v>
      </c>
      <c r="G1060" s="6" t="s">
        <v>4000</v>
      </c>
      <c r="H1060" s="21" t="s">
        <v>4920</v>
      </c>
      <c r="I1060" s="6"/>
      <c r="J1060" s="22"/>
      <c r="K1060" s="5"/>
      <c r="L1060" s="5"/>
      <c r="M1060" s="5"/>
      <c r="N1060" s="5"/>
      <c r="O1060" s="5"/>
      <c r="P1060" s="5"/>
      <c r="Q1060" s="5"/>
      <c r="R1060" s="5"/>
      <c r="S1060" s="5"/>
      <c r="T1060" s="5"/>
      <c r="U1060" s="5"/>
    </row>
    <row r="1061" spans="1:21" ht="12.75" customHeight="1" x14ac:dyDescent="0.2">
      <c r="A1061" s="5"/>
      <c r="B1061" s="5"/>
      <c r="C1061" s="5"/>
      <c r="D1061" s="5"/>
      <c r="E1061" s="6"/>
      <c r="F1061" s="6">
        <v>53050020019</v>
      </c>
      <c r="G1061" s="6" t="s">
        <v>4006</v>
      </c>
      <c r="H1061" s="21" t="s">
        <v>4921</v>
      </c>
      <c r="I1061" s="6"/>
      <c r="J1061" s="22"/>
      <c r="K1061" s="5"/>
      <c r="L1061" s="5"/>
      <c r="M1061" s="5"/>
      <c r="N1061" s="5"/>
      <c r="O1061" s="5"/>
      <c r="P1061" s="5"/>
      <c r="Q1061" s="5"/>
      <c r="R1061" s="5"/>
      <c r="S1061" s="5"/>
      <c r="T1061" s="5"/>
      <c r="U1061" s="5"/>
    </row>
    <row r="1062" spans="1:21" ht="12.75" customHeight="1" x14ac:dyDescent="0.2">
      <c r="A1062" s="5"/>
      <c r="B1062" s="5"/>
      <c r="C1062" s="5"/>
      <c r="D1062" s="5"/>
      <c r="E1062" s="6"/>
      <c r="F1062" s="6">
        <v>53050020020</v>
      </c>
      <c r="G1062" s="6" t="s">
        <v>4012</v>
      </c>
      <c r="H1062" s="21" t="s">
        <v>4922</v>
      </c>
      <c r="I1062" s="6"/>
      <c r="J1062" s="22"/>
      <c r="K1062" s="5"/>
      <c r="L1062" s="5"/>
      <c r="M1062" s="5"/>
      <c r="N1062" s="5"/>
      <c r="O1062" s="5"/>
      <c r="P1062" s="5"/>
      <c r="Q1062" s="5"/>
      <c r="R1062" s="5"/>
      <c r="S1062" s="5"/>
      <c r="T1062" s="5"/>
      <c r="U1062" s="5"/>
    </row>
    <row r="1063" spans="1:21" ht="12.75" customHeight="1" x14ac:dyDescent="0.2">
      <c r="A1063" s="5"/>
      <c r="B1063" s="5"/>
      <c r="C1063" s="5"/>
      <c r="D1063" s="5"/>
      <c r="E1063" s="6"/>
      <c r="F1063" s="6">
        <v>53050030001</v>
      </c>
      <c r="G1063" s="6" t="s">
        <v>4018</v>
      </c>
      <c r="H1063" s="21" t="s">
        <v>4923</v>
      </c>
      <c r="I1063" s="6"/>
      <c r="J1063" s="22"/>
      <c r="K1063" s="5"/>
      <c r="L1063" s="5"/>
      <c r="M1063" s="5"/>
      <c r="N1063" s="5"/>
      <c r="O1063" s="5"/>
      <c r="P1063" s="5"/>
      <c r="Q1063" s="5"/>
      <c r="R1063" s="5"/>
      <c r="S1063" s="5"/>
      <c r="T1063" s="5"/>
      <c r="U1063" s="5"/>
    </row>
    <row r="1064" spans="1:21" ht="12.75" customHeight="1" x14ac:dyDescent="0.2">
      <c r="A1064" s="5"/>
      <c r="B1064" s="5"/>
      <c r="C1064" s="5"/>
      <c r="D1064" s="5"/>
      <c r="E1064" s="6"/>
      <c r="F1064" s="6">
        <v>53050030002</v>
      </c>
      <c r="G1064" s="6" t="s">
        <v>4022</v>
      </c>
      <c r="H1064" s="21" t="s">
        <v>4924</v>
      </c>
      <c r="I1064" s="6"/>
      <c r="J1064" s="22"/>
      <c r="K1064" s="5"/>
      <c r="L1064" s="5"/>
      <c r="M1064" s="5"/>
      <c r="N1064" s="5"/>
      <c r="O1064" s="5"/>
      <c r="P1064" s="5"/>
      <c r="Q1064" s="5"/>
      <c r="R1064" s="5"/>
      <c r="S1064" s="5"/>
      <c r="T1064" s="5"/>
      <c r="U1064" s="5"/>
    </row>
    <row r="1065" spans="1:21" ht="12.75" customHeight="1" x14ac:dyDescent="0.2">
      <c r="A1065" s="5"/>
      <c r="B1065" s="5"/>
      <c r="C1065" s="5"/>
      <c r="D1065" s="5"/>
      <c r="E1065" s="6"/>
      <c r="F1065" s="6">
        <v>53050030003</v>
      </c>
      <c r="G1065" s="6" t="s">
        <v>4026</v>
      </c>
      <c r="H1065" s="21" t="s">
        <v>4925</v>
      </c>
      <c r="I1065" s="6"/>
      <c r="J1065" s="22"/>
      <c r="K1065" s="5"/>
      <c r="L1065" s="5"/>
      <c r="M1065" s="5"/>
      <c r="N1065" s="5"/>
      <c r="O1065" s="5"/>
      <c r="P1065" s="5"/>
      <c r="Q1065" s="5"/>
      <c r="R1065" s="5"/>
      <c r="S1065" s="5"/>
      <c r="T1065" s="5"/>
      <c r="U1065" s="5"/>
    </row>
    <row r="1066" spans="1:21" ht="12.75" customHeight="1" x14ac:dyDescent="0.2">
      <c r="A1066" s="5"/>
      <c r="B1066" s="5"/>
      <c r="C1066" s="5"/>
      <c r="D1066" s="5"/>
      <c r="E1066" s="6"/>
      <c r="F1066" s="6">
        <v>54010010001</v>
      </c>
      <c r="G1066" s="6" t="s">
        <v>4030</v>
      </c>
      <c r="H1066" s="21" t="s">
        <v>4926</v>
      </c>
      <c r="I1066" s="6"/>
      <c r="J1066" s="22"/>
      <c r="K1066" s="5"/>
      <c r="L1066" s="5"/>
      <c r="M1066" s="5"/>
      <c r="N1066" s="5"/>
      <c r="O1066" s="5"/>
      <c r="P1066" s="5"/>
      <c r="Q1066" s="5"/>
      <c r="R1066" s="5"/>
      <c r="S1066" s="5"/>
      <c r="T1066" s="5"/>
      <c r="U1066" s="5"/>
    </row>
    <row r="1067" spans="1:21" ht="12.75" customHeight="1" x14ac:dyDescent="0.2">
      <c r="A1067" s="5"/>
      <c r="B1067" s="5"/>
      <c r="C1067" s="5"/>
      <c r="D1067" s="5"/>
      <c r="E1067" s="6"/>
      <c r="F1067" s="6">
        <v>54010010002</v>
      </c>
      <c r="G1067" s="6" t="s">
        <v>4034</v>
      </c>
      <c r="H1067" s="21" t="s">
        <v>4927</v>
      </c>
      <c r="I1067" s="6"/>
      <c r="J1067" s="22"/>
      <c r="K1067" s="5"/>
      <c r="L1067" s="5"/>
      <c r="M1067" s="5"/>
      <c r="N1067" s="5"/>
      <c r="O1067" s="5"/>
      <c r="P1067" s="5"/>
      <c r="Q1067" s="5"/>
      <c r="R1067" s="5"/>
      <c r="S1067" s="5"/>
      <c r="T1067" s="5"/>
      <c r="U1067" s="5"/>
    </row>
    <row r="1068" spans="1:21" ht="12.75" customHeight="1" x14ac:dyDescent="0.2">
      <c r="A1068" s="5"/>
      <c r="B1068" s="5"/>
      <c r="C1068" s="5"/>
      <c r="D1068" s="5"/>
      <c r="E1068" s="6"/>
      <c r="F1068" s="6">
        <v>54010010003</v>
      </c>
      <c r="G1068" s="6" t="s">
        <v>4038</v>
      </c>
      <c r="H1068" s="21" t="s">
        <v>4928</v>
      </c>
      <c r="I1068" s="6"/>
      <c r="J1068" s="22"/>
      <c r="K1068" s="5"/>
      <c r="L1068" s="5"/>
      <c r="M1068" s="5"/>
      <c r="N1068" s="5"/>
      <c r="O1068" s="5"/>
      <c r="P1068" s="5"/>
      <c r="Q1068" s="5"/>
      <c r="R1068" s="5"/>
      <c r="S1068" s="5"/>
      <c r="T1068" s="5"/>
      <c r="U1068" s="5"/>
    </row>
    <row r="1069" spans="1:21" ht="12.75" customHeight="1" x14ac:dyDescent="0.2">
      <c r="A1069" s="5"/>
      <c r="B1069" s="5"/>
      <c r="C1069" s="5"/>
      <c r="D1069" s="5"/>
      <c r="E1069" s="6"/>
      <c r="F1069" s="6">
        <v>54010010004</v>
      </c>
      <c r="G1069" s="6" t="s">
        <v>4042</v>
      </c>
      <c r="H1069" s="21" t="s">
        <v>4929</v>
      </c>
      <c r="I1069" s="6"/>
      <c r="J1069" s="22"/>
      <c r="K1069" s="5"/>
      <c r="L1069" s="5"/>
      <c r="M1069" s="5"/>
      <c r="N1069" s="5"/>
      <c r="O1069" s="5"/>
      <c r="P1069" s="5"/>
      <c r="Q1069" s="5"/>
      <c r="R1069" s="5"/>
      <c r="S1069" s="5"/>
      <c r="T1069" s="5"/>
      <c r="U1069" s="5"/>
    </row>
    <row r="1070" spans="1:21" ht="12.75" customHeight="1" x14ac:dyDescent="0.2">
      <c r="A1070" s="5"/>
      <c r="B1070" s="5"/>
      <c r="C1070" s="5"/>
      <c r="D1070" s="5"/>
      <c r="E1070" s="6"/>
      <c r="F1070" s="6">
        <v>54010010005</v>
      </c>
      <c r="G1070" s="6" t="s">
        <v>4046</v>
      </c>
      <c r="H1070" s="21" t="s">
        <v>4930</v>
      </c>
      <c r="I1070" s="6"/>
      <c r="J1070" s="22"/>
      <c r="K1070" s="5"/>
      <c r="L1070" s="5"/>
      <c r="M1070" s="5"/>
      <c r="N1070" s="5"/>
      <c r="O1070" s="5"/>
      <c r="P1070" s="5"/>
      <c r="Q1070" s="5"/>
      <c r="R1070" s="5"/>
      <c r="S1070" s="5"/>
      <c r="T1070" s="5"/>
      <c r="U1070" s="5"/>
    </row>
    <row r="1071" spans="1:21" ht="12.75" customHeight="1" x14ac:dyDescent="0.2">
      <c r="A1071" s="5"/>
      <c r="B1071" s="5"/>
      <c r="C1071" s="5"/>
      <c r="D1071" s="5"/>
      <c r="E1071" s="6"/>
      <c r="F1071" s="6">
        <v>54010010006</v>
      </c>
      <c r="G1071" s="6" t="s">
        <v>4050</v>
      </c>
      <c r="H1071" s="21" t="s">
        <v>4931</v>
      </c>
      <c r="I1071" s="6"/>
      <c r="J1071" s="22"/>
      <c r="K1071" s="5"/>
      <c r="L1071" s="5"/>
      <c r="M1071" s="5"/>
      <c r="N1071" s="5"/>
      <c r="O1071" s="5"/>
      <c r="P1071" s="5"/>
      <c r="Q1071" s="5"/>
      <c r="R1071" s="5"/>
      <c r="S1071" s="5"/>
      <c r="T1071" s="5"/>
      <c r="U1071" s="5"/>
    </row>
    <row r="1072" spans="1:21" ht="12.75" customHeight="1" x14ac:dyDescent="0.2">
      <c r="A1072" s="5"/>
      <c r="B1072" s="5"/>
      <c r="C1072" s="5"/>
      <c r="D1072" s="5"/>
      <c r="E1072" s="6"/>
      <c r="F1072" s="6">
        <v>54010010007</v>
      </c>
      <c r="G1072" s="6" t="s">
        <v>4054</v>
      </c>
      <c r="H1072" s="21" t="s">
        <v>4932</v>
      </c>
      <c r="I1072" s="6"/>
      <c r="J1072" s="22"/>
      <c r="K1072" s="5"/>
      <c r="L1072" s="5"/>
      <c r="M1072" s="5"/>
      <c r="N1072" s="5"/>
      <c r="O1072" s="5"/>
      <c r="P1072" s="5"/>
      <c r="Q1072" s="5"/>
      <c r="R1072" s="5"/>
      <c r="S1072" s="5"/>
      <c r="T1072" s="5"/>
      <c r="U1072" s="5"/>
    </row>
    <row r="1073" spans="1:21" ht="12.75" customHeight="1" x14ac:dyDescent="0.2">
      <c r="A1073" s="5"/>
      <c r="B1073" s="5"/>
      <c r="C1073" s="5"/>
      <c r="D1073" s="5"/>
      <c r="E1073" s="6"/>
      <c r="F1073" s="6">
        <v>54010010008</v>
      </c>
      <c r="G1073" s="6" t="s">
        <v>4058</v>
      </c>
      <c r="H1073" s="21" t="s">
        <v>4933</v>
      </c>
      <c r="I1073" s="6"/>
      <c r="J1073" s="22"/>
      <c r="K1073" s="5"/>
      <c r="L1073" s="5"/>
      <c r="M1073" s="5"/>
      <c r="N1073" s="5"/>
      <c r="O1073" s="5"/>
      <c r="P1073" s="5"/>
      <c r="Q1073" s="5"/>
      <c r="R1073" s="5"/>
      <c r="S1073" s="5"/>
      <c r="T1073" s="5"/>
      <c r="U1073" s="5"/>
    </row>
    <row r="1074" spans="1:21" ht="12.75" customHeight="1" x14ac:dyDescent="0.2">
      <c r="A1074" s="5"/>
      <c r="B1074" s="5"/>
      <c r="C1074" s="5"/>
      <c r="D1074" s="5"/>
      <c r="E1074" s="6"/>
      <c r="F1074" s="6">
        <v>54010010009</v>
      </c>
      <c r="G1074" s="6" t="s">
        <v>4062</v>
      </c>
      <c r="H1074" s="21" t="s">
        <v>4934</v>
      </c>
      <c r="I1074" s="6"/>
      <c r="J1074" s="22"/>
      <c r="K1074" s="5"/>
      <c r="L1074" s="5"/>
      <c r="M1074" s="5"/>
      <c r="N1074" s="5"/>
      <c r="O1074" s="5"/>
      <c r="P1074" s="5"/>
      <c r="Q1074" s="5"/>
      <c r="R1074" s="5"/>
      <c r="S1074" s="5"/>
      <c r="T1074" s="5"/>
      <c r="U1074" s="5"/>
    </row>
    <row r="1075" spans="1:21" ht="12.75" customHeight="1" x14ac:dyDescent="0.2">
      <c r="A1075" s="5"/>
      <c r="B1075" s="5"/>
      <c r="C1075" s="5"/>
      <c r="D1075" s="5"/>
      <c r="E1075" s="6"/>
      <c r="F1075" s="6">
        <v>54010010010</v>
      </c>
      <c r="G1075" s="6" t="s">
        <v>4066</v>
      </c>
      <c r="H1075" s="21" t="s">
        <v>4935</v>
      </c>
      <c r="I1075" s="6"/>
      <c r="J1075" s="22"/>
      <c r="K1075" s="5"/>
      <c r="L1075" s="5"/>
      <c r="M1075" s="5"/>
      <c r="N1075" s="5"/>
      <c r="O1075" s="5"/>
      <c r="P1075" s="5"/>
      <c r="Q1075" s="5"/>
      <c r="R1075" s="5"/>
      <c r="S1075" s="5"/>
      <c r="T1075" s="5"/>
      <c r="U1075" s="5"/>
    </row>
    <row r="1076" spans="1:21" ht="12.75" customHeight="1" x14ac:dyDescent="0.2">
      <c r="A1076" s="5"/>
      <c r="B1076" s="5"/>
      <c r="C1076" s="5"/>
      <c r="D1076" s="5"/>
      <c r="E1076" s="6"/>
      <c r="F1076" s="6">
        <v>54010010011</v>
      </c>
      <c r="G1076" s="6" t="s">
        <v>4070</v>
      </c>
      <c r="H1076" s="21" t="s">
        <v>4936</v>
      </c>
      <c r="I1076" s="6"/>
      <c r="J1076" s="22"/>
      <c r="K1076" s="5"/>
      <c r="L1076" s="5"/>
      <c r="M1076" s="5"/>
      <c r="N1076" s="5"/>
      <c r="O1076" s="5"/>
      <c r="P1076" s="5"/>
      <c r="Q1076" s="5"/>
      <c r="R1076" s="5"/>
      <c r="S1076" s="5"/>
      <c r="T1076" s="5"/>
      <c r="U1076" s="5"/>
    </row>
    <row r="1077" spans="1:21" ht="12.75" customHeight="1" x14ac:dyDescent="0.2">
      <c r="A1077" s="5"/>
      <c r="B1077" s="5"/>
      <c r="C1077" s="5"/>
      <c r="D1077" s="5"/>
      <c r="E1077" s="6"/>
      <c r="F1077" s="6">
        <v>54010020001</v>
      </c>
      <c r="G1077" s="6" t="s">
        <v>4074</v>
      </c>
      <c r="H1077" s="21" t="s">
        <v>4937</v>
      </c>
      <c r="I1077" s="6"/>
      <c r="J1077" s="22"/>
      <c r="K1077" s="5"/>
      <c r="L1077" s="5"/>
      <c r="M1077" s="5"/>
      <c r="N1077" s="5"/>
      <c r="O1077" s="5"/>
      <c r="P1077" s="5"/>
      <c r="Q1077" s="5"/>
      <c r="R1077" s="5"/>
      <c r="S1077" s="5"/>
      <c r="T1077" s="5"/>
      <c r="U1077" s="5"/>
    </row>
    <row r="1078" spans="1:21" ht="12.75" customHeight="1" x14ac:dyDescent="0.2">
      <c r="A1078" s="5"/>
      <c r="B1078" s="5"/>
      <c r="C1078" s="5"/>
      <c r="D1078" s="5"/>
      <c r="E1078" s="6"/>
      <c r="F1078" s="6">
        <v>54010020002</v>
      </c>
      <c r="G1078" s="6" t="s">
        <v>4078</v>
      </c>
      <c r="H1078" s="21" t="s">
        <v>4938</v>
      </c>
      <c r="I1078" s="6"/>
      <c r="J1078" s="22"/>
      <c r="K1078" s="5"/>
      <c r="L1078" s="5"/>
      <c r="M1078" s="5"/>
      <c r="N1078" s="5"/>
      <c r="O1078" s="5"/>
      <c r="P1078" s="5"/>
      <c r="Q1078" s="5"/>
      <c r="R1078" s="5"/>
      <c r="S1078" s="5"/>
      <c r="T1078" s="5"/>
      <c r="U1078" s="5"/>
    </row>
    <row r="1079" spans="1:21" ht="12.75" customHeight="1" x14ac:dyDescent="0.2">
      <c r="A1079" s="5"/>
      <c r="B1079" s="5"/>
      <c r="C1079" s="5"/>
      <c r="D1079" s="5"/>
      <c r="E1079" s="6"/>
      <c r="F1079" s="6">
        <v>54010020003</v>
      </c>
      <c r="G1079" s="6" t="s">
        <v>4082</v>
      </c>
      <c r="H1079" s="21" t="s">
        <v>4939</v>
      </c>
      <c r="I1079" s="6"/>
      <c r="J1079" s="22"/>
      <c r="K1079" s="5"/>
      <c r="L1079" s="5"/>
      <c r="M1079" s="5"/>
      <c r="N1079" s="5"/>
      <c r="O1079" s="5"/>
      <c r="P1079" s="5"/>
      <c r="Q1079" s="5"/>
      <c r="R1079" s="5"/>
      <c r="S1079" s="5"/>
      <c r="T1079" s="5"/>
      <c r="U1079" s="5"/>
    </row>
    <row r="1080" spans="1:21" ht="12.75" customHeight="1" x14ac:dyDescent="0.2">
      <c r="A1080" s="5"/>
      <c r="B1080" s="5"/>
      <c r="C1080" s="5"/>
      <c r="D1080" s="5"/>
      <c r="E1080" s="6"/>
      <c r="F1080" s="6">
        <v>54010020004</v>
      </c>
      <c r="G1080" s="6" t="s">
        <v>4086</v>
      </c>
      <c r="H1080" s="21" t="s">
        <v>4940</v>
      </c>
      <c r="I1080" s="6"/>
      <c r="J1080" s="22"/>
      <c r="K1080" s="5"/>
      <c r="L1080" s="5"/>
      <c r="M1080" s="5"/>
      <c r="N1080" s="5"/>
      <c r="O1080" s="5"/>
      <c r="P1080" s="5"/>
      <c r="Q1080" s="5"/>
      <c r="R1080" s="5"/>
      <c r="S1080" s="5"/>
      <c r="T1080" s="5"/>
      <c r="U1080" s="5"/>
    </row>
    <row r="1081" spans="1:21" ht="12.75" customHeight="1" x14ac:dyDescent="0.2">
      <c r="A1081" s="5"/>
      <c r="B1081" s="5"/>
      <c r="C1081" s="5"/>
      <c r="D1081" s="5"/>
      <c r="E1081" s="6"/>
      <c r="F1081" s="6">
        <v>54020010001</v>
      </c>
      <c r="G1081" s="6" t="s">
        <v>4090</v>
      </c>
      <c r="H1081" s="21" t="s">
        <v>4941</v>
      </c>
      <c r="I1081" s="6"/>
      <c r="J1081" s="22"/>
      <c r="K1081" s="5"/>
      <c r="L1081" s="5"/>
      <c r="M1081" s="5"/>
      <c r="N1081" s="5"/>
      <c r="O1081" s="5"/>
      <c r="P1081" s="5"/>
      <c r="Q1081" s="5"/>
      <c r="R1081" s="5"/>
      <c r="S1081" s="5"/>
      <c r="T1081" s="5"/>
      <c r="U1081" s="5"/>
    </row>
    <row r="1082" spans="1:21" ht="12.75" customHeight="1" x14ac:dyDescent="0.2">
      <c r="A1082" s="5"/>
      <c r="B1082" s="5"/>
      <c r="C1082" s="5"/>
      <c r="D1082" s="5"/>
      <c r="E1082" s="6"/>
      <c r="F1082" s="6">
        <v>54020010002</v>
      </c>
      <c r="G1082" s="6" t="s">
        <v>4094</v>
      </c>
      <c r="H1082" s="21" t="s">
        <v>4942</v>
      </c>
      <c r="I1082" s="6"/>
      <c r="J1082" s="22"/>
      <c r="K1082" s="5"/>
      <c r="L1082" s="5"/>
      <c r="M1082" s="5"/>
      <c r="N1082" s="5"/>
      <c r="O1082" s="5"/>
      <c r="P1082" s="5"/>
      <c r="Q1082" s="5"/>
      <c r="R1082" s="5"/>
      <c r="S1082" s="5"/>
      <c r="T1082" s="5"/>
      <c r="U1082" s="5"/>
    </row>
    <row r="1083" spans="1:21" ht="12.75" customHeight="1" x14ac:dyDescent="0.2">
      <c r="A1083" s="5"/>
      <c r="B1083" s="5"/>
      <c r="C1083" s="5"/>
      <c r="D1083" s="5"/>
      <c r="E1083" s="6"/>
      <c r="F1083" s="6">
        <v>54020010003</v>
      </c>
      <c r="G1083" s="6" t="s">
        <v>4098</v>
      </c>
      <c r="H1083" s="21" t="s">
        <v>4943</v>
      </c>
      <c r="I1083" s="6"/>
      <c r="J1083" s="22"/>
      <c r="K1083" s="5"/>
      <c r="L1083" s="5"/>
      <c r="M1083" s="5"/>
      <c r="N1083" s="5"/>
      <c r="O1083" s="5"/>
      <c r="P1083" s="5"/>
      <c r="Q1083" s="5"/>
      <c r="R1083" s="5"/>
      <c r="S1083" s="5"/>
      <c r="T1083" s="5"/>
      <c r="U1083" s="5"/>
    </row>
    <row r="1084" spans="1:21" ht="12.75" customHeight="1" x14ac:dyDescent="0.2">
      <c r="A1084" s="5"/>
      <c r="B1084" s="5"/>
      <c r="C1084" s="5"/>
      <c r="D1084" s="5"/>
      <c r="E1084" s="6"/>
      <c r="F1084" s="6">
        <v>54020010004</v>
      </c>
      <c r="G1084" s="6" t="s">
        <v>4102</v>
      </c>
      <c r="H1084" s="21" t="s">
        <v>4944</v>
      </c>
      <c r="I1084" s="6"/>
      <c r="J1084" s="22"/>
      <c r="K1084" s="5"/>
      <c r="L1084" s="5"/>
      <c r="M1084" s="5"/>
      <c r="N1084" s="5"/>
      <c r="O1084" s="5"/>
      <c r="P1084" s="5"/>
      <c r="Q1084" s="5"/>
      <c r="R1084" s="5"/>
      <c r="S1084" s="5"/>
      <c r="T1084" s="5"/>
      <c r="U1084" s="5"/>
    </row>
    <row r="1085" spans="1:21" ht="12.75" customHeight="1" x14ac:dyDescent="0.2">
      <c r="A1085" s="5"/>
      <c r="B1085" s="5"/>
      <c r="C1085" s="5"/>
      <c r="D1085" s="5"/>
      <c r="E1085" s="6"/>
      <c r="F1085" s="6">
        <v>54020010005</v>
      </c>
      <c r="G1085" s="6" t="s">
        <v>4106</v>
      </c>
      <c r="H1085" s="21" t="s">
        <v>4945</v>
      </c>
      <c r="I1085" s="6"/>
      <c r="J1085" s="22"/>
      <c r="K1085" s="5"/>
      <c r="L1085" s="5"/>
      <c r="M1085" s="5"/>
      <c r="N1085" s="5"/>
      <c r="O1085" s="5"/>
      <c r="P1085" s="5"/>
      <c r="Q1085" s="5"/>
      <c r="R1085" s="5"/>
      <c r="S1085" s="5"/>
      <c r="T1085" s="5"/>
      <c r="U1085" s="5"/>
    </row>
    <row r="1086" spans="1:21" ht="12.75" customHeight="1" x14ac:dyDescent="0.2">
      <c r="A1086" s="5"/>
      <c r="B1086" s="5"/>
      <c r="C1086" s="5"/>
      <c r="D1086" s="5"/>
      <c r="E1086" s="6"/>
      <c r="F1086" s="6">
        <v>54020010006</v>
      </c>
      <c r="G1086" s="6" t="s">
        <v>4110</v>
      </c>
      <c r="H1086" s="21" t="s">
        <v>4946</v>
      </c>
      <c r="I1086" s="6"/>
      <c r="J1086" s="22"/>
      <c r="K1086" s="5"/>
      <c r="L1086" s="5"/>
      <c r="M1086" s="5"/>
      <c r="N1086" s="5"/>
      <c r="O1086" s="5"/>
      <c r="P1086" s="5"/>
      <c r="Q1086" s="5"/>
      <c r="R1086" s="5"/>
      <c r="S1086" s="5"/>
      <c r="T1086" s="5"/>
      <c r="U1086" s="5"/>
    </row>
    <row r="1087" spans="1:21" ht="12.75" customHeight="1" x14ac:dyDescent="0.2">
      <c r="A1087" s="5"/>
      <c r="B1087" s="5"/>
      <c r="C1087" s="5"/>
      <c r="D1087" s="5"/>
      <c r="E1087" s="6"/>
      <c r="F1087" s="6">
        <v>54020010007</v>
      </c>
      <c r="G1087" s="6" t="s">
        <v>4114</v>
      </c>
      <c r="H1087" s="21" t="s">
        <v>4947</v>
      </c>
      <c r="I1087" s="6"/>
      <c r="J1087" s="22"/>
      <c r="K1087" s="5"/>
      <c r="L1087" s="5"/>
      <c r="M1087" s="5"/>
      <c r="N1087" s="5"/>
      <c r="O1087" s="5"/>
      <c r="P1087" s="5"/>
      <c r="Q1087" s="5"/>
      <c r="R1087" s="5"/>
      <c r="S1087" s="5"/>
      <c r="T1087" s="5"/>
      <c r="U1087" s="5"/>
    </row>
    <row r="1088" spans="1:21" ht="12.75" customHeight="1" x14ac:dyDescent="0.2">
      <c r="A1088" s="5"/>
      <c r="B1088" s="5"/>
      <c r="C1088" s="5"/>
      <c r="D1088" s="5"/>
      <c r="E1088" s="6"/>
      <c r="F1088" s="6">
        <v>54020010008</v>
      </c>
      <c r="G1088" s="6" t="s">
        <v>4118</v>
      </c>
      <c r="H1088" s="21" t="s">
        <v>4948</v>
      </c>
      <c r="I1088" s="6"/>
      <c r="J1088" s="22"/>
      <c r="K1088" s="5"/>
      <c r="L1088" s="5"/>
      <c r="M1088" s="5"/>
      <c r="N1088" s="5"/>
      <c r="O1088" s="5"/>
      <c r="P1088" s="5"/>
      <c r="Q1088" s="5"/>
      <c r="R1088" s="5"/>
      <c r="S1088" s="5"/>
      <c r="T1088" s="5"/>
      <c r="U1088" s="5"/>
    </row>
    <row r="1089" spans="1:21" ht="12.75" customHeight="1" x14ac:dyDescent="0.2">
      <c r="A1089" s="5"/>
      <c r="B1089" s="5"/>
      <c r="C1089" s="5"/>
      <c r="D1089" s="5"/>
      <c r="E1089" s="6"/>
      <c r="F1089" s="6">
        <v>54020010009</v>
      </c>
      <c r="G1089" s="6" t="s">
        <v>4122</v>
      </c>
      <c r="H1089" s="21" t="s">
        <v>4949</v>
      </c>
      <c r="I1089" s="6"/>
      <c r="J1089" s="22"/>
      <c r="K1089" s="5"/>
      <c r="L1089" s="5"/>
      <c r="M1089" s="5"/>
      <c r="N1089" s="5"/>
      <c r="O1089" s="5"/>
      <c r="P1089" s="5"/>
      <c r="Q1089" s="5"/>
      <c r="R1089" s="5"/>
      <c r="S1089" s="5"/>
      <c r="T1089" s="5"/>
      <c r="U1089" s="5"/>
    </row>
    <row r="1090" spans="1:21" ht="12.75" customHeight="1" x14ac:dyDescent="0.2">
      <c r="A1090" s="5"/>
      <c r="B1090" s="5"/>
      <c r="C1090" s="5"/>
      <c r="D1090" s="5"/>
      <c r="E1090" s="6"/>
      <c r="F1090" s="6">
        <v>54020010010</v>
      </c>
      <c r="G1090" s="6" t="s">
        <v>4126</v>
      </c>
      <c r="H1090" s="21" t="s">
        <v>4950</v>
      </c>
      <c r="I1090" s="6"/>
      <c r="J1090" s="22"/>
      <c r="K1090" s="5"/>
      <c r="L1090" s="5"/>
      <c r="M1090" s="5"/>
      <c r="N1090" s="5"/>
      <c r="O1090" s="5"/>
      <c r="P1090" s="5"/>
      <c r="Q1090" s="5"/>
      <c r="R1090" s="5"/>
      <c r="S1090" s="5"/>
      <c r="T1090" s="5"/>
      <c r="U1090" s="5"/>
    </row>
    <row r="1091" spans="1:21" ht="12.75" customHeight="1" x14ac:dyDescent="0.2">
      <c r="A1091" s="5"/>
      <c r="B1091" s="5"/>
      <c r="C1091" s="5"/>
      <c r="D1091" s="5"/>
      <c r="E1091" s="6"/>
      <c r="F1091" s="6">
        <v>54020010011</v>
      </c>
      <c r="G1091" s="6" t="s">
        <v>4130</v>
      </c>
      <c r="H1091" s="21" t="s">
        <v>4951</v>
      </c>
      <c r="I1091" s="6"/>
      <c r="J1091" s="22"/>
      <c r="K1091" s="5"/>
      <c r="L1091" s="5"/>
      <c r="M1091" s="5"/>
      <c r="N1091" s="5"/>
      <c r="O1091" s="5"/>
      <c r="P1091" s="5"/>
      <c r="Q1091" s="5"/>
      <c r="R1091" s="5"/>
      <c r="S1091" s="5"/>
      <c r="T1091" s="5"/>
      <c r="U1091" s="5"/>
    </row>
    <row r="1092" spans="1:21" ht="12.75" customHeight="1" x14ac:dyDescent="0.2">
      <c r="A1092" s="5"/>
      <c r="B1092" s="5"/>
      <c r="C1092" s="5"/>
      <c r="D1092" s="5"/>
      <c r="E1092" s="6"/>
      <c r="F1092" s="6">
        <v>54020010012</v>
      </c>
      <c r="G1092" s="6" t="s">
        <v>4134</v>
      </c>
      <c r="H1092" s="21" t="s">
        <v>4952</v>
      </c>
      <c r="I1092" s="6"/>
      <c r="J1092" s="22"/>
      <c r="K1092" s="5"/>
      <c r="L1092" s="5"/>
      <c r="M1092" s="5"/>
      <c r="N1092" s="5"/>
      <c r="O1092" s="5"/>
      <c r="P1092" s="5"/>
      <c r="Q1092" s="5"/>
      <c r="R1092" s="5"/>
      <c r="S1092" s="5"/>
      <c r="T1092" s="5"/>
      <c r="U1092" s="5"/>
    </row>
    <row r="1093" spans="1:21" ht="12.75" customHeight="1" x14ac:dyDescent="0.2">
      <c r="A1093" s="5"/>
      <c r="B1093" s="5"/>
      <c r="C1093" s="5"/>
      <c r="D1093" s="5"/>
      <c r="E1093" s="6"/>
      <c r="F1093" s="6">
        <v>54020010013</v>
      </c>
      <c r="G1093" s="6" t="s">
        <v>4138</v>
      </c>
      <c r="H1093" s="21" t="s">
        <v>4953</v>
      </c>
      <c r="I1093" s="6"/>
      <c r="J1093" s="22"/>
      <c r="K1093" s="5"/>
      <c r="L1093" s="5"/>
      <c r="M1093" s="5"/>
      <c r="N1093" s="5"/>
      <c r="O1093" s="5"/>
      <c r="P1093" s="5"/>
      <c r="Q1093" s="5"/>
      <c r="R1093" s="5"/>
      <c r="S1093" s="5"/>
      <c r="T1093" s="5"/>
      <c r="U1093" s="5"/>
    </row>
    <row r="1094" spans="1:21" ht="12.75" customHeight="1" x14ac:dyDescent="0.2">
      <c r="A1094" s="5"/>
      <c r="B1094" s="5"/>
      <c r="C1094" s="5"/>
      <c r="D1094" s="5"/>
      <c r="E1094" s="6"/>
      <c r="F1094" s="6">
        <v>54020010014</v>
      </c>
      <c r="G1094" s="6" t="s">
        <v>4142</v>
      </c>
      <c r="H1094" s="21" t="s">
        <v>4954</v>
      </c>
      <c r="I1094" s="6"/>
      <c r="J1094" s="22"/>
      <c r="K1094" s="5"/>
      <c r="L1094" s="5"/>
      <c r="M1094" s="5"/>
      <c r="N1094" s="5"/>
      <c r="O1094" s="5"/>
      <c r="P1094" s="5"/>
      <c r="Q1094" s="5"/>
      <c r="R1094" s="5"/>
      <c r="S1094" s="5"/>
      <c r="T1094" s="5"/>
      <c r="U1094" s="5"/>
    </row>
    <row r="1095" spans="1:21" ht="12.75" customHeight="1" x14ac:dyDescent="0.2">
      <c r="A1095" s="5"/>
      <c r="B1095" s="5"/>
      <c r="C1095" s="5"/>
      <c r="D1095" s="5"/>
      <c r="E1095" s="6"/>
      <c r="F1095" s="6">
        <v>54020010015</v>
      </c>
      <c r="G1095" s="6" t="s">
        <v>4146</v>
      </c>
      <c r="H1095" s="21" t="s">
        <v>4955</v>
      </c>
      <c r="I1095" s="6"/>
      <c r="J1095" s="22"/>
      <c r="K1095" s="5"/>
      <c r="L1095" s="5"/>
      <c r="M1095" s="5"/>
      <c r="N1095" s="5"/>
      <c r="O1095" s="5"/>
      <c r="P1095" s="5"/>
      <c r="Q1095" s="5"/>
      <c r="R1095" s="5"/>
      <c r="S1095" s="5"/>
      <c r="T1095" s="5"/>
      <c r="U1095" s="5"/>
    </row>
    <row r="1096" spans="1:21" ht="12.75" customHeight="1" x14ac:dyDescent="0.2">
      <c r="A1096" s="5"/>
      <c r="B1096" s="5"/>
      <c r="C1096" s="5"/>
      <c r="D1096" s="5"/>
      <c r="E1096" s="6"/>
      <c r="F1096" s="6">
        <v>54020010016</v>
      </c>
      <c r="G1096" s="6" t="s">
        <v>4150</v>
      </c>
      <c r="H1096" s="21" t="s">
        <v>4956</v>
      </c>
      <c r="I1096" s="6"/>
      <c r="J1096" s="22"/>
      <c r="K1096" s="5"/>
      <c r="L1096" s="5"/>
      <c r="M1096" s="5"/>
      <c r="N1096" s="5"/>
      <c r="O1096" s="5"/>
      <c r="P1096" s="5"/>
      <c r="Q1096" s="5"/>
      <c r="R1096" s="5"/>
      <c r="S1096" s="5"/>
      <c r="T1096" s="5"/>
      <c r="U1096" s="5"/>
    </row>
    <row r="1097" spans="1:21" ht="12.75" customHeight="1" x14ac:dyDescent="0.2">
      <c r="A1097" s="5"/>
      <c r="B1097" s="5"/>
      <c r="C1097" s="5"/>
      <c r="D1097" s="5"/>
      <c r="E1097" s="6"/>
      <c r="F1097" s="6">
        <v>54020010017</v>
      </c>
      <c r="G1097" s="6" t="s">
        <v>4154</v>
      </c>
      <c r="H1097" s="21" t="s">
        <v>4957</v>
      </c>
      <c r="I1097" s="6"/>
      <c r="J1097" s="22"/>
      <c r="K1097" s="5"/>
      <c r="L1097" s="5"/>
      <c r="M1097" s="5"/>
      <c r="N1097" s="5"/>
      <c r="O1097" s="5"/>
      <c r="P1097" s="5"/>
      <c r="Q1097" s="5"/>
      <c r="R1097" s="5"/>
      <c r="S1097" s="5"/>
      <c r="T1097" s="5"/>
      <c r="U1097" s="5"/>
    </row>
    <row r="1098" spans="1:21" ht="12.75" customHeight="1" x14ac:dyDescent="0.2">
      <c r="A1098" s="5"/>
      <c r="B1098" s="5"/>
      <c r="C1098" s="5"/>
      <c r="D1098" s="5"/>
      <c r="E1098" s="6"/>
      <c r="F1098" s="6">
        <v>54020010018</v>
      </c>
      <c r="G1098" s="6" t="s">
        <v>4158</v>
      </c>
      <c r="H1098" s="21" t="s">
        <v>4958</v>
      </c>
      <c r="I1098" s="6"/>
      <c r="J1098" s="22"/>
      <c r="K1098" s="5"/>
      <c r="L1098" s="5"/>
      <c r="M1098" s="5"/>
      <c r="N1098" s="5"/>
      <c r="O1098" s="5"/>
      <c r="P1098" s="5"/>
      <c r="Q1098" s="5"/>
      <c r="R1098" s="5"/>
      <c r="S1098" s="5"/>
      <c r="T1098" s="5"/>
      <c r="U1098" s="5"/>
    </row>
    <row r="1099" spans="1:21" ht="12.75" customHeight="1" x14ac:dyDescent="0.2">
      <c r="A1099" s="5"/>
      <c r="B1099" s="5"/>
      <c r="C1099" s="5"/>
      <c r="D1099" s="5"/>
      <c r="E1099" s="6"/>
      <c r="F1099" s="6">
        <v>54020010019</v>
      </c>
      <c r="G1099" s="6" t="s">
        <v>4162</v>
      </c>
      <c r="H1099" s="21" t="s">
        <v>4959</v>
      </c>
      <c r="I1099" s="6"/>
      <c r="J1099" s="22"/>
      <c r="K1099" s="5"/>
      <c r="L1099" s="5"/>
      <c r="M1099" s="5"/>
      <c r="N1099" s="5"/>
      <c r="O1099" s="5"/>
      <c r="P1099" s="5"/>
      <c r="Q1099" s="5"/>
      <c r="R1099" s="5"/>
      <c r="S1099" s="5"/>
      <c r="T1099" s="5"/>
      <c r="U1099" s="5"/>
    </row>
    <row r="1100" spans="1:21" ht="12.75" customHeight="1" x14ac:dyDescent="0.2">
      <c r="A1100" s="5"/>
      <c r="B1100" s="5"/>
      <c r="C1100" s="5"/>
      <c r="D1100" s="5"/>
      <c r="E1100" s="6"/>
      <c r="F1100" s="6">
        <v>54020010020</v>
      </c>
      <c r="G1100" s="6" t="s">
        <v>4166</v>
      </c>
      <c r="H1100" s="21" t="s">
        <v>4960</v>
      </c>
      <c r="I1100" s="6"/>
      <c r="J1100" s="22"/>
      <c r="K1100" s="5"/>
      <c r="L1100" s="5"/>
      <c r="M1100" s="5"/>
      <c r="N1100" s="5"/>
      <c r="O1100" s="5"/>
      <c r="P1100" s="5"/>
      <c r="Q1100" s="5"/>
      <c r="R1100" s="5"/>
      <c r="S1100" s="5"/>
      <c r="T1100" s="5"/>
      <c r="U1100" s="5"/>
    </row>
    <row r="1101" spans="1:21" ht="12.75" customHeight="1" x14ac:dyDescent="0.2">
      <c r="A1101" s="5"/>
      <c r="B1101" s="5"/>
      <c r="C1101" s="5"/>
      <c r="D1101" s="5"/>
      <c r="E1101" s="6"/>
      <c r="F1101" s="6">
        <v>54020010021</v>
      </c>
      <c r="G1101" s="6" t="s">
        <v>4170</v>
      </c>
      <c r="H1101" s="21" t="s">
        <v>4961</v>
      </c>
      <c r="I1101" s="6"/>
      <c r="J1101" s="22"/>
      <c r="K1101" s="5"/>
      <c r="L1101" s="5"/>
      <c r="M1101" s="5"/>
      <c r="N1101" s="5"/>
      <c r="O1101" s="5"/>
      <c r="P1101" s="5"/>
      <c r="Q1101" s="5"/>
      <c r="R1101" s="5"/>
      <c r="S1101" s="5"/>
      <c r="T1101" s="5"/>
      <c r="U1101" s="5"/>
    </row>
    <row r="1102" spans="1:21" ht="12.75" customHeight="1" x14ac:dyDescent="0.2">
      <c r="A1102" s="5"/>
      <c r="B1102" s="5"/>
      <c r="C1102" s="5"/>
      <c r="D1102" s="5"/>
      <c r="E1102" s="6"/>
      <c r="F1102" s="6">
        <v>54020010022</v>
      </c>
      <c r="G1102" s="6" t="s">
        <v>4174</v>
      </c>
      <c r="H1102" s="21" t="s">
        <v>4962</v>
      </c>
      <c r="I1102" s="6"/>
      <c r="J1102" s="22"/>
      <c r="K1102" s="5"/>
      <c r="L1102" s="5"/>
      <c r="M1102" s="5"/>
      <c r="N1102" s="5"/>
      <c r="O1102" s="5"/>
      <c r="P1102" s="5"/>
      <c r="Q1102" s="5"/>
      <c r="R1102" s="5"/>
      <c r="S1102" s="5"/>
      <c r="T1102" s="5"/>
      <c r="U1102" s="5"/>
    </row>
    <row r="1103" spans="1:21" ht="12.75" customHeight="1" x14ac:dyDescent="0.2">
      <c r="A1103" s="5"/>
      <c r="B1103" s="5"/>
      <c r="C1103" s="5"/>
      <c r="D1103" s="5"/>
      <c r="E1103" s="6"/>
      <c r="F1103" s="6">
        <v>54020010023</v>
      </c>
      <c r="G1103" s="6" t="s">
        <v>4178</v>
      </c>
      <c r="H1103" s="21" t="s">
        <v>4963</v>
      </c>
      <c r="I1103" s="6"/>
      <c r="J1103" s="22"/>
      <c r="K1103" s="5"/>
      <c r="L1103" s="5"/>
      <c r="M1103" s="5"/>
      <c r="N1103" s="5"/>
      <c r="O1103" s="5"/>
      <c r="P1103" s="5"/>
      <c r="Q1103" s="5"/>
      <c r="R1103" s="5"/>
      <c r="S1103" s="5"/>
      <c r="T1103" s="5"/>
      <c r="U1103" s="5"/>
    </row>
    <row r="1104" spans="1:21" ht="12.75" customHeight="1" x14ac:dyDescent="0.2">
      <c r="A1104" s="5"/>
      <c r="B1104" s="5"/>
      <c r="C1104" s="5"/>
      <c r="D1104" s="5"/>
      <c r="E1104" s="6"/>
      <c r="F1104" s="6">
        <v>54020010024</v>
      </c>
      <c r="G1104" s="6" t="s">
        <v>4182</v>
      </c>
      <c r="H1104" s="21" t="s">
        <v>4964</v>
      </c>
      <c r="I1104" s="6"/>
      <c r="J1104" s="22"/>
      <c r="K1104" s="5"/>
      <c r="L1104" s="5"/>
      <c r="M1104" s="5"/>
      <c r="N1104" s="5"/>
      <c r="O1104" s="5"/>
      <c r="P1104" s="5"/>
      <c r="Q1104" s="5"/>
      <c r="R1104" s="5"/>
      <c r="S1104" s="5"/>
      <c r="T1104" s="5"/>
      <c r="U1104" s="5"/>
    </row>
    <row r="1105" spans="1:21" ht="12.75" customHeight="1" x14ac:dyDescent="0.2">
      <c r="A1105" s="5"/>
      <c r="B1105" s="5"/>
      <c r="C1105" s="5"/>
      <c r="D1105" s="5"/>
      <c r="E1105" s="6"/>
      <c r="F1105" s="6">
        <v>54020010025</v>
      </c>
      <c r="G1105" s="6" t="s">
        <v>4186</v>
      </c>
      <c r="H1105" s="21" t="s">
        <v>4965</v>
      </c>
      <c r="I1105" s="6"/>
      <c r="J1105" s="22"/>
      <c r="K1105" s="5"/>
      <c r="L1105" s="5"/>
      <c r="M1105" s="5"/>
      <c r="N1105" s="5"/>
      <c r="O1105" s="5"/>
      <c r="P1105" s="5"/>
      <c r="Q1105" s="5"/>
      <c r="R1105" s="5"/>
      <c r="S1105" s="5"/>
      <c r="T1105" s="5"/>
      <c r="U1105" s="5"/>
    </row>
    <row r="1106" spans="1:21" ht="12.75" customHeight="1" x14ac:dyDescent="0.2">
      <c r="A1106" s="5"/>
      <c r="B1106" s="5"/>
      <c r="C1106" s="5"/>
      <c r="D1106" s="5"/>
      <c r="E1106" s="6"/>
      <c r="F1106" s="6">
        <v>54020010026</v>
      </c>
      <c r="G1106" s="6" t="s">
        <v>4190</v>
      </c>
      <c r="H1106" s="21" t="s">
        <v>4966</v>
      </c>
      <c r="I1106" s="6"/>
      <c r="J1106" s="22"/>
      <c r="K1106" s="5"/>
      <c r="L1106" s="5"/>
      <c r="M1106" s="5"/>
      <c r="N1106" s="5"/>
      <c r="O1106" s="5"/>
      <c r="P1106" s="5"/>
      <c r="Q1106" s="5"/>
      <c r="R1106" s="5"/>
      <c r="S1106" s="5"/>
      <c r="T1106" s="5"/>
      <c r="U1106" s="5"/>
    </row>
    <row r="1107" spans="1:21" ht="12.75" customHeight="1" x14ac:dyDescent="0.2">
      <c r="A1107" s="5"/>
      <c r="B1107" s="5"/>
      <c r="C1107" s="5"/>
      <c r="D1107" s="5"/>
      <c r="E1107" s="6"/>
      <c r="F1107" s="6">
        <v>54020010027</v>
      </c>
      <c r="G1107" s="6" t="s">
        <v>4194</v>
      </c>
      <c r="H1107" s="21" t="s">
        <v>4967</v>
      </c>
      <c r="I1107" s="6"/>
      <c r="J1107" s="22"/>
      <c r="K1107" s="5"/>
      <c r="L1107" s="5"/>
      <c r="M1107" s="5"/>
      <c r="N1107" s="5"/>
      <c r="O1107" s="5"/>
      <c r="P1107" s="5"/>
      <c r="Q1107" s="5"/>
      <c r="R1107" s="5"/>
      <c r="S1107" s="5"/>
      <c r="T1107" s="5"/>
      <c r="U1107" s="5"/>
    </row>
    <row r="1108" spans="1:21" ht="12.75" customHeight="1" x14ac:dyDescent="0.2">
      <c r="A1108" s="5"/>
      <c r="B1108" s="5"/>
      <c r="C1108" s="5"/>
      <c r="D1108" s="5"/>
      <c r="E1108" s="6"/>
      <c r="F1108" s="6">
        <v>54020010028</v>
      </c>
      <c r="G1108" s="6" t="s">
        <v>4198</v>
      </c>
      <c r="H1108" s="21" t="s">
        <v>4968</v>
      </c>
      <c r="I1108" s="6"/>
      <c r="J1108" s="22"/>
      <c r="K1108" s="5"/>
      <c r="L1108" s="5"/>
      <c r="M1108" s="5"/>
      <c r="N1108" s="5"/>
      <c r="O1108" s="5"/>
      <c r="P1108" s="5"/>
      <c r="Q1108" s="5"/>
      <c r="R1108" s="5"/>
      <c r="S1108" s="5"/>
      <c r="T1108" s="5"/>
      <c r="U1108" s="5"/>
    </row>
    <row r="1109" spans="1:21" ht="12.75" customHeight="1" x14ac:dyDescent="0.2">
      <c r="A1109" s="5"/>
      <c r="B1109" s="5"/>
      <c r="C1109" s="5"/>
      <c r="D1109" s="5"/>
      <c r="E1109" s="6"/>
      <c r="F1109" s="6">
        <v>54020010029</v>
      </c>
      <c r="G1109" s="6" t="s">
        <v>4202</v>
      </c>
      <c r="H1109" s="21" t="s">
        <v>4969</v>
      </c>
      <c r="I1109" s="6"/>
      <c r="J1109" s="22"/>
      <c r="K1109" s="5"/>
      <c r="L1109" s="5"/>
      <c r="M1109" s="5"/>
      <c r="N1109" s="5"/>
      <c r="O1109" s="5"/>
      <c r="P1109" s="5"/>
      <c r="Q1109" s="5"/>
      <c r="R1109" s="5"/>
      <c r="S1109" s="5"/>
      <c r="T1109" s="5"/>
      <c r="U1109" s="5"/>
    </row>
    <row r="1110" spans="1:21" ht="12.75" customHeight="1" x14ac:dyDescent="0.2">
      <c r="A1110" s="5"/>
      <c r="B1110" s="5"/>
      <c r="C1110" s="5"/>
      <c r="D1110" s="5"/>
      <c r="E1110" s="6"/>
      <c r="F1110" s="6">
        <v>54020010030</v>
      </c>
      <c r="G1110" s="6" t="s">
        <v>4206</v>
      </c>
      <c r="H1110" s="21" t="s">
        <v>4970</v>
      </c>
      <c r="I1110" s="6"/>
      <c r="J1110" s="22"/>
      <c r="K1110" s="5"/>
      <c r="L1110" s="5"/>
      <c r="M1110" s="5"/>
      <c r="N1110" s="5"/>
      <c r="O1110" s="5"/>
      <c r="P1110" s="5"/>
      <c r="Q1110" s="5"/>
      <c r="R1110" s="5"/>
      <c r="S1110" s="5"/>
      <c r="T1110" s="5"/>
      <c r="U1110" s="5"/>
    </row>
    <row r="1111" spans="1:21" ht="12.75" customHeight="1" x14ac:dyDescent="0.2">
      <c r="A1111" s="5"/>
      <c r="B1111" s="5"/>
      <c r="C1111" s="5"/>
      <c r="D1111" s="5"/>
      <c r="E1111" s="6"/>
      <c r="F1111" s="6">
        <v>54020010031</v>
      </c>
      <c r="G1111" s="6" t="s">
        <v>4210</v>
      </c>
      <c r="H1111" s="21" t="s">
        <v>4971</v>
      </c>
      <c r="I1111" s="6"/>
      <c r="J1111" s="22"/>
      <c r="K1111" s="5"/>
      <c r="L1111" s="5"/>
      <c r="M1111" s="5"/>
      <c r="N1111" s="5"/>
      <c r="O1111" s="5"/>
      <c r="P1111" s="5"/>
      <c r="Q1111" s="5"/>
      <c r="R1111" s="5"/>
      <c r="S1111" s="5"/>
      <c r="T1111" s="5"/>
      <c r="U1111" s="5"/>
    </row>
    <row r="1112" spans="1:21" ht="12.75" customHeight="1" x14ac:dyDescent="0.2">
      <c r="A1112" s="5"/>
      <c r="B1112" s="5"/>
      <c r="C1112" s="5"/>
      <c r="D1112" s="5"/>
      <c r="E1112" s="6"/>
      <c r="F1112" s="6">
        <v>54020010032</v>
      </c>
      <c r="G1112" s="6" t="s">
        <v>4214</v>
      </c>
      <c r="H1112" s="21" t="s">
        <v>4972</v>
      </c>
      <c r="I1112" s="6"/>
      <c r="J1112" s="22"/>
      <c r="K1112" s="5"/>
      <c r="L1112" s="5"/>
      <c r="M1112" s="5"/>
      <c r="N1112" s="5"/>
      <c r="O1112" s="5"/>
      <c r="P1112" s="5"/>
      <c r="Q1112" s="5"/>
      <c r="R1112" s="5"/>
      <c r="S1112" s="5"/>
      <c r="T1112" s="5"/>
      <c r="U1112" s="5"/>
    </row>
    <row r="1113" spans="1:21" ht="12.75" customHeight="1" x14ac:dyDescent="0.2">
      <c r="A1113" s="5"/>
      <c r="B1113" s="5"/>
      <c r="C1113" s="5"/>
      <c r="D1113" s="5"/>
      <c r="E1113" s="6"/>
      <c r="F1113" s="6">
        <v>54020010033</v>
      </c>
      <c r="G1113" s="6" t="s">
        <v>4218</v>
      </c>
      <c r="H1113" s="21" t="s">
        <v>4973</v>
      </c>
      <c r="I1113" s="6"/>
      <c r="J1113" s="22"/>
      <c r="K1113" s="5"/>
      <c r="L1113" s="5"/>
      <c r="M1113" s="5"/>
      <c r="N1113" s="5"/>
      <c r="O1113" s="5"/>
      <c r="P1113" s="5"/>
      <c r="Q1113" s="5"/>
      <c r="R1113" s="5"/>
      <c r="S1113" s="5"/>
      <c r="T1113" s="5"/>
      <c r="U1113" s="5"/>
    </row>
    <row r="1114" spans="1:21" ht="12.75" customHeight="1" x14ac:dyDescent="0.2">
      <c r="A1114" s="5"/>
      <c r="B1114" s="5"/>
      <c r="C1114" s="5"/>
      <c r="D1114" s="5"/>
      <c r="E1114" s="6"/>
      <c r="F1114" s="6">
        <v>54020010034</v>
      </c>
      <c r="G1114" s="6" t="s">
        <v>4222</v>
      </c>
      <c r="H1114" s="21" t="s">
        <v>4974</v>
      </c>
      <c r="I1114" s="6"/>
      <c r="J1114" s="22"/>
      <c r="K1114" s="5"/>
      <c r="L1114" s="5"/>
      <c r="M1114" s="5"/>
      <c r="N1114" s="5"/>
      <c r="O1114" s="5"/>
      <c r="P1114" s="5"/>
      <c r="Q1114" s="5"/>
      <c r="R1114" s="5"/>
      <c r="S1114" s="5"/>
      <c r="T1114" s="5"/>
      <c r="U1114" s="5"/>
    </row>
    <row r="1115" spans="1:21" ht="12.75" customHeight="1" x14ac:dyDescent="0.2">
      <c r="A1115" s="5"/>
      <c r="B1115" s="5"/>
      <c r="C1115" s="5"/>
      <c r="D1115" s="5"/>
      <c r="E1115" s="6"/>
      <c r="F1115" s="6">
        <v>54020010035</v>
      </c>
      <c r="G1115" s="6" t="s">
        <v>4226</v>
      </c>
      <c r="H1115" s="21" t="s">
        <v>4975</v>
      </c>
      <c r="I1115" s="6"/>
      <c r="J1115" s="22"/>
      <c r="K1115" s="5"/>
      <c r="L1115" s="5"/>
      <c r="M1115" s="5"/>
      <c r="N1115" s="5"/>
      <c r="O1115" s="5"/>
      <c r="P1115" s="5"/>
      <c r="Q1115" s="5"/>
      <c r="R1115" s="5"/>
      <c r="S1115" s="5"/>
      <c r="T1115" s="5"/>
      <c r="U1115" s="5"/>
    </row>
    <row r="1116" spans="1:21" ht="12.75" customHeight="1" x14ac:dyDescent="0.2">
      <c r="A1116" s="5"/>
      <c r="B1116" s="5"/>
      <c r="C1116" s="5"/>
      <c r="D1116" s="5"/>
      <c r="E1116" s="6"/>
      <c r="F1116" s="6">
        <v>54020010036</v>
      </c>
      <c r="G1116" s="6" t="s">
        <v>4230</v>
      </c>
      <c r="H1116" s="21" t="s">
        <v>4976</v>
      </c>
      <c r="I1116" s="6"/>
      <c r="J1116" s="22"/>
      <c r="K1116" s="5"/>
      <c r="L1116" s="5"/>
      <c r="M1116" s="5"/>
      <c r="N1116" s="5"/>
      <c r="O1116" s="5"/>
      <c r="P1116" s="5"/>
      <c r="Q1116" s="5"/>
      <c r="R1116" s="5"/>
      <c r="S1116" s="5"/>
      <c r="T1116" s="5"/>
      <c r="U1116" s="5"/>
    </row>
    <row r="1117" spans="1:21" ht="12.75" customHeight="1" x14ac:dyDescent="0.2">
      <c r="A1117" s="5"/>
      <c r="B1117" s="5"/>
      <c r="C1117" s="5"/>
      <c r="D1117" s="5"/>
      <c r="E1117" s="6"/>
      <c r="F1117" s="6">
        <v>54020010037</v>
      </c>
      <c r="G1117" s="6" t="s">
        <v>4234</v>
      </c>
      <c r="H1117" s="21" t="s">
        <v>4977</v>
      </c>
      <c r="I1117" s="6"/>
      <c r="J1117" s="22"/>
      <c r="K1117" s="5"/>
      <c r="L1117" s="5"/>
      <c r="M1117" s="5"/>
      <c r="N1117" s="5"/>
      <c r="O1117" s="5"/>
      <c r="P1117" s="5"/>
      <c r="Q1117" s="5"/>
      <c r="R1117" s="5"/>
      <c r="S1117" s="5"/>
      <c r="T1117" s="5"/>
      <c r="U1117" s="5"/>
    </row>
    <row r="1118" spans="1:21" ht="12.75" customHeight="1" x14ac:dyDescent="0.2">
      <c r="A1118" s="5"/>
      <c r="B1118" s="5"/>
      <c r="C1118" s="5"/>
      <c r="D1118" s="5"/>
      <c r="E1118" s="6"/>
      <c r="F1118" s="6">
        <v>54020010038</v>
      </c>
      <c r="G1118" s="6" t="s">
        <v>4238</v>
      </c>
      <c r="H1118" s="21" t="s">
        <v>4978</v>
      </c>
      <c r="I1118" s="6"/>
      <c r="J1118" s="22"/>
      <c r="K1118" s="5"/>
      <c r="L1118" s="5"/>
      <c r="M1118" s="5"/>
      <c r="N1118" s="5"/>
      <c r="O1118" s="5"/>
      <c r="P1118" s="5"/>
      <c r="Q1118" s="5"/>
      <c r="R1118" s="5"/>
      <c r="S1118" s="5"/>
      <c r="T1118" s="5"/>
      <c r="U1118" s="5"/>
    </row>
    <row r="1119" spans="1:21" ht="12.75" customHeight="1" x14ac:dyDescent="0.2">
      <c r="A1119" s="5"/>
      <c r="B1119" s="5"/>
      <c r="C1119" s="5"/>
      <c r="D1119" s="5"/>
      <c r="E1119" s="6"/>
      <c r="F1119" s="6">
        <v>54020010039</v>
      </c>
      <c r="G1119" s="6" t="s">
        <v>4242</v>
      </c>
      <c r="H1119" s="21" t="s">
        <v>4979</v>
      </c>
      <c r="I1119" s="6"/>
      <c r="J1119" s="22"/>
      <c r="K1119" s="5"/>
      <c r="L1119" s="5"/>
      <c r="M1119" s="5"/>
      <c r="N1119" s="5"/>
      <c r="O1119" s="5"/>
      <c r="P1119" s="5"/>
      <c r="Q1119" s="5"/>
      <c r="R1119" s="5"/>
      <c r="S1119" s="5"/>
      <c r="T1119" s="5"/>
      <c r="U1119" s="5"/>
    </row>
    <row r="1120" spans="1:21" ht="12.75" customHeight="1" x14ac:dyDescent="0.2">
      <c r="A1120" s="5"/>
      <c r="B1120" s="5"/>
      <c r="C1120" s="5"/>
      <c r="D1120" s="5"/>
      <c r="E1120" s="6"/>
      <c r="F1120" s="6">
        <v>54020010040</v>
      </c>
      <c r="G1120" s="6" t="s">
        <v>4246</v>
      </c>
      <c r="H1120" s="21" t="s">
        <v>4980</v>
      </c>
      <c r="I1120" s="6"/>
      <c r="J1120" s="22"/>
      <c r="K1120" s="5"/>
      <c r="L1120" s="5"/>
      <c r="M1120" s="5"/>
      <c r="N1120" s="5"/>
      <c r="O1120" s="5"/>
      <c r="P1120" s="5"/>
      <c r="Q1120" s="5"/>
      <c r="R1120" s="5"/>
      <c r="S1120" s="5"/>
      <c r="T1120" s="5"/>
      <c r="U1120" s="5"/>
    </row>
    <row r="1121" spans="1:21" ht="12.75" customHeight="1" x14ac:dyDescent="0.2">
      <c r="A1121" s="5"/>
      <c r="B1121" s="5"/>
      <c r="C1121" s="5"/>
      <c r="D1121" s="5"/>
      <c r="E1121" s="6"/>
      <c r="F1121" s="6">
        <v>54020010041</v>
      </c>
      <c r="G1121" s="6" t="s">
        <v>4250</v>
      </c>
      <c r="H1121" s="21" t="s">
        <v>4981</v>
      </c>
      <c r="I1121" s="6"/>
      <c r="J1121" s="22"/>
      <c r="K1121" s="5"/>
      <c r="L1121" s="5"/>
      <c r="M1121" s="5"/>
      <c r="N1121" s="5"/>
      <c r="O1121" s="5"/>
      <c r="P1121" s="5"/>
      <c r="Q1121" s="5"/>
      <c r="R1121" s="5"/>
      <c r="S1121" s="5"/>
      <c r="T1121" s="5"/>
      <c r="U1121" s="5"/>
    </row>
    <row r="1122" spans="1:21" ht="12.75" customHeight="1" x14ac:dyDescent="0.2">
      <c r="A1122" s="5"/>
      <c r="B1122" s="5"/>
      <c r="C1122" s="5"/>
      <c r="D1122" s="5"/>
      <c r="E1122" s="6"/>
      <c r="F1122" s="6">
        <v>54020010042</v>
      </c>
      <c r="G1122" s="6" t="s">
        <v>4254</v>
      </c>
      <c r="H1122" s="21" t="s">
        <v>4982</v>
      </c>
      <c r="I1122" s="6"/>
      <c r="J1122" s="22"/>
      <c r="K1122" s="5"/>
      <c r="L1122" s="5"/>
      <c r="M1122" s="5"/>
      <c r="N1122" s="5"/>
      <c r="O1122" s="5"/>
      <c r="P1122" s="5"/>
      <c r="Q1122" s="5"/>
      <c r="R1122" s="5"/>
      <c r="S1122" s="5"/>
      <c r="T1122" s="5"/>
      <c r="U1122" s="5"/>
    </row>
    <row r="1123" spans="1:21" ht="12.75" customHeight="1" x14ac:dyDescent="0.2">
      <c r="A1123" s="5"/>
      <c r="B1123" s="5"/>
      <c r="C1123" s="5"/>
      <c r="D1123" s="5"/>
      <c r="E1123" s="6"/>
      <c r="F1123" s="6">
        <v>54020010043</v>
      </c>
      <c r="G1123" s="6" t="s">
        <v>4258</v>
      </c>
      <c r="H1123" s="21" t="s">
        <v>4983</v>
      </c>
      <c r="I1123" s="6"/>
      <c r="J1123" s="22"/>
      <c r="K1123" s="5"/>
      <c r="L1123" s="5"/>
      <c r="M1123" s="5"/>
      <c r="N1123" s="5"/>
      <c r="O1123" s="5"/>
      <c r="P1123" s="5"/>
      <c r="Q1123" s="5"/>
      <c r="R1123" s="5"/>
      <c r="S1123" s="5"/>
      <c r="T1123" s="5"/>
      <c r="U1123" s="5"/>
    </row>
    <row r="1124" spans="1:21" ht="12.75" customHeight="1" x14ac:dyDescent="0.2">
      <c r="A1124" s="5"/>
      <c r="B1124" s="5"/>
      <c r="C1124" s="5"/>
      <c r="D1124" s="5"/>
      <c r="E1124" s="6"/>
      <c r="F1124" s="6">
        <v>54020010044</v>
      </c>
      <c r="G1124" s="6" t="s">
        <v>4262</v>
      </c>
      <c r="H1124" s="21" t="s">
        <v>4984</v>
      </c>
      <c r="I1124" s="6"/>
      <c r="J1124" s="22"/>
      <c r="K1124" s="5"/>
      <c r="L1124" s="5"/>
      <c r="M1124" s="5"/>
      <c r="N1124" s="5"/>
      <c r="O1124" s="5"/>
      <c r="P1124" s="5"/>
      <c r="Q1124" s="5"/>
      <c r="R1124" s="5"/>
      <c r="S1124" s="5"/>
      <c r="T1124" s="5"/>
      <c r="U1124" s="5"/>
    </row>
    <row r="1125" spans="1:21" ht="12.75" customHeight="1" x14ac:dyDescent="0.2">
      <c r="A1125" s="5"/>
      <c r="B1125" s="5"/>
      <c r="C1125" s="5"/>
      <c r="D1125" s="5"/>
      <c r="E1125" s="6"/>
      <c r="F1125" s="6">
        <v>54020010045</v>
      </c>
      <c r="G1125" s="6" t="s">
        <v>4266</v>
      </c>
      <c r="H1125" s="21" t="s">
        <v>4985</v>
      </c>
      <c r="I1125" s="6"/>
      <c r="J1125" s="22"/>
      <c r="K1125" s="5"/>
      <c r="L1125" s="5"/>
      <c r="M1125" s="5"/>
      <c r="N1125" s="5"/>
      <c r="O1125" s="5"/>
      <c r="P1125" s="5"/>
      <c r="Q1125" s="5"/>
      <c r="R1125" s="5"/>
      <c r="S1125" s="5"/>
      <c r="T1125" s="5"/>
      <c r="U1125" s="5"/>
    </row>
    <row r="1126" spans="1:21" ht="12.75" customHeight="1" x14ac:dyDescent="0.2">
      <c r="A1126" s="5"/>
      <c r="B1126" s="5"/>
      <c r="C1126" s="5"/>
      <c r="D1126" s="5"/>
      <c r="E1126" s="6"/>
      <c r="F1126" s="6">
        <v>54020020001</v>
      </c>
      <c r="G1126" s="6" t="s">
        <v>4270</v>
      </c>
      <c r="H1126" s="21" t="s">
        <v>4986</v>
      </c>
      <c r="I1126" s="6"/>
      <c r="J1126" s="22"/>
      <c r="K1126" s="5"/>
      <c r="L1126" s="5"/>
      <c r="M1126" s="5"/>
      <c r="N1126" s="5"/>
      <c r="O1126" s="5"/>
      <c r="P1126" s="5"/>
      <c r="Q1126" s="5"/>
      <c r="R1126" s="5"/>
      <c r="S1126" s="5"/>
      <c r="T1126" s="5"/>
      <c r="U1126" s="5"/>
    </row>
    <row r="1127" spans="1:21" ht="12.75" customHeight="1" x14ac:dyDescent="0.2">
      <c r="A1127" s="5"/>
      <c r="B1127" s="5"/>
      <c r="C1127" s="5"/>
      <c r="D1127" s="5"/>
      <c r="E1127" s="6"/>
      <c r="F1127" s="6">
        <v>54020020002</v>
      </c>
      <c r="G1127" s="6" t="s">
        <v>4274</v>
      </c>
      <c r="H1127" s="21" t="s">
        <v>4987</v>
      </c>
      <c r="I1127" s="6"/>
      <c r="J1127" s="22"/>
      <c r="K1127" s="5"/>
      <c r="L1127" s="5"/>
      <c r="M1127" s="5"/>
      <c r="N1127" s="5"/>
      <c r="O1127" s="5"/>
      <c r="P1127" s="5"/>
      <c r="Q1127" s="5"/>
      <c r="R1127" s="5"/>
      <c r="S1127" s="5"/>
      <c r="T1127" s="5"/>
      <c r="U1127" s="5"/>
    </row>
    <row r="1128" spans="1:21" ht="12.75" customHeight="1" x14ac:dyDescent="0.2">
      <c r="A1128" s="5"/>
      <c r="B1128" s="5"/>
      <c r="C1128" s="5"/>
      <c r="D1128" s="5"/>
      <c r="E1128" s="6"/>
      <c r="F1128" s="6">
        <v>54020020003</v>
      </c>
      <c r="G1128" s="6" t="s">
        <v>4278</v>
      </c>
      <c r="H1128" s="21" t="s">
        <v>4988</v>
      </c>
      <c r="I1128" s="6"/>
      <c r="J1128" s="22"/>
      <c r="K1128" s="5"/>
      <c r="L1128" s="5"/>
      <c r="M1128" s="5"/>
      <c r="N1128" s="5"/>
      <c r="O1128" s="5"/>
      <c r="P1128" s="5"/>
      <c r="Q1128" s="5"/>
      <c r="R1128" s="5"/>
      <c r="S1128" s="5"/>
      <c r="T1128" s="5"/>
      <c r="U1128" s="5"/>
    </row>
    <row r="1129" spans="1:21" ht="12.75" customHeight="1" x14ac:dyDescent="0.2">
      <c r="A1129" s="5"/>
      <c r="B1129" s="5"/>
      <c r="C1129" s="5"/>
      <c r="D1129" s="5"/>
      <c r="E1129" s="6"/>
      <c r="F1129" s="6">
        <v>54020020004</v>
      </c>
      <c r="G1129" s="6" t="s">
        <v>4282</v>
      </c>
      <c r="H1129" s="21" t="s">
        <v>4989</v>
      </c>
      <c r="I1129" s="6"/>
      <c r="J1129" s="22"/>
      <c r="K1129" s="5"/>
      <c r="L1129" s="5"/>
      <c r="M1129" s="5"/>
      <c r="N1129" s="5"/>
      <c r="O1129" s="5"/>
      <c r="P1129" s="5"/>
      <c r="Q1129" s="5"/>
      <c r="R1129" s="5"/>
      <c r="S1129" s="5"/>
      <c r="T1129" s="5"/>
      <c r="U1129" s="5"/>
    </row>
    <row r="1130" spans="1:21" ht="12.75" customHeight="1" x14ac:dyDescent="0.2">
      <c r="A1130" s="5"/>
      <c r="B1130" s="5"/>
      <c r="C1130" s="5"/>
      <c r="D1130" s="5"/>
      <c r="E1130" s="6"/>
      <c r="F1130" s="6">
        <v>54020020005</v>
      </c>
      <c r="G1130" s="6" t="s">
        <v>4286</v>
      </c>
      <c r="H1130" s="21" t="s">
        <v>4990</v>
      </c>
      <c r="I1130" s="6"/>
      <c r="J1130" s="22"/>
      <c r="K1130" s="5"/>
      <c r="L1130" s="5"/>
      <c r="M1130" s="5"/>
      <c r="N1130" s="5"/>
      <c r="O1130" s="5"/>
      <c r="P1130" s="5"/>
      <c r="Q1130" s="5"/>
      <c r="R1130" s="5"/>
      <c r="S1130" s="5"/>
      <c r="T1130" s="5"/>
      <c r="U1130" s="5"/>
    </row>
    <row r="1131" spans="1:21" ht="12.75" customHeight="1" x14ac:dyDescent="0.2">
      <c r="A1131" s="5"/>
      <c r="B1131" s="5"/>
      <c r="C1131" s="5"/>
      <c r="D1131" s="5"/>
      <c r="E1131" s="6"/>
      <c r="F1131" s="6">
        <v>54020020006</v>
      </c>
      <c r="G1131" s="6" t="s">
        <v>4290</v>
      </c>
      <c r="H1131" s="21" t="s">
        <v>4991</v>
      </c>
      <c r="I1131" s="6"/>
      <c r="J1131" s="22"/>
      <c r="K1131" s="5"/>
      <c r="L1131" s="5"/>
      <c r="M1131" s="5"/>
      <c r="N1131" s="5"/>
      <c r="O1131" s="5"/>
      <c r="P1131" s="5"/>
      <c r="Q1131" s="5"/>
      <c r="R1131" s="5"/>
      <c r="S1131" s="5"/>
      <c r="T1131" s="5"/>
      <c r="U1131" s="5"/>
    </row>
    <row r="1132" spans="1:21" ht="12.75" customHeight="1" x14ac:dyDescent="0.2">
      <c r="A1132" s="5"/>
      <c r="B1132" s="5"/>
      <c r="C1132" s="5"/>
      <c r="D1132" s="5"/>
      <c r="E1132" s="6"/>
      <c r="F1132" s="6">
        <v>54020020007</v>
      </c>
      <c r="G1132" s="6" t="s">
        <v>4294</v>
      </c>
      <c r="H1132" s="21" t="s">
        <v>4992</v>
      </c>
      <c r="I1132" s="6"/>
      <c r="J1132" s="22"/>
      <c r="K1132" s="5"/>
      <c r="L1132" s="5"/>
      <c r="M1132" s="5"/>
      <c r="N1132" s="5"/>
      <c r="O1132" s="5"/>
      <c r="P1132" s="5"/>
      <c r="Q1132" s="5"/>
      <c r="R1132" s="5"/>
      <c r="S1132" s="5"/>
      <c r="T1132" s="5"/>
      <c r="U1132" s="5"/>
    </row>
    <row r="1133" spans="1:21" ht="12.75" customHeight="1" x14ac:dyDescent="0.2">
      <c r="A1133" s="5"/>
      <c r="B1133" s="5"/>
      <c r="C1133" s="5"/>
      <c r="D1133" s="5"/>
      <c r="E1133" s="6"/>
      <c r="F1133" s="6">
        <v>54020020008</v>
      </c>
      <c r="G1133" s="6" t="s">
        <v>4298</v>
      </c>
      <c r="H1133" s="21" t="s">
        <v>4993</v>
      </c>
      <c r="I1133" s="6"/>
      <c r="J1133" s="22"/>
      <c r="K1133" s="5"/>
      <c r="L1133" s="5"/>
      <c r="M1133" s="5"/>
      <c r="N1133" s="5"/>
      <c r="O1133" s="5"/>
      <c r="P1133" s="5"/>
      <c r="Q1133" s="5"/>
      <c r="R1133" s="5"/>
      <c r="S1133" s="5"/>
      <c r="T1133" s="5"/>
      <c r="U1133" s="5"/>
    </row>
    <row r="1134" spans="1:21" ht="12.75" customHeight="1" x14ac:dyDescent="0.2">
      <c r="A1134" s="5"/>
      <c r="B1134" s="5"/>
      <c r="C1134" s="5"/>
      <c r="D1134" s="5"/>
      <c r="E1134" s="6"/>
      <c r="F1134" s="6">
        <v>54020020009</v>
      </c>
      <c r="G1134" s="6" t="s">
        <v>4302</v>
      </c>
      <c r="H1134" s="21" t="s">
        <v>4994</v>
      </c>
      <c r="I1134" s="6"/>
      <c r="J1134" s="22"/>
      <c r="K1134" s="5"/>
      <c r="L1134" s="5"/>
      <c r="M1134" s="5"/>
      <c r="N1134" s="5"/>
      <c r="O1134" s="5"/>
      <c r="P1134" s="5"/>
      <c r="Q1134" s="5"/>
      <c r="R1134" s="5"/>
      <c r="S1134" s="5"/>
      <c r="T1134" s="5"/>
      <c r="U1134" s="5"/>
    </row>
    <row r="1135" spans="1:21" ht="12.75" customHeight="1" x14ac:dyDescent="0.2">
      <c r="A1135" s="5"/>
      <c r="B1135" s="5"/>
      <c r="C1135" s="5"/>
      <c r="D1135" s="5"/>
      <c r="E1135" s="6"/>
      <c r="F1135" s="6">
        <v>54020020010</v>
      </c>
      <c r="G1135" s="6" t="s">
        <v>4306</v>
      </c>
      <c r="H1135" s="21" t="s">
        <v>4995</v>
      </c>
      <c r="I1135" s="6"/>
      <c r="J1135" s="22"/>
      <c r="K1135" s="5"/>
      <c r="L1135" s="5"/>
      <c r="M1135" s="5"/>
      <c r="N1135" s="5"/>
      <c r="O1135" s="5"/>
      <c r="P1135" s="5"/>
      <c r="Q1135" s="5"/>
      <c r="R1135" s="5"/>
      <c r="S1135" s="5"/>
      <c r="T1135" s="5"/>
      <c r="U1135" s="5"/>
    </row>
    <row r="1136" spans="1:21" ht="12.75" customHeight="1" x14ac:dyDescent="0.2">
      <c r="A1136" s="5"/>
      <c r="B1136" s="5"/>
      <c r="C1136" s="5"/>
      <c r="D1136" s="5"/>
      <c r="E1136" s="6"/>
      <c r="F1136" s="6">
        <v>54020020011</v>
      </c>
      <c r="G1136" s="6" t="s">
        <v>4310</v>
      </c>
      <c r="H1136" s="21" t="s">
        <v>4996</v>
      </c>
      <c r="I1136" s="6"/>
      <c r="J1136" s="22"/>
      <c r="K1136" s="5"/>
      <c r="L1136" s="5"/>
      <c r="M1136" s="5"/>
      <c r="N1136" s="5"/>
      <c r="O1136" s="5"/>
      <c r="P1136" s="5"/>
      <c r="Q1136" s="5"/>
      <c r="R1136" s="5"/>
      <c r="S1136" s="5"/>
      <c r="T1136" s="5"/>
      <c r="U1136" s="5"/>
    </row>
    <row r="1137" spans="1:21" ht="12.75" customHeight="1" x14ac:dyDescent="0.2">
      <c r="A1137" s="5"/>
      <c r="B1137" s="5"/>
      <c r="C1137" s="5"/>
      <c r="D1137" s="5"/>
      <c r="E1137" s="6"/>
      <c r="F1137" s="6">
        <v>54020020012</v>
      </c>
      <c r="G1137" s="6" t="s">
        <v>4314</v>
      </c>
      <c r="H1137" s="21" t="s">
        <v>4997</v>
      </c>
      <c r="I1137" s="6"/>
      <c r="J1137" s="22"/>
      <c r="K1137" s="5"/>
      <c r="L1137" s="5"/>
      <c r="M1137" s="5"/>
      <c r="N1137" s="5"/>
      <c r="O1137" s="5"/>
      <c r="P1137" s="5"/>
      <c r="Q1137" s="5"/>
      <c r="R1137" s="5"/>
      <c r="S1137" s="5"/>
      <c r="T1137" s="5"/>
      <c r="U1137" s="5"/>
    </row>
    <row r="1138" spans="1:21" ht="12.75" customHeight="1" x14ac:dyDescent="0.2">
      <c r="A1138" s="5"/>
      <c r="B1138" s="5"/>
      <c r="C1138" s="5"/>
      <c r="D1138" s="5"/>
      <c r="E1138" s="6"/>
      <c r="F1138" s="6">
        <v>54020020013</v>
      </c>
      <c r="G1138" s="6" t="s">
        <v>4318</v>
      </c>
      <c r="H1138" s="21" t="s">
        <v>4998</v>
      </c>
      <c r="I1138" s="6"/>
      <c r="J1138" s="22"/>
      <c r="K1138" s="5"/>
      <c r="L1138" s="5"/>
      <c r="M1138" s="5"/>
      <c r="N1138" s="5"/>
      <c r="O1138" s="5"/>
      <c r="P1138" s="5"/>
      <c r="Q1138" s="5"/>
      <c r="R1138" s="5"/>
      <c r="S1138" s="5"/>
      <c r="T1138" s="5"/>
      <c r="U1138" s="5"/>
    </row>
    <row r="1139" spans="1:21" ht="12.75" customHeight="1" x14ac:dyDescent="0.2">
      <c r="A1139" s="5"/>
      <c r="B1139" s="5"/>
      <c r="C1139" s="5"/>
      <c r="D1139" s="5"/>
      <c r="E1139" s="6"/>
      <c r="F1139" s="6">
        <v>54020020014</v>
      </c>
      <c r="G1139" s="6" t="s">
        <v>4322</v>
      </c>
      <c r="H1139" s="21" t="s">
        <v>4999</v>
      </c>
      <c r="I1139" s="6"/>
      <c r="J1139" s="22"/>
      <c r="K1139" s="5"/>
      <c r="L1139" s="5"/>
      <c r="M1139" s="5"/>
      <c r="N1139" s="5"/>
      <c r="O1139" s="5"/>
      <c r="P1139" s="5"/>
      <c r="Q1139" s="5"/>
      <c r="R1139" s="5"/>
      <c r="S1139" s="5"/>
      <c r="T1139" s="5"/>
      <c r="U1139" s="5"/>
    </row>
    <row r="1140" spans="1:21" ht="12.75" customHeight="1" x14ac:dyDescent="0.2">
      <c r="A1140" s="5"/>
      <c r="B1140" s="5"/>
      <c r="C1140" s="5"/>
      <c r="D1140" s="5"/>
      <c r="E1140" s="6"/>
      <c r="F1140" s="6">
        <v>54020020015</v>
      </c>
      <c r="G1140" s="6" t="s">
        <v>4326</v>
      </c>
      <c r="H1140" s="21" t="s">
        <v>5000</v>
      </c>
      <c r="I1140" s="6"/>
      <c r="J1140" s="22"/>
      <c r="K1140" s="5"/>
      <c r="L1140" s="5"/>
      <c r="M1140" s="5"/>
      <c r="N1140" s="5"/>
      <c r="O1140" s="5"/>
      <c r="P1140" s="5"/>
      <c r="Q1140" s="5"/>
      <c r="R1140" s="5"/>
      <c r="S1140" s="5"/>
      <c r="T1140" s="5"/>
      <c r="U1140" s="5"/>
    </row>
    <row r="1141" spans="1:21" ht="12.75" customHeight="1" x14ac:dyDescent="0.2">
      <c r="A1141" s="5"/>
      <c r="B1141" s="5"/>
      <c r="C1141" s="5"/>
      <c r="D1141" s="5"/>
      <c r="E1141" s="6"/>
      <c r="F1141" s="6">
        <v>54020020016</v>
      </c>
      <c r="G1141" s="6" t="s">
        <v>4330</v>
      </c>
      <c r="H1141" s="21" t="s">
        <v>5001</v>
      </c>
      <c r="I1141" s="6"/>
      <c r="J1141" s="22"/>
      <c r="K1141" s="5"/>
      <c r="L1141" s="5"/>
      <c r="M1141" s="5"/>
      <c r="N1141" s="5"/>
      <c r="O1141" s="5"/>
      <c r="P1141" s="5"/>
      <c r="Q1141" s="5"/>
      <c r="R1141" s="5"/>
      <c r="S1141" s="5"/>
      <c r="T1141" s="5"/>
      <c r="U1141" s="5"/>
    </row>
    <row r="1142" spans="1:21" ht="12.75" customHeight="1" x14ac:dyDescent="0.2">
      <c r="A1142" s="5"/>
      <c r="B1142" s="5"/>
      <c r="C1142" s="5"/>
      <c r="D1142" s="5"/>
      <c r="E1142" s="6"/>
      <c r="F1142" s="6">
        <v>54020020017</v>
      </c>
      <c r="G1142" s="6" t="s">
        <v>4334</v>
      </c>
      <c r="H1142" s="21" t="s">
        <v>5002</v>
      </c>
      <c r="I1142" s="6"/>
      <c r="J1142" s="22"/>
      <c r="K1142" s="5"/>
      <c r="L1142" s="5"/>
      <c r="M1142" s="5"/>
      <c r="N1142" s="5"/>
      <c r="O1142" s="5"/>
      <c r="P1142" s="5"/>
      <c r="Q1142" s="5"/>
      <c r="R1142" s="5"/>
      <c r="S1142" s="5"/>
      <c r="T1142" s="5"/>
      <c r="U1142" s="5"/>
    </row>
    <row r="1143" spans="1:21" ht="12.75" customHeight="1" x14ac:dyDescent="0.2">
      <c r="A1143" s="5"/>
      <c r="B1143" s="5"/>
      <c r="C1143" s="5"/>
      <c r="D1143" s="5"/>
      <c r="E1143" s="6"/>
      <c r="F1143" s="6">
        <v>54020020018</v>
      </c>
      <c r="G1143" s="6" t="s">
        <v>4338</v>
      </c>
      <c r="H1143" s="21" t="s">
        <v>5003</v>
      </c>
      <c r="I1143" s="6"/>
      <c r="J1143" s="22"/>
      <c r="K1143" s="5"/>
      <c r="L1143" s="5"/>
      <c r="M1143" s="5"/>
      <c r="N1143" s="5"/>
      <c r="O1143" s="5"/>
      <c r="P1143" s="5"/>
      <c r="Q1143" s="5"/>
      <c r="R1143" s="5"/>
      <c r="S1143" s="5"/>
      <c r="T1143" s="5"/>
      <c r="U1143" s="5"/>
    </row>
    <row r="1144" spans="1:21" ht="12.75" customHeight="1" x14ac:dyDescent="0.2">
      <c r="A1144" s="5"/>
      <c r="B1144" s="5"/>
      <c r="C1144" s="5"/>
      <c r="D1144" s="5"/>
      <c r="E1144" s="6"/>
      <c r="F1144" s="6">
        <v>54020020019</v>
      </c>
      <c r="G1144" s="6" t="s">
        <v>4342</v>
      </c>
      <c r="H1144" s="21" t="s">
        <v>5004</v>
      </c>
      <c r="I1144" s="6"/>
      <c r="J1144" s="22"/>
      <c r="K1144" s="5"/>
      <c r="L1144" s="5"/>
      <c r="M1144" s="5"/>
      <c r="N1144" s="5"/>
      <c r="O1144" s="5"/>
      <c r="P1144" s="5"/>
      <c r="Q1144" s="5"/>
      <c r="R1144" s="5"/>
      <c r="S1144" s="5"/>
      <c r="T1144" s="5"/>
      <c r="U1144" s="5"/>
    </row>
    <row r="1145" spans="1:21" ht="12.75" customHeight="1" x14ac:dyDescent="0.2">
      <c r="A1145" s="5"/>
      <c r="B1145" s="5"/>
      <c r="C1145" s="5"/>
      <c r="D1145" s="5"/>
      <c r="E1145" s="6"/>
      <c r="F1145" s="6">
        <v>54020020020</v>
      </c>
      <c r="G1145" s="6" t="s">
        <v>4346</v>
      </c>
      <c r="H1145" s="21" t="s">
        <v>5005</v>
      </c>
      <c r="I1145" s="6"/>
      <c r="J1145" s="22"/>
      <c r="K1145" s="5"/>
      <c r="L1145" s="5"/>
      <c r="M1145" s="5"/>
      <c r="N1145" s="5"/>
      <c r="O1145" s="5"/>
      <c r="P1145" s="5"/>
      <c r="Q1145" s="5"/>
      <c r="R1145" s="5"/>
      <c r="S1145" s="5"/>
      <c r="T1145" s="5"/>
      <c r="U1145" s="5"/>
    </row>
    <row r="1146" spans="1:21" ht="12.75" customHeight="1" x14ac:dyDescent="0.2">
      <c r="A1146" s="5"/>
      <c r="B1146" s="5"/>
      <c r="C1146" s="5"/>
      <c r="D1146" s="5"/>
      <c r="E1146" s="6"/>
      <c r="F1146" s="6">
        <v>54020020021</v>
      </c>
      <c r="G1146" s="6" t="s">
        <v>4350</v>
      </c>
      <c r="H1146" s="21" t="s">
        <v>5006</v>
      </c>
      <c r="I1146" s="6"/>
      <c r="J1146" s="22"/>
      <c r="K1146" s="5"/>
      <c r="L1146" s="5"/>
      <c r="M1146" s="5"/>
      <c r="N1146" s="5"/>
      <c r="O1146" s="5"/>
      <c r="P1146" s="5"/>
      <c r="Q1146" s="5"/>
      <c r="R1146" s="5"/>
      <c r="S1146" s="5"/>
      <c r="T1146" s="5"/>
      <c r="U1146" s="5"/>
    </row>
    <row r="1147" spans="1:21" ht="12.75" customHeight="1" x14ac:dyDescent="0.2">
      <c r="A1147" s="5"/>
      <c r="B1147" s="5"/>
      <c r="C1147" s="5"/>
      <c r="D1147" s="5"/>
      <c r="E1147" s="6"/>
      <c r="F1147" s="6">
        <v>54020020022</v>
      </c>
      <c r="G1147" s="6" t="s">
        <v>4354</v>
      </c>
      <c r="H1147" s="21" t="s">
        <v>5007</v>
      </c>
      <c r="I1147" s="6"/>
      <c r="J1147" s="22"/>
      <c r="K1147" s="5"/>
      <c r="L1147" s="5"/>
      <c r="M1147" s="5"/>
      <c r="N1147" s="5"/>
      <c r="O1147" s="5"/>
      <c r="P1147" s="5"/>
      <c r="Q1147" s="5"/>
      <c r="R1147" s="5"/>
      <c r="S1147" s="5"/>
      <c r="T1147" s="5"/>
      <c r="U1147" s="5"/>
    </row>
    <row r="1148" spans="1:21" ht="12.75" customHeight="1" x14ac:dyDescent="0.2">
      <c r="A1148" s="5"/>
      <c r="B1148" s="5"/>
      <c r="C1148" s="5"/>
      <c r="D1148" s="5"/>
      <c r="E1148" s="6"/>
      <c r="F1148" s="6">
        <v>54020020023</v>
      </c>
      <c r="G1148" s="6" t="s">
        <v>4358</v>
      </c>
      <c r="H1148" s="21" t="s">
        <v>5008</v>
      </c>
      <c r="I1148" s="6"/>
      <c r="J1148" s="22"/>
      <c r="K1148" s="5"/>
      <c r="L1148" s="5"/>
      <c r="M1148" s="5"/>
      <c r="N1148" s="5"/>
      <c r="O1148" s="5"/>
      <c r="P1148" s="5"/>
      <c r="Q1148" s="5"/>
      <c r="R1148" s="5"/>
      <c r="S1148" s="5"/>
      <c r="T1148" s="5"/>
      <c r="U1148" s="5"/>
    </row>
    <row r="1149" spans="1:21" ht="12.75" customHeight="1" x14ac:dyDescent="0.2">
      <c r="A1149" s="5"/>
      <c r="B1149" s="5"/>
      <c r="C1149" s="5"/>
      <c r="D1149" s="5"/>
      <c r="E1149" s="6"/>
      <c r="F1149" s="6">
        <v>54020020024</v>
      </c>
      <c r="G1149" s="6" t="s">
        <v>4362</v>
      </c>
      <c r="H1149" s="21" t="s">
        <v>5009</v>
      </c>
      <c r="I1149" s="6"/>
      <c r="J1149" s="22"/>
      <c r="K1149" s="5"/>
      <c r="L1149" s="5"/>
      <c r="M1149" s="5"/>
      <c r="N1149" s="5"/>
      <c r="O1149" s="5"/>
      <c r="P1149" s="5"/>
      <c r="Q1149" s="5"/>
      <c r="R1149" s="5"/>
      <c r="S1149" s="5"/>
      <c r="T1149" s="5"/>
      <c r="U1149" s="5"/>
    </row>
    <row r="1150" spans="1:21" ht="12.75" customHeight="1" x14ac:dyDescent="0.2">
      <c r="A1150" s="5"/>
      <c r="B1150" s="5"/>
      <c r="C1150" s="5"/>
      <c r="D1150" s="5"/>
      <c r="E1150" s="6"/>
      <c r="F1150" s="6">
        <v>54020020025</v>
      </c>
      <c r="G1150" s="6" t="s">
        <v>4366</v>
      </c>
      <c r="H1150" s="21" t="s">
        <v>5010</v>
      </c>
      <c r="I1150" s="6"/>
      <c r="J1150" s="22"/>
      <c r="K1150" s="5"/>
      <c r="L1150" s="5"/>
      <c r="M1150" s="5"/>
      <c r="N1150" s="5"/>
      <c r="O1150" s="5"/>
      <c r="P1150" s="5"/>
      <c r="Q1150" s="5"/>
      <c r="R1150" s="5"/>
      <c r="S1150" s="5"/>
      <c r="T1150" s="5"/>
      <c r="U1150" s="5"/>
    </row>
    <row r="1151" spans="1:21" ht="12.75" customHeight="1" x14ac:dyDescent="0.2">
      <c r="A1151" s="5"/>
      <c r="B1151" s="5"/>
      <c r="C1151" s="5"/>
      <c r="D1151" s="5"/>
      <c r="E1151" s="6"/>
      <c r="F1151" s="6">
        <v>54020030001</v>
      </c>
      <c r="G1151" s="6" t="s">
        <v>4370</v>
      </c>
      <c r="H1151" s="21" t="s">
        <v>5011</v>
      </c>
      <c r="I1151" s="6"/>
      <c r="J1151" s="22"/>
      <c r="K1151" s="5"/>
      <c r="L1151" s="5"/>
      <c r="M1151" s="5"/>
      <c r="N1151" s="5"/>
      <c r="O1151" s="5"/>
      <c r="P1151" s="5"/>
      <c r="Q1151" s="5"/>
      <c r="R1151" s="5"/>
      <c r="S1151" s="5"/>
      <c r="T1151" s="5"/>
      <c r="U1151" s="5"/>
    </row>
    <row r="1152" spans="1:21" ht="12.75" customHeight="1" x14ac:dyDescent="0.2">
      <c r="A1152" s="5"/>
      <c r="B1152" s="5"/>
      <c r="C1152" s="5"/>
      <c r="D1152" s="5"/>
      <c r="E1152" s="6"/>
      <c r="F1152" s="6">
        <v>54020030002</v>
      </c>
      <c r="G1152" s="6" t="s">
        <v>4374</v>
      </c>
      <c r="H1152" s="21" t="s">
        <v>5012</v>
      </c>
      <c r="I1152" s="6"/>
      <c r="J1152" s="22"/>
      <c r="K1152" s="5"/>
      <c r="L1152" s="5"/>
      <c r="M1152" s="5"/>
      <c r="N1152" s="5"/>
      <c r="O1152" s="5"/>
      <c r="P1152" s="5"/>
      <c r="Q1152" s="5"/>
      <c r="R1152" s="5"/>
      <c r="S1152" s="5"/>
      <c r="T1152" s="5"/>
      <c r="U1152" s="5"/>
    </row>
    <row r="1153" spans="1:21" ht="12.75" customHeight="1" x14ac:dyDescent="0.2">
      <c r="A1153" s="5"/>
      <c r="B1153" s="5"/>
      <c r="C1153" s="5"/>
      <c r="D1153" s="5"/>
      <c r="E1153" s="6"/>
      <c r="F1153" s="6">
        <v>54020030003</v>
      </c>
      <c r="G1153" s="6" t="s">
        <v>4378</v>
      </c>
      <c r="H1153" s="21" t="s">
        <v>5013</v>
      </c>
      <c r="I1153" s="6"/>
      <c r="J1153" s="22"/>
      <c r="K1153" s="5"/>
      <c r="L1153" s="5"/>
      <c r="M1153" s="5"/>
      <c r="N1153" s="5"/>
      <c r="O1153" s="5"/>
      <c r="P1153" s="5"/>
      <c r="Q1153" s="5"/>
      <c r="R1153" s="5"/>
      <c r="S1153" s="5"/>
      <c r="T1153" s="5"/>
      <c r="U1153" s="5"/>
    </row>
    <row r="1154" spans="1:21" ht="12.75" customHeight="1" x14ac:dyDescent="0.2">
      <c r="A1154" s="5"/>
      <c r="B1154" s="5"/>
      <c r="C1154" s="5"/>
      <c r="D1154" s="5"/>
      <c r="E1154" s="6"/>
      <c r="F1154" s="6">
        <v>54020030004</v>
      </c>
      <c r="G1154" s="6" t="s">
        <v>4382</v>
      </c>
      <c r="H1154" s="21" t="s">
        <v>5014</v>
      </c>
      <c r="I1154" s="6"/>
      <c r="J1154" s="22"/>
      <c r="K1154" s="5"/>
      <c r="L1154" s="5"/>
      <c r="M1154" s="5"/>
      <c r="N1154" s="5"/>
      <c r="O1154" s="5"/>
      <c r="P1154" s="5"/>
      <c r="Q1154" s="5"/>
      <c r="R1154" s="5"/>
      <c r="S1154" s="5"/>
      <c r="T1154" s="5"/>
      <c r="U1154" s="5"/>
    </row>
    <row r="1155" spans="1:21" ht="12.75" customHeight="1" x14ac:dyDescent="0.2">
      <c r="A1155" s="5"/>
      <c r="B1155" s="5"/>
      <c r="C1155" s="5"/>
      <c r="D1155" s="5"/>
      <c r="E1155" s="6"/>
      <c r="F1155" s="6">
        <v>54020030005</v>
      </c>
      <c r="G1155" s="6" t="s">
        <v>4386</v>
      </c>
      <c r="H1155" s="21" t="s">
        <v>5015</v>
      </c>
      <c r="I1155" s="6"/>
      <c r="J1155" s="22"/>
      <c r="K1155" s="5"/>
      <c r="L1155" s="5"/>
      <c r="M1155" s="5"/>
      <c r="N1155" s="5"/>
      <c r="O1155" s="5"/>
      <c r="P1155" s="5"/>
      <c r="Q1155" s="5"/>
      <c r="R1155" s="5"/>
      <c r="S1155" s="5"/>
      <c r="T1155" s="5"/>
      <c r="U1155" s="5"/>
    </row>
    <row r="1156" spans="1:21" ht="12.75" customHeight="1" x14ac:dyDescent="0.2">
      <c r="A1156" s="5"/>
      <c r="B1156" s="5"/>
      <c r="C1156" s="5"/>
      <c r="D1156" s="5"/>
      <c r="E1156" s="6"/>
      <c r="F1156" s="6">
        <v>54020030006</v>
      </c>
      <c r="G1156" s="6" t="s">
        <v>4390</v>
      </c>
      <c r="H1156" s="21" t="s">
        <v>5016</v>
      </c>
      <c r="I1156" s="6"/>
      <c r="J1156" s="22"/>
      <c r="K1156" s="5"/>
      <c r="L1156" s="5"/>
      <c r="M1156" s="5"/>
      <c r="N1156" s="5"/>
      <c r="O1156" s="5"/>
      <c r="P1156" s="5"/>
      <c r="Q1156" s="5"/>
      <c r="R1156" s="5"/>
      <c r="S1156" s="5"/>
      <c r="T1156" s="5"/>
      <c r="U1156" s="5"/>
    </row>
    <row r="1157" spans="1:21" ht="12.75" customHeight="1" x14ac:dyDescent="0.2">
      <c r="A1157" s="5"/>
      <c r="B1157" s="5"/>
      <c r="C1157" s="5"/>
      <c r="D1157" s="5"/>
      <c r="E1157" s="6"/>
      <c r="F1157" s="6">
        <v>54020030007</v>
      </c>
      <c r="G1157" s="6" t="s">
        <v>4394</v>
      </c>
      <c r="H1157" s="21" t="s">
        <v>5017</v>
      </c>
      <c r="I1157" s="6"/>
      <c r="J1157" s="22"/>
      <c r="K1157" s="5"/>
      <c r="L1157" s="5"/>
      <c r="M1157" s="5"/>
      <c r="N1157" s="5"/>
      <c r="O1157" s="5"/>
      <c r="P1157" s="5"/>
      <c r="Q1157" s="5"/>
      <c r="R1157" s="5"/>
      <c r="S1157" s="5"/>
      <c r="T1157" s="5"/>
      <c r="U1157" s="5"/>
    </row>
    <row r="1158" spans="1:21" ht="12.75" customHeight="1" x14ac:dyDescent="0.2">
      <c r="A1158" s="5"/>
      <c r="B1158" s="5"/>
      <c r="C1158" s="5"/>
      <c r="D1158" s="5"/>
      <c r="E1158" s="6"/>
      <c r="F1158" s="6">
        <v>54020030008</v>
      </c>
      <c r="G1158" s="6" t="s">
        <v>4398</v>
      </c>
      <c r="H1158" s="21" t="s">
        <v>5018</v>
      </c>
      <c r="I1158" s="6"/>
      <c r="J1158" s="22"/>
      <c r="K1158" s="5"/>
      <c r="L1158" s="5"/>
      <c r="M1158" s="5"/>
      <c r="N1158" s="5"/>
      <c r="O1158" s="5"/>
      <c r="P1158" s="5"/>
      <c r="Q1158" s="5"/>
      <c r="R1158" s="5"/>
      <c r="S1158" s="5"/>
      <c r="T1158" s="5"/>
      <c r="U1158" s="5"/>
    </row>
    <row r="1159" spans="1:21" ht="12.75" customHeight="1" x14ac:dyDescent="0.2">
      <c r="A1159" s="5"/>
      <c r="B1159" s="5"/>
      <c r="C1159" s="5"/>
      <c r="D1159" s="5"/>
      <c r="E1159" s="6"/>
      <c r="F1159" s="6">
        <v>54020030009</v>
      </c>
      <c r="G1159" s="6" t="s">
        <v>4402</v>
      </c>
      <c r="H1159" s="21" t="s">
        <v>5019</v>
      </c>
      <c r="I1159" s="6"/>
      <c r="J1159" s="22"/>
      <c r="K1159" s="5"/>
      <c r="L1159" s="5"/>
      <c r="M1159" s="5"/>
      <c r="N1159" s="5"/>
      <c r="O1159" s="5"/>
      <c r="P1159" s="5"/>
      <c r="Q1159" s="5"/>
      <c r="R1159" s="5"/>
      <c r="S1159" s="5"/>
      <c r="T1159" s="5"/>
      <c r="U1159" s="5"/>
    </row>
    <row r="1160" spans="1:21" ht="12.75" customHeight="1" x14ac:dyDescent="0.2">
      <c r="A1160" s="5"/>
      <c r="B1160" s="5"/>
      <c r="C1160" s="5"/>
      <c r="D1160" s="5"/>
      <c r="E1160" s="6"/>
      <c r="F1160" s="6">
        <v>54020030010</v>
      </c>
      <c r="G1160" s="6" t="s">
        <v>4406</v>
      </c>
      <c r="H1160" s="21" t="s">
        <v>5020</v>
      </c>
      <c r="I1160" s="6"/>
      <c r="J1160" s="22"/>
      <c r="K1160" s="5"/>
      <c r="L1160" s="5"/>
      <c r="M1160" s="5"/>
      <c r="N1160" s="5"/>
      <c r="O1160" s="5"/>
      <c r="P1160" s="5"/>
      <c r="Q1160" s="5"/>
      <c r="R1160" s="5"/>
      <c r="S1160" s="5"/>
      <c r="T1160" s="5"/>
      <c r="U1160" s="5"/>
    </row>
    <row r="1161" spans="1:21" ht="12.75" customHeight="1" x14ac:dyDescent="0.2">
      <c r="A1161" s="5"/>
      <c r="B1161" s="5"/>
      <c r="C1161" s="5"/>
      <c r="D1161" s="5"/>
      <c r="E1161" s="6"/>
      <c r="F1161" s="6">
        <v>54020030011</v>
      </c>
      <c r="G1161" s="6" t="s">
        <v>4410</v>
      </c>
      <c r="H1161" s="21" t="s">
        <v>5021</v>
      </c>
      <c r="I1161" s="6"/>
      <c r="J1161" s="22"/>
      <c r="K1161" s="5"/>
      <c r="L1161" s="5"/>
      <c r="M1161" s="5"/>
      <c r="N1161" s="5"/>
      <c r="O1161" s="5"/>
      <c r="P1161" s="5"/>
      <c r="Q1161" s="5"/>
      <c r="R1161" s="5"/>
      <c r="S1161" s="5"/>
      <c r="T1161" s="5"/>
      <c r="U1161" s="5"/>
    </row>
    <row r="1162" spans="1:21" ht="12.75" customHeight="1" x14ac:dyDescent="0.2">
      <c r="A1162" s="5"/>
      <c r="B1162" s="5"/>
      <c r="C1162" s="5"/>
      <c r="D1162" s="5"/>
      <c r="E1162" s="6"/>
      <c r="F1162" s="6">
        <v>54020030012</v>
      </c>
      <c r="G1162" s="6" t="s">
        <v>4414</v>
      </c>
      <c r="H1162" s="21" t="s">
        <v>5022</v>
      </c>
      <c r="I1162" s="6"/>
      <c r="J1162" s="22"/>
      <c r="K1162" s="5"/>
      <c r="L1162" s="5"/>
      <c r="M1162" s="5"/>
      <c r="N1162" s="5"/>
      <c r="O1162" s="5"/>
      <c r="P1162" s="5"/>
      <c r="Q1162" s="5"/>
      <c r="R1162" s="5"/>
      <c r="S1162" s="5"/>
      <c r="T1162" s="5"/>
      <c r="U1162" s="5"/>
    </row>
    <row r="1163" spans="1:21" ht="12.75" customHeight="1" x14ac:dyDescent="0.2">
      <c r="A1163" s="5"/>
      <c r="B1163" s="5"/>
      <c r="C1163" s="5"/>
      <c r="D1163" s="5"/>
      <c r="E1163" s="6"/>
      <c r="F1163" s="6">
        <v>54020030013</v>
      </c>
      <c r="G1163" s="6" t="s">
        <v>4418</v>
      </c>
      <c r="H1163" s="21" t="s">
        <v>5023</v>
      </c>
      <c r="I1163" s="6"/>
      <c r="J1163" s="22"/>
      <c r="K1163" s="5"/>
      <c r="L1163" s="5"/>
      <c r="M1163" s="5"/>
      <c r="N1163" s="5"/>
      <c r="O1163" s="5"/>
      <c r="P1163" s="5"/>
      <c r="Q1163" s="5"/>
      <c r="R1163" s="5"/>
      <c r="S1163" s="5"/>
      <c r="T1163" s="5"/>
      <c r="U1163" s="5"/>
    </row>
    <row r="1164" spans="1:21" ht="12.75" customHeight="1" x14ac:dyDescent="0.2">
      <c r="A1164" s="5"/>
      <c r="B1164" s="5"/>
      <c r="C1164" s="5"/>
      <c r="D1164" s="5"/>
      <c r="E1164" s="6"/>
      <c r="F1164" s="6">
        <v>54020030014</v>
      </c>
      <c r="G1164" s="6" t="s">
        <v>4422</v>
      </c>
      <c r="H1164" s="21" t="s">
        <v>5024</v>
      </c>
      <c r="I1164" s="6"/>
      <c r="J1164" s="22"/>
      <c r="K1164" s="5"/>
      <c r="L1164" s="5"/>
      <c r="M1164" s="5"/>
      <c r="N1164" s="5"/>
      <c r="O1164" s="5"/>
      <c r="P1164" s="5"/>
      <c r="Q1164" s="5"/>
      <c r="R1164" s="5"/>
      <c r="S1164" s="5"/>
      <c r="T1164" s="5"/>
      <c r="U1164" s="5"/>
    </row>
    <row r="1165" spans="1:21" ht="12.75" customHeight="1" x14ac:dyDescent="0.2">
      <c r="A1165" s="5"/>
      <c r="B1165" s="5"/>
      <c r="C1165" s="5"/>
      <c r="D1165" s="5"/>
      <c r="E1165" s="6"/>
      <c r="F1165" s="6">
        <v>54020030015</v>
      </c>
      <c r="G1165" s="6" t="s">
        <v>4426</v>
      </c>
      <c r="H1165" s="21" t="s">
        <v>5025</v>
      </c>
      <c r="I1165" s="6"/>
      <c r="J1165" s="22"/>
      <c r="K1165" s="5"/>
      <c r="L1165" s="5"/>
      <c r="M1165" s="5"/>
      <c r="N1165" s="5"/>
      <c r="O1165" s="5"/>
      <c r="P1165" s="5"/>
      <c r="Q1165" s="5"/>
      <c r="R1165" s="5"/>
      <c r="S1165" s="5"/>
      <c r="T1165" s="5"/>
      <c r="U1165" s="5"/>
    </row>
    <row r="1166" spans="1:21" ht="12.75" customHeight="1" x14ac:dyDescent="0.2">
      <c r="A1166" s="5"/>
      <c r="B1166" s="5"/>
      <c r="C1166" s="5"/>
      <c r="D1166" s="5"/>
      <c r="E1166" s="6"/>
      <c r="F1166" s="6">
        <v>54020030016</v>
      </c>
      <c r="G1166" s="6" t="s">
        <v>4430</v>
      </c>
      <c r="H1166" s="21" t="s">
        <v>5026</v>
      </c>
      <c r="I1166" s="6"/>
      <c r="J1166" s="22"/>
      <c r="K1166" s="5"/>
      <c r="L1166" s="5"/>
      <c r="M1166" s="5"/>
      <c r="N1166" s="5"/>
      <c r="O1166" s="5"/>
      <c r="P1166" s="5"/>
      <c r="Q1166" s="5"/>
      <c r="R1166" s="5"/>
      <c r="S1166" s="5"/>
      <c r="T1166" s="5"/>
      <c r="U1166" s="5"/>
    </row>
    <row r="1167" spans="1:21" ht="12.75" customHeight="1" x14ac:dyDescent="0.2">
      <c r="A1167" s="5"/>
      <c r="B1167" s="5"/>
      <c r="C1167" s="5"/>
      <c r="D1167" s="5"/>
      <c r="E1167" s="6"/>
      <c r="F1167" s="6">
        <v>54020030017</v>
      </c>
      <c r="G1167" s="6" t="s">
        <v>4434</v>
      </c>
      <c r="H1167" s="21" t="s">
        <v>5027</v>
      </c>
      <c r="I1167" s="6"/>
      <c r="J1167" s="22"/>
      <c r="K1167" s="5"/>
      <c r="L1167" s="5"/>
      <c r="M1167" s="5"/>
      <c r="N1167" s="5"/>
      <c r="O1167" s="5"/>
      <c r="P1167" s="5"/>
      <c r="Q1167" s="5"/>
      <c r="R1167" s="5"/>
      <c r="S1167" s="5"/>
      <c r="T1167" s="5"/>
      <c r="U1167" s="5"/>
    </row>
    <row r="1168" spans="1:21" ht="12.75" customHeight="1" x14ac:dyDescent="0.2">
      <c r="A1168" s="5"/>
      <c r="B1168" s="5"/>
      <c r="C1168" s="5"/>
      <c r="D1168" s="5"/>
      <c r="E1168" s="6"/>
      <c r="F1168" s="6">
        <v>54020030018</v>
      </c>
      <c r="G1168" s="6" t="s">
        <v>4438</v>
      </c>
      <c r="H1168" s="21" t="s">
        <v>5028</v>
      </c>
      <c r="I1168" s="6"/>
      <c r="J1168" s="22"/>
      <c r="K1168" s="5"/>
      <c r="L1168" s="5"/>
      <c r="M1168" s="5"/>
      <c r="N1168" s="5"/>
      <c r="O1168" s="5"/>
      <c r="P1168" s="5"/>
      <c r="Q1168" s="5"/>
      <c r="R1168" s="5"/>
      <c r="S1168" s="5"/>
      <c r="T1168" s="5"/>
      <c r="U1168" s="5"/>
    </row>
    <row r="1169" spans="1:21" ht="12.75" customHeight="1" x14ac:dyDescent="0.2">
      <c r="A1169" s="5"/>
      <c r="B1169" s="5"/>
      <c r="C1169" s="5"/>
      <c r="D1169" s="5"/>
      <c r="E1169" s="6"/>
      <c r="F1169" s="6">
        <v>54020030019</v>
      </c>
      <c r="G1169" s="6" t="s">
        <v>4442</v>
      </c>
      <c r="H1169" s="21" t="s">
        <v>5029</v>
      </c>
      <c r="I1169" s="6"/>
      <c r="J1169" s="22"/>
      <c r="K1169" s="5"/>
      <c r="L1169" s="5"/>
      <c r="M1169" s="5"/>
      <c r="N1169" s="5"/>
      <c r="O1169" s="5"/>
      <c r="P1169" s="5"/>
      <c r="Q1169" s="5"/>
      <c r="R1169" s="5"/>
      <c r="S1169" s="5"/>
      <c r="T1169" s="5"/>
      <c r="U1169" s="5"/>
    </row>
    <row r="1170" spans="1:21" ht="12.75" customHeight="1" x14ac:dyDescent="0.2">
      <c r="A1170" s="5"/>
      <c r="B1170" s="5"/>
      <c r="C1170" s="5"/>
      <c r="D1170" s="5"/>
      <c r="E1170" s="6"/>
      <c r="F1170" s="6">
        <v>54020030020</v>
      </c>
      <c r="G1170" s="6" t="s">
        <v>4446</v>
      </c>
      <c r="H1170" s="21" t="s">
        <v>5030</v>
      </c>
      <c r="I1170" s="6"/>
      <c r="J1170" s="22"/>
      <c r="K1170" s="5"/>
      <c r="L1170" s="5"/>
      <c r="M1170" s="5"/>
      <c r="N1170" s="5"/>
      <c r="O1170" s="5"/>
      <c r="P1170" s="5"/>
      <c r="Q1170" s="5"/>
      <c r="R1170" s="5"/>
      <c r="S1170" s="5"/>
      <c r="T1170" s="5"/>
      <c r="U1170" s="5"/>
    </row>
    <row r="1171" spans="1:21" ht="12.75" customHeight="1" x14ac:dyDescent="0.2">
      <c r="A1171" s="5"/>
      <c r="B1171" s="5"/>
      <c r="C1171" s="5"/>
      <c r="D1171" s="5"/>
      <c r="E1171" s="6"/>
      <c r="F1171" s="6">
        <v>54020040001</v>
      </c>
      <c r="G1171" s="6" t="s">
        <v>4450</v>
      </c>
      <c r="H1171" s="21" t="s">
        <v>5031</v>
      </c>
      <c r="I1171" s="6"/>
      <c r="J1171" s="22"/>
      <c r="K1171" s="5"/>
      <c r="L1171" s="5"/>
      <c r="M1171" s="5"/>
      <c r="N1171" s="5"/>
      <c r="O1171" s="5"/>
      <c r="P1171" s="5"/>
      <c r="Q1171" s="5"/>
      <c r="R1171" s="5"/>
      <c r="S1171" s="5"/>
      <c r="T1171" s="5"/>
      <c r="U1171" s="5"/>
    </row>
    <row r="1172" spans="1:21" ht="12.75" customHeight="1" x14ac:dyDescent="0.2">
      <c r="A1172" s="5"/>
      <c r="B1172" s="5"/>
      <c r="C1172" s="5"/>
      <c r="D1172" s="5"/>
      <c r="E1172" s="6"/>
      <c r="F1172" s="6">
        <v>54020040002</v>
      </c>
      <c r="G1172" s="6" t="s">
        <v>4454</v>
      </c>
      <c r="H1172" s="21" t="s">
        <v>5032</v>
      </c>
      <c r="I1172" s="6"/>
      <c r="J1172" s="22"/>
      <c r="K1172" s="5"/>
      <c r="L1172" s="5"/>
      <c r="M1172" s="5"/>
      <c r="N1172" s="5"/>
      <c r="O1172" s="5"/>
      <c r="P1172" s="5"/>
      <c r="Q1172" s="5"/>
      <c r="R1172" s="5"/>
      <c r="S1172" s="5"/>
      <c r="T1172" s="5"/>
      <c r="U1172" s="5"/>
    </row>
    <row r="1173" spans="1:21" ht="12.75" customHeight="1" x14ac:dyDescent="0.2">
      <c r="A1173" s="5"/>
      <c r="B1173" s="5"/>
      <c r="C1173" s="5"/>
      <c r="D1173" s="5"/>
      <c r="E1173" s="6"/>
      <c r="F1173" s="6">
        <v>54020040003</v>
      </c>
      <c r="G1173" s="6" t="s">
        <v>4458</v>
      </c>
      <c r="H1173" s="21" t="s">
        <v>5033</v>
      </c>
      <c r="I1173" s="6"/>
      <c r="J1173" s="22"/>
      <c r="K1173" s="5"/>
      <c r="L1173" s="5"/>
      <c r="M1173" s="5"/>
      <c r="N1173" s="5"/>
      <c r="O1173" s="5"/>
      <c r="P1173" s="5"/>
      <c r="Q1173" s="5"/>
      <c r="R1173" s="5"/>
      <c r="S1173" s="5"/>
      <c r="T1173" s="5"/>
      <c r="U1173" s="5"/>
    </row>
    <row r="1174" spans="1:21" ht="12.75" customHeight="1" x14ac:dyDescent="0.2">
      <c r="A1174" s="5"/>
      <c r="B1174" s="5"/>
      <c r="C1174" s="5"/>
      <c r="D1174" s="5"/>
      <c r="E1174" s="6"/>
      <c r="F1174" s="6">
        <v>54020040004</v>
      </c>
      <c r="G1174" s="6" t="s">
        <v>4462</v>
      </c>
      <c r="H1174" s="21" t="s">
        <v>5034</v>
      </c>
      <c r="I1174" s="6"/>
      <c r="J1174" s="22"/>
      <c r="K1174" s="5"/>
      <c r="L1174" s="5"/>
      <c r="M1174" s="5"/>
      <c r="N1174" s="5"/>
      <c r="O1174" s="5"/>
      <c r="P1174" s="5"/>
      <c r="Q1174" s="5"/>
      <c r="R1174" s="5"/>
      <c r="S1174" s="5"/>
      <c r="T1174" s="5"/>
      <c r="U1174" s="5"/>
    </row>
    <row r="1175" spans="1:21" ht="12.75" customHeight="1" x14ac:dyDescent="0.2">
      <c r="A1175" s="5"/>
      <c r="B1175" s="5"/>
      <c r="C1175" s="5"/>
      <c r="D1175" s="5"/>
      <c r="E1175" s="6"/>
      <c r="F1175" s="6">
        <v>54020040005</v>
      </c>
      <c r="G1175" s="6" t="s">
        <v>4466</v>
      </c>
      <c r="H1175" s="21" t="s">
        <v>5035</v>
      </c>
      <c r="I1175" s="6"/>
      <c r="J1175" s="22"/>
      <c r="K1175" s="5"/>
      <c r="L1175" s="5"/>
      <c r="M1175" s="5"/>
      <c r="N1175" s="5"/>
      <c r="O1175" s="5"/>
      <c r="P1175" s="5"/>
      <c r="Q1175" s="5"/>
      <c r="R1175" s="5"/>
      <c r="S1175" s="5"/>
      <c r="T1175" s="5"/>
      <c r="U1175" s="5"/>
    </row>
    <row r="1176" spans="1:21" ht="12.75" customHeight="1" x14ac:dyDescent="0.2">
      <c r="A1176" s="5"/>
      <c r="B1176" s="5"/>
      <c r="C1176" s="5"/>
      <c r="D1176" s="5"/>
      <c r="E1176" s="6"/>
      <c r="F1176" s="6">
        <v>54020040006</v>
      </c>
      <c r="G1176" s="6" t="s">
        <v>4469</v>
      </c>
      <c r="H1176" s="21" t="s">
        <v>5036</v>
      </c>
      <c r="I1176" s="6"/>
      <c r="J1176" s="22"/>
      <c r="K1176" s="5"/>
      <c r="L1176" s="5"/>
      <c r="M1176" s="5"/>
      <c r="N1176" s="5"/>
      <c r="O1176" s="5"/>
      <c r="P1176" s="5"/>
      <c r="Q1176" s="5"/>
      <c r="R1176" s="5"/>
      <c r="S1176" s="5"/>
      <c r="T1176" s="5"/>
      <c r="U1176" s="5"/>
    </row>
    <row r="1177" spans="1:21" ht="12.75" customHeight="1" x14ac:dyDescent="0.2">
      <c r="A1177" s="5"/>
      <c r="B1177" s="5"/>
      <c r="C1177" s="5"/>
      <c r="D1177" s="5"/>
      <c r="E1177" s="6"/>
      <c r="F1177" s="6">
        <v>54020040007</v>
      </c>
      <c r="G1177" s="6" t="s">
        <v>4472</v>
      </c>
      <c r="H1177" s="21" t="s">
        <v>5037</v>
      </c>
      <c r="I1177" s="6"/>
      <c r="J1177" s="22"/>
      <c r="K1177" s="5"/>
      <c r="L1177" s="5"/>
      <c r="M1177" s="5"/>
      <c r="N1177" s="5"/>
      <c r="O1177" s="5"/>
      <c r="P1177" s="5"/>
      <c r="Q1177" s="5"/>
      <c r="R1177" s="5"/>
      <c r="S1177" s="5"/>
      <c r="T1177" s="5"/>
      <c r="U1177" s="5"/>
    </row>
    <row r="1178" spans="1:21" ht="12.75" customHeight="1" x14ac:dyDescent="0.2">
      <c r="A1178" s="5"/>
      <c r="B1178" s="5"/>
      <c r="C1178" s="5"/>
      <c r="D1178" s="5"/>
      <c r="E1178" s="6"/>
      <c r="F1178" s="6">
        <v>54020040008</v>
      </c>
      <c r="G1178" s="6" t="s">
        <v>4475</v>
      </c>
      <c r="H1178" s="21" t="s">
        <v>5038</v>
      </c>
      <c r="I1178" s="6"/>
      <c r="J1178" s="22"/>
      <c r="K1178" s="5"/>
      <c r="L1178" s="5"/>
      <c r="M1178" s="5"/>
      <c r="N1178" s="5"/>
      <c r="O1178" s="5"/>
      <c r="P1178" s="5"/>
      <c r="Q1178" s="5"/>
      <c r="R1178" s="5"/>
      <c r="S1178" s="5"/>
      <c r="T1178" s="5"/>
      <c r="U1178" s="5"/>
    </row>
    <row r="1179" spans="1:21" ht="12.75" customHeight="1" x14ac:dyDescent="0.2">
      <c r="A1179" s="5"/>
      <c r="B1179" s="5"/>
      <c r="C1179" s="5"/>
      <c r="D1179" s="5"/>
      <c r="E1179" s="6"/>
      <c r="F1179" s="6">
        <v>54020040009</v>
      </c>
      <c r="G1179" s="6" t="s">
        <v>4478</v>
      </c>
      <c r="H1179" s="21" t="s">
        <v>5039</v>
      </c>
      <c r="I1179" s="6"/>
      <c r="J1179" s="22"/>
      <c r="K1179" s="5"/>
      <c r="L1179" s="5"/>
      <c r="M1179" s="5"/>
      <c r="N1179" s="5"/>
      <c r="O1179" s="5"/>
      <c r="P1179" s="5"/>
      <c r="Q1179" s="5"/>
      <c r="R1179" s="5"/>
      <c r="S1179" s="5"/>
      <c r="T1179" s="5"/>
      <c r="U1179" s="5"/>
    </row>
    <row r="1180" spans="1:21" ht="12.75" customHeight="1" x14ac:dyDescent="0.2">
      <c r="A1180" s="5"/>
      <c r="B1180" s="5"/>
      <c r="C1180" s="5"/>
      <c r="D1180" s="5"/>
      <c r="E1180" s="6"/>
      <c r="F1180" s="6">
        <v>54020040010</v>
      </c>
      <c r="G1180" s="6" t="s">
        <v>4481</v>
      </c>
      <c r="H1180" s="21" t="s">
        <v>5040</v>
      </c>
      <c r="I1180" s="6"/>
      <c r="J1180" s="22"/>
      <c r="K1180" s="5"/>
      <c r="L1180" s="5"/>
      <c r="M1180" s="5"/>
      <c r="N1180" s="5"/>
      <c r="O1180" s="5"/>
      <c r="P1180" s="5"/>
      <c r="Q1180" s="5"/>
      <c r="R1180" s="5"/>
      <c r="S1180" s="5"/>
      <c r="T1180" s="5"/>
      <c r="U1180" s="5"/>
    </row>
    <row r="1181" spans="1:21" ht="12.75" customHeight="1" x14ac:dyDescent="0.2">
      <c r="A1181" s="5"/>
      <c r="B1181" s="5"/>
      <c r="C1181" s="5"/>
      <c r="D1181" s="5"/>
      <c r="E1181" s="6"/>
      <c r="F1181" s="6">
        <v>54020040011</v>
      </c>
      <c r="G1181" s="6" t="s">
        <v>4484</v>
      </c>
      <c r="H1181" s="21" t="s">
        <v>5041</v>
      </c>
      <c r="I1181" s="6"/>
      <c r="J1181" s="22"/>
      <c r="K1181" s="5"/>
      <c r="L1181" s="5"/>
      <c r="M1181" s="5"/>
      <c r="N1181" s="5"/>
      <c r="O1181" s="5"/>
      <c r="P1181" s="5"/>
      <c r="Q1181" s="5"/>
      <c r="R1181" s="5"/>
      <c r="S1181" s="5"/>
      <c r="T1181" s="5"/>
      <c r="U1181" s="5"/>
    </row>
    <row r="1182" spans="1:21" ht="12.75" customHeight="1" x14ac:dyDescent="0.2">
      <c r="A1182" s="5"/>
      <c r="B1182" s="5"/>
      <c r="C1182" s="5"/>
      <c r="D1182" s="5"/>
      <c r="E1182" s="6"/>
      <c r="F1182" s="6">
        <v>54030010001</v>
      </c>
      <c r="G1182" s="6" t="s">
        <v>4487</v>
      </c>
      <c r="H1182" s="21" t="s">
        <v>5042</v>
      </c>
      <c r="I1182" s="6"/>
      <c r="J1182" s="22"/>
      <c r="K1182" s="5"/>
      <c r="L1182" s="5"/>
      <c r="M1182" s="5"/>
      <c r="N1182" s="5"/>
      <c r="O1182" s="5"/>
      <c r="P1182" s="5"/>
      <c r="Q1182" s="5"/>
      <c r="R1182" s="5"/>
      <c r="S1182" s="5"/>
      <c r="T1182" s="5"/>
      <c r="U1182" s="5"/>
    </row>
    <row r="1183" spans="1:21" ht="12.75" customHeight="1" x14ac:dyDescent="0.2">
      <c r="A1183" s="5"/>
      <c r="B1183" s="5"/>
      <c r="C1183" s="5"/>
      <c r="D1183" s="5"/>
      <c r="E1183" s="6"/>
      <c r="F1183" s="6">
        <v>54030010002</v>
      </c>
      <c r="G1183" s="6" t="s">
        <v>4490</v>
      </c>
      <c r="H1183" s="21" t="s">
        <v>5043</v>
      </c>
      <c r="I1183" s="6"/>
      <c r="J1183" s="22"/>
      <c r="K1183" s="5"/>
      <c r="L1183" s="5"/>
      <c r="M1183" s="5"/>
      <c r="N1183" s="5"/>
      <c r="O1183" s="5"/>
      <c r="P1183" s="5"/>
      <c r="Q1183" s="5"/>
      <c r="R1183" s="5"/>
      <c r="S1183" s="5"/>
      <c r="T1183" s="5"/>
      <c r="U1183" s="5"/>
    </row>
    <row r="1184" spans="1:21" ht="12.75" customHeight="1" x14ac:dyDescent="0.2">
      <c r="A1184" s="5"/>
      <c r="B1184" s="5"/>
      <c r="C1184" s="5"/>
      <c r="D1184" s="5"/>
      <c r="E1184" s="6"/>
      <c r="F1184" s="6">
        <v>54030010003</v>
      </c>
      <c r="G1184" s="6" t="s">
        <v>4493</v>
      </c>
      <c r="H1184" s="21" t="s">
        <v>5044</v>
      </c>
      <c r="I1184" s="6"/>
      <c r="J1184" s="22"/>
      <c r="K1184" s="5"/>
      <c r="L1184" s="5"/>
      <c r="M1184" s="5"/>
      <c r="N1184" s="5"/>
      <c r="O1184" s="5"/>
      <c r="P1184" s="5"/>
      <c r="Q1184" s="5"/>
      <c r="R1184" s="5"/>
      <c r="S1184" s="5"/>
      <c r="T1184" s="5"/>
      <c r="U1184" s="5"/>
    </row>
    <row r="1185" spans="1:21" ht="12.75" customHeight="1" x14ac:dyDescent="0.2">
      <c r="A1185" s="5"/>
      <c r="B1185" s="5"/>
      <c r="C1185" s="5"/>
      <c r="D1185" s="5"/>
      <c r="E1185" s="6"/>
      <c r="F1185" s="6">
        <v>54030010004</v>
      </c>
      <c r="G1185" s="6" t="s">
        <v>4496</v>
      </c>
      <c r="H1185" s="21" t="s">
        <v>5045</v>
      </c>
      <c r="I1185" s="6"/>
      <c r="J1185" s="22"/>
      <c r="K1185" s="5"/>
      <c r="L1185" s="5"/>
      <c r="M1185" s="5"/>
      <c r="N1185" s="5"/>
      <c r="O1185" s="5"/>
      <c r="P1185" s="5"/>
      <c r="Q1185" s="5"/>
      <c r="R1185" s="5"/>
      <c r="S1185" s="5"/>
      <c r="T1185" s="5"/>
      <c r="U1185" s="5"/>
    </row>
    <row r="1186" spans="1:21" ht="12.75" customHeight="1" x14ac:dyDescent="0.2">
      <c r="A1186" s="5"/>
      <c r="B1186" s="5"/>
      <c r="C1186" s="5"/>
      <c r="D1186" s="5"/>
      <c r="E1186" s="6"/>
      <c r="F1186" s="6">
        <v>54030010005</v>
      </c>
      <c r="G1186" s="6" t="s">
        <v>4499</v>
      </c>
      <c r="H1186" s="21" t="s">
        <v>5046</v>
      </c>
      <c r="I1186" s="6"/>
      <c r="J1186" s="22"/>
      <c r="K1186" s="5"/>
      <c r="L1186" s="5"/>
      <c r="M1186" s="5"/>
      <c r="N1186" s="5"/>
      <c r="O1186" s="5"/>
      <c r="P1186" s="5"/>
      <c r="Q1186" s="5"/>
      <c r="R1186" s="5"/>
      <c r="S1186" s="5"/>
      <c r="T1186" s="5"/>
      <c r="U1186" s="5"/>
    </row>
    <row r="1187" spans="1:21" ht="12.75" customHeight="1" x14ac:dyDescent="0.2">
      <c r="A1187" s="5"/>
      <c r="B1187" s="5"/>
      <c r="C1187" s="5"/>
      <c r="D1187" s="5"/>
      <c r="E1187" s="6"/>
      <c r="F1187" s="6">
        <v>54030010006</v>
      </c>
      <c r="G1187" s="6" t="s">
        <v>4502</v>
      </c>
      <c r="H1187" s="21" t="s">
        <v>5047</v>
      </c>
      <c r="I1187" s="6"/>
      <c r="J1187" s="22"/>
      <c r="K1187" s="5"/>
      <c r="L1187" s="5"/>
      <c r="M1187" s="5"/>
      <c r="N1187" s="5"/>
      <c r="O1187" s="5"/>
      <c r="P1187" s="5"/>
      <c r="Q1187" s="5"/>
      <c r="R1187" s="5"/>
      <c r="S1187" s="5"/>
      <c r="T1187" s="5"/>
      <c r="U1187" s="5"/>
    </row>
    <row r="1188" spans="1:21" ht="12.75" customHeight="1" x14ac:dyDescent="0.2">
      <c r="A1188" s="5"/>
      <c r="B1188" s="5"/>
      <c r="C1188" s="5"/>
      <c r="D1188" s="5"/>
      <c r="E1188" s="6"/>
      <c r="F1188" s="6">
        <v>54030010007</v>
      </c>
      <c r="G1188" s="6" t="s">
        <v>4505</v>
      </c>
      <c r="H1188" s="21" t="s">
        <v>5048</v>
      </c>
      <c r="I1188" s="6"/>
      <c r="J1188" s="22"/>
      <c r="K1188" s="5"/>
      <c r="L1188" s="5"/>
      <c r="M1188" s="5"/>
      <c r="N1188" s="5"/>
      <c r="O1188" s="5"/>
      <c r="P1188" s="5"/>
      <c r="Q1188" s="5"/>
      <c r="R1188" s="5"/>
      <c r="S1188" s="5"/>
      <c r="T1188" s="5"/>
      <c r="U1188" s="5"/>
    </row>
    <row r="1189" spans="1:21" ht="12.75" customHeight="1" x14ac:dyDescent="0.2">
      <c r="A1189" s="5"/>
      <c r="B1189" s="5"/>
      <c r="C1189" s="5"/>
      <c r="D1189" s="5"/>
      <c r="E1189" s="6"/>
      <c r="F1189" s="6">
        <v>54030010008</v>
      </c>
      <c r="G1189" s="6" t="s">
        <v>4508</v>
      </c>
      <c r="H1189" s="21" t="s">
        <v>5049</v>
      </c>
      <c r="I1189" s="6"/>
      <c r="J1189" s="22"/>
      <c r="K1189" s="5"/>
      <c r="L1189" s="5"/>
      <c r="M1189" s="5"/>
      <c r="N1189" s="5"/>
      <c r="O1189" s="5"/>
      <c r="P1189" s="5"/>
      <c r="Q1189" s="5"/>
      <c r="R1189" s="5"/>
      <c r="S1189" s="5"/>
      <c r="T1189" s="5"/>
      <c r="U1189" s="5"/>
    </row>
    <row r="1190" spans="1:21" ht="12.75" customHeight="1" x14ac:dyDescent="0.2">
      <c r="A1190" s="5"/>
      <c r="B1190" s="5"/>
      <c r="C1190" s="5"/>
      <c r="D1190" s="5"/>
      <c r="E1190" s="6"/>
      <c r="F1190" s="6">
        <v>54030010009</v>
      </c>
      <c r="G1190" s="6" t="s">
        <v>4511</v>
      </c>
      <c r="H1190" s="21" t="s">
        <v>5050</v>
      </c>
      <c r="I1190" s="6"/>
      <c r="J1190" s="22"/>
      <c r="K1190" s="5"/>
      <c r="L1190" s="5"/>
      <c r="M1190" s="5"/>
      <c r="N1190" s="5"/>
      <c r="O1190" s="5"/>
      <c r="P1190" s="5"/>
      <c r="Q1190" s="5"/>
      <c r="R1190" s="5"/>
      <c r="S1190" s="5"/>
      <c r="T1190" s="5"/>
      <c r="U1190" s="5"/>
    </row>
    <row r="1191" spans="1:21" ht="12.75" customHeight="1" x14ac:dyDescent="0.2">
      <c r="A1191" s="5"/>
      <c r="B1191" s="5"/>
      <c r="C1191" s="5"/>
      <c r="D1191" s="5"/>
      <c r="E1191" s="6"/>
      <c r="F1191" s="6">
        <v>54030010010</v>
      </c>
      <c r="G1191" s="6" t="s">
        <v>4514</v>
      </c>
      <c r="H1191" s="21" t="s">
        <v>5051</v>
      </c>
      <c r="I1191" s="6"/>
      <c r="J1191" s="22"/>
      <c r="K1191" s="5"/>
      <c r="L1191" s="5"/>
      <c r="M1191" s="5"/>
      <c r="N1191" s="5"/>
      <c r="O1191" s="5"/>
      <c r="P1191" s="5"/>
      <c r="Q1191" s="5"/>
      <c r="R1191" s="5"/>
      <c r="S1191" s="5"/>
      <c r="T1191" s="5"/>
      <c r="U1191" s="5"/>
    </row>
    <row r="1192" spans="1:21" ht="12.75" customHeight="1" x14ac:dyDescent="0.2">
      <c r="A1192" s="5"/>
      <c r="B1192" s="5"/>
      <c r="C1192" s="5"/>
      <c r="D1192" s="5"/>
      <c r="E1192" s="6"/>
      <c r="F1192" s="6">
        <v>54030010011</v>
      </c>
      <c r="G1192" s="6" t="s">
        <v>4517</v>
      </c>
      <c r="H1192" s="21" t="s">
        <v>5052</v>
      </c>
      <c r="I1192" s="6"/>
      <c r="J1192" s="22"/>
      <c r="K1192" s="5"/>
      <c r="L1192" s="5"/>
      <c r="M1192" s="5"/>
      <c r="N1192" s="5"/>
      <c r="O1192" s="5"/>
      <c r="P1192" s="5"/>
      <c r="Q1192" s="5"/>
      <c r="R1192" s="5"/>
      <c r="S1192" s="5"/>
      <c r="T1192" s="5"/>
      <c r="U1192" s="5"/>
    </row>
    <row r="1193" spans="1:21" ht="12.75" customHeight="1" x14ac:dyDescent="0.2">
      <c r="A1193" s="5"/>
      <c r="B1193" s="5"/>
      <c r="C1193" s="5"/>
      <c r="D1193" s="5"/>
      <c r="E1193" s="6"/>
      <c r="F1193" s="6">
        <v>54030010012</v>
      </c>
      <c r="G1193" s="6" t="s">
        <v>4520</v>
      </c>
      <c r="H1193" s="21" t="s">
        <v>5053</v>
      </c>
      <c r="I1193" s="6"/>
      <c r="J1193" s="22"/>
      <c r="K1193" s="5"/>
      <c r="L1193" s="5"/>
      <c r="M1193" s="5"/>
      <c r="N1193" s="5"/>
      <c r="O1193" s="5"/>
      <c r="P1193" s="5"/>
      <c r="Q1193" s="5"/>
      <c r="R1193" s="5"/>
      <c r="S1193" s="5"/>
      <c r="T1193" s="5"/>
      <c r="U1193" s="5"/>
    </row>
    <row r="1194" spans="1:21" ht="12.75" customHeight="1" x14ac:dyDescent="0.2">
      <c r="A1194" s="5"/>
      <c r="B1194" s="5"/>
      <c r="C1194" s="5"/>
      <c r="D1194" s="5"/>
      <c r="E1194" s="6"/>
      <c r="F1194" s="6">
        <v>54030010013</v>
      </c>
      <c r="G1194" s="6" t="s">
        <v>4523</v>
      </c>
      <c r="H1194" s="21" t="s">
        <v>5054</v>
      </c>
      <c r="I1194" s="6"/>
      <c r="J1194" s="22"/>
      <c r="K1194" s="5"/>
      <c r="L1194" s="5"/>
      <c r="M1194" s="5"/>
      <c r="N1194" s="5"/>
      <c r="O1194" s="5"/>
      <c r="P1194" s="5"/>
      <c r="Q1194" s="5"/>
      <c r="R1194" s="5"/>
      <c r="S1194" s="5"/>
      <c r="T1194" s="5"/>
      <c r="U1194" s="5"/>
    </row>
    <row r="1195" spans="1:21" ht="12.75" customHeight="1" x14ac:dyDescent="0.2">
      <c r="A1195" s="5"/>
      <c r="B1195" s="5"/>
      <c r="C1195" s="5"/>
      <c r="D1195" s="5"/>
      <c r="E1195" s="6"/>
      <c r="F1195" s="6">
        <v>54030010014</v>
      </c>
      <c r="G1195" s="6" t="s">
        <v>4526</v>
      </c>
      <c r="H1195" s="21" t="s">
        <v>5055</v>
      </c>
      <c r="I1195" s="6"/>
      <c r="J1195" s="22"/>
      <c r="K1195" s="5"/>
      <c r="L1195" s="5"/>
      <c r="M1195" s="5"/>
      <c r="N1195" s="5"/>
      <c r="O1195" s="5"/>
      <c r="P1195" s="5"/>
      <c r="Q1195" s="5"/>
      <c r="R1195" s="5"/>
      <c r="S1195" s="5"/>
      <c r="T1195" s="5"/>
      <c r="U1195" s="5"/>
    </row>
    <row r="1196" spans="1:21" ht="12.75" customHeight="1" x14ac:dyDescent="0.2">
      <c r="A1196" s="5"/>
      <c r="B1196" s="5"/>
      <c r="C1196" s="5"/>
      <c r="D1196" s="5"/>
      <c r="E1196" s="6"/>
      <c r="F1196" s="6">
        <v>54030020001</v>
      </c>
      <c r="G1196" s="6" t="s">
        <v>4529</v>
      </c>
      <c r="H1196" s="21" t="s">
        <v>5056</v>
      </c>
      <c r="I1196" s="6"/>
      <c r="J1196" s="22"/>
      <c r="K1196" s="5"/>
      <c r="L1196" s="5"/>
      <c r="M1196" s="5"/>
      <c r="N1196" s="5"/>
      <c r="O1196" s="5"/>
      <c r="P1196" s="5"/>
      <c r="Q1196" s="5"/>
      <c r="R1196" s="5"/>
      <c r="S1196" s="5"/>
      <c r="T1196" s="5"/>
      <c r="U1196" s="5"/>
    </row>
    <row r="1197" spans="1:21" ht="12.75" customHeight="1" x14ac:dyDescent="0.2">
      <c r="A1197" s="5"/>
      <c r="B1197" s="5"/>
      <c r="C1197" s="5"/>
      <c r="D1197" s="5"/>
      <c r="E1197" s="6"/>
      <c r="F1197" s="6">
        <v>54030020002</v>
      </c>
      <c r="G1197" s="6" t="s">
        <v>4532</v>
      </c>
      <c r="H1197" s="21" t="s">
        <v>5057</v>
      </c>
      <c r="I1197" s="6"/>
      <c r="J1197" s="22"/>
      <c r="K1197" s="5"/>
      <c r="L1197" s="5"/>
      <c r="M1197" s="5"/>
      <c r="N1197" s="5"/>
      <c r="O1197" s="5"/>
      <c r="P1197" s="5"/>
      <c r="Q1197" s="5"/>
      <c r="R1197" s="5"/>
      <c r="S1197" s="5"/>
      <c r="T1197" s="5"/>
      <c r="U1197" s="5"/>
    </row>
    <row r="1198" spans="1:21" ht="12.75" customHeight="1" x14ac:dyDescent="0.2">
      <c r="A1198" s="5"/>
      <c r="B1198" s="5"/>
      <c r="C1198" s="5"/>
      <c r="D1198" s="5"/>
      <c r="E1198" s="6"/>
      <c r="F1198" s="6">
        <v>54030020003</v>
      </c>
      <c r="G1198" s="6" t="s">
        <v>4535</v>
      </c>
      <c r="H1198" s="21" t="s">
        <v>5058</v>
      </c>
      <c r="I1198" s="6"/>
      <c r="J1198" s="22"/>
      <c r="K1198" s="5"/>
      <c r="L1198" s="5"/>
      <c r="M1198" s="5"/>
      <c r="N1198" s="5"/>
      <c r="O1198" s="5"/>
      <c r="P1198" s="5"/>
      <c r="Q1198" s="5"/>
      <c r="R1198" s="5"/>
      <c r="S1198" s="5"/>
      <c r="T1198" s="5"/>
      <c r="U1198" s="5"/>
    </row>
    <row r="1199" spans="1:21" ht="12.75" customHeight="1" x14ac:dyDescent="0.2">
      <c r="A1199" s="5"/>
      <c r="B1199" s="5"/>
      <c r="C1199" s="5"/>
      <c r="D1199" s="5"/>
      <c r="E1199" s="6"/>
      <c r="F1199" s="6">
        <v>54030020004</v>
      </c>
      <c r="G1199" s="6" t="s">
        <v>4538</v>
      </c>
      <c r="H1199" s="21" t="s">
        <v>5059</v>
      </c>
      <c r="I1199" s="6"/>
      <c r="J1199" s="22"/>
      <c r="K1199" s="5"/>
      <c r="L1199" s="5"/>
      <c r="M1199" s="5"/>
      <c r="N1199" s="5"/>
      <c r="O1199" s="5"/>
      <c r="P1199" s="5"/>
      <c r="Q1199" s="5"/>
      <c r="R1199" s="5"/>
      <c r="S1199" s="5"/>
      <c r="T1199" s="5"/>
      <c r="U1199" s="5"/>
    </row>
    <row r="1200" spans="1:21" ht="12.75" customHeight="1" x14ac:dyDescent="0.2">
      <c r="A1200" s="5"/>
      <c r="B1200" s="5"/>
      <c r="C1200" s="5"/>
      <c r="D1200" s="5"/>
      <c r="E1200" s="6"/>
      <c r="F1200" s="6">
        <v>54030020005</v>
      </c>
      <c r="G1200" s="6" t="s">
        <v>4541</v>
      </c>
      <c r="H1200" s="21" t="s">
        <v>5060</v>
      </c>
      <c r="I1200" s="6"/>
      <c r="J1200" s="22"/>
      <c r="K1200" s="5"/>
      <c r="L1200" s="5"/>
      <c r="M1200" s="5"/>
      <c r="N1200" s="5"/>
      <c r="O1200" s="5"/>
      <c r="P1200" s="5"/>
      <c r="Q1200" s="5"/>
      <c r="R1200" s="5"/>
      <c r="S1200" s="5"/>
      <c r="T1200" s="5"/>
      <c r="U1200" s="5"/>
    </row>
    <row r="1201" spans="1:21" ht="12.75" customHeight="1" x14ac:dyDescent="0.2">
      <c r="A1201" s="5"/>
      <c r="B1201" s="5"/>
      <c r="C1201" s="5"/>
      <c r="D1201" s="5"/>
      <c r="E1201" s="6"/>
      <c r="F1201" s="6">
        <v>54030020006</v>
      </c>
      <c r="G1201" s="6" t="s">
        <v>4544</v>
      </c>
      <c r="H1201" s="21" t="s">
        <v>5061</v>
      </c>
      <c r="I1201" s="6"/>
      <c r="J1201" s="22"/>
      <c r="K1201" s="5"/>
      <c r="L1201" s="5"/>
      <c r="M1201" s="5"/>
      <c r="N1201" s="5"/>
      <c r="O1201" s="5"/>
      <c r="P1201" s="5"/>
      <c r="Q1201" s="5"/>
      <c r="R1201" s="5"/>
      <c r="S1201" s="5"/>
      <c r="T1201" s="5"/>
      <c r="U1201" s="5"/>
    </row>
    <row r="1202" spans="1:21" ht="12.75" customHeight="1" x14ac:dyDescent="0.2">
      <c r="A1202" s="5"/>
      <c r="B1202" s="5"/>
      <c r="C1202" s="5"/>
      <c r="D1202" s="5"/>
      <c r="E1202" s="6"/>
      <c r="F1202" s="6">
        <v>54030020007</v>
      </c>
      <c r="G1202" s="6" t="s">
        <v>4547</v>
      </c>
      <c r="H1202" s="21" t="s">
        <v>5062</v>
      </c>
      <c r="I1202" s="6"/>
      <c r="J1202" s="22"/>
      <c r="K1202" s="5"/>
      <c r="L1202" s="5"/>
      <c r="M1202" s="5"/>
      <c r="N1202" s="5"/>
      <c r="O1202" s="5"/>
      <c r="P1202" s="5"/>
      <c r="Q1202" s="5"/>
      <c r="R1202" s="5"/>
      <c r="S1202" s="5"/>
      <c r="T1202" s="5"/>
      <c r="U1202" s="5"/>
    </row>
    <row r="1203" spans="1:21" ht="12.75" customHeight="1" x14ac:dyDescent="0.2">
      <c r="A1203" s="5"/>
      <c r="B1203" s="5"/>
      <c r="C1203" s="5"/>
      <c r="D1203" s="5"/>
      <c r="E1203" s="6"/>
      <c r="F1203" s="6">
        <v>54030020008</v>
      </c>
      <c r="G1203" s="6" t="s">
        <v>4550</v>
      </c>
      <c r="H1203" s="21" t="s">
        <v>5063</v>
      </c>
      <c r="I1203" s="6"/>
      <c r="J1203" s="22"/>
      <c r="K1203" s="5"/>
      <c r="L1203" s="5"/>
      <c r="M1203" s="5"/>
      <c r="N1203" s="5"/>
      <c r="O1203" s="5"/>
      <c r="P1203" s="5"/>
      <c r="Q1203" s="5"/>
      <c r="R1203" s="5"/>
      <c r="S1203" s="5"/>
      <c r="T1203" s="5"/>
      <c r="U1203" s="5"/>
    </row>
    <row r="1204" spans="1:21" ht="12.75" customHeight="1" x14ac:dyDescent="0.2">
      <c r="A1204" s="5"/>
      <c r="B1204" s="5"/>
      <c r="C1204" s="5"/>
      <c r="D1204" s="5"/>
      <c r="E1204" s="6"/>
      <c r="F1204" s="6"/>
      <c r="G1204" s="6"/>
      <c r="H1204" s="6"/>
      <c r="I1204" s="6"/>
      <c r="J1204" s="22"/>
      <c r="K1204" s="5"/>
      <c r="L1204" s="5"/>
      <c r="M1204" s="5"/>
      <c r="N1204" s="5"/>
      <c r="O1204" s="5"/>
      <c r="P1204" s="5"/>
      <c r="Q1204" s="5"/>
      <c r="R1204" s="5"/>
      <c r="S1204" s="5"/>
      <c r="T1204" s="5"/>
      <c r="U1204" s="5"/>
    </row>
    <row r="1205" spans="1:21" ht="12.75" customHeight="1" x14ac:dyDescent="0.2">
      <c r="A1205" s="5"/>
      <c r="B1205" s="5"/>
      <c r="C1205" s="5"/>
      <c r="D1205" s="5"/>
      <c r="E1205" s="6"/>
      <c r="F1205" s="6"/>
      <c r="G1205" s="6"/>
      <c r="H1205" s="6"/>
      <c r="I1205" s="6"/>
      <c r="J1205" s="22"/>
      <c r="K1205" s="5"/>
      <c r="L1205" s="5"/>
      <c r="M1205" s="5"/>
      <c r="N1205" s="5"/>
      <c r="O1205" s="5"/>
      <c r="P1205" s="5"/>
      <c r="Q1205" s="5"/>
      <c r="R1205" s="5"/>
      <c r="S1205" s="5"/>
      <c r="T1205" s="5"/>
      <c r="U1205" s="5"/>
    </row>
    <row r="1206" spans="1:21" ht="12.75" customHeight="1" x14ac:dyDescent="0.2">
      <c r="A1206" s="5"/>
      <c r="B1206" s="5"/>
      <c r="C1206" s="5"/>
      <c r="D1206" s="5"/>
      <c r="E1206" s="6"/>
      <c r="F1206" s="6"/>
      <c r="G1206" s="6"/>
      <c r="H1206" s="6"/>
      <c r="I1206" s="6"/>
      <c r="J1206" s="22"/>
      <c r="K1206" s="5"/>
      <c r="L1206" s="5"/>
      <c r="M1206" s="5"/>
      <c r="N1206" s="5"/>
      <c r="O1206" s="5"/>
      <c r="P1206" s="5"/>
      <c r="Q1206" s="5"/>
      <c r="R1206" s="5"/>
      <c r="S1206" s="5"/>
      <c r="T1206" s="5"/>
      <c r="U1206" s="5"/>
    </row>
    <row r="1207" spans="1:21" ht="12.75" customHeight="1" x14ac:dyDescent="0.2">
      <c r="A1207" s="5"/>
      <c r="B1207" s="5"/>
      <c r="C1207" s="5"/>
      <c r="D1207" s="5"/>
      <c r="E1207" s="6"/>
      <c r="F1207" s="6"/>
      <c r="G1207" s="6"/>
      <c r="H1207" s="6"/>
      <c r="I1207" s="6"/>
      <c r="J1207" s="22"/>
      <c r="K1207" s="5"/>
      <c r="L1207" s="5"/>
      <c r="M1207" s="5"/>
      <c r="N1207" s="5"/>
      <c r="O1207" s="5"/>
      <c r="P1207" s="5"/>
      <c r="Q1207" s="5"/>
      <c r="R1207" s="5"/>
      <c r="S1207" s="5"/>
      <c r="T1207" s="5"/>
      <c r="U1207" s="5"/>
    </row>
    <row r="1208" spans="1:21" ht="12.75" customHeight="1" x14ac:dyDescent="0.2">
      <c r="A1208" s="5"/>
      <c r="B1208" s="5"/>
      <c r="C1208" s="5"/>
      <c r="D1208" s="5"/>
      <c r="E1208" s="6"/>
      <c r="F1208" s="6"/>
      <c r="G1208" s="6"/>
      <c r="H1208" s="6"/>
      <c r="I1208" s="6"/>
      <c r="J1208" s="22"/>
      <c r="K1208" s="5"/>
      <c r="L1208" s="5"/>
      <c r="M1208" s="5"/>
      <c r="N1208" s="5"/>
      <c r="O1208" s="5"/>
      <c r="P1208" s="5"/>
      <c r="Q1208" s="5"/>
      <c r="R1208" s="5"/>
      <c r="S1208" s="5"/>
      <c r="T1208" s="5"/>
      <c r="U1208" s="5"/>
    </row>
    <row r="1209" spans="1:21" ht="12.75" customHeight="1" x14ac:dyDescent="0.2">
      <c r="A1209" s="5"/>
      <c r="B1209" s="5"/>
      <c r="C1209" s="5"/>
      <c r="D1209" s="5"/>
      <c r="E1209" s="6"/>
      <c r="F1209" s="6"/>
      <c r="G1209" s="6"/>
      <c r="H1209" s="6"/>
      <c r="I1209" s="6"/>
      <c r="J1209" s="22"/>
      <c r="K1209" s="5"/>
      <c r="L1209" s="5"/>
      <c r="M1209" s="5"/>
      <c r="N1209" s="5"/>
      <c r="O1209" s="5"/>
      <c r="P1209" s="5"/>
      <c r="Q1209" s="5"/>
      <c r="R1209" s="5"/>
      <c r="S1209" s="5"/>
      <c r="T1209" s="5"/>
      <c r="U1209" s="5"/>
    </row>
    <row r="1210" spans="1:21" ht="12.75" customHeight="1" x14ac:dyDescent="0.2">
      <c r="A1210" s="5"/>
      <c r="B1210" s="5"/>
      <c r="C1210" s="5"/>
      <c r="D1210" s="5"/>
      <c r="E1210" s="6"/>
      <c r="F1210" s="6"/>
      <c r="G1210" s="6"/>
      <c r="H1210" s="6"/>
      <c r="I1210" s="6"/>
      <c r="J1210" s="22"/>
      <c r="K1210" s="5"/>
      <c r="L1210" s="5"/>
      <c r="M1210" s="5"/>
      <c r="N1210" s="5"/>
      <c r="O1210" s="5"/>
      <c r="P1210" s="5"/>
      <c r="Q1210" s="5"/>
      <c r="R1210" s="5"/>
      <c r="S1210" s="5"/>
      <c r="T1210" s="5"/>
      <c r="U1210" s="5"/>
    </row>
    <row r="1211" spans="1:21" ht="12.75" customHeight="1" x14ac:dyDescent="0.2">
      <c r="A1211" s="5"/>
      <c r="B1211" s="5"/>
      <c r="C1211" s="5"/>
      <c r="D1211" s="5"/>
      <c r="E1211" s="6"/>
      <c r="F1211" s="6"/>
      <c r="G1211" s="6"/>
      <c r="H1211" s="6"/>
      <c r="I1211" s="6"/>
      <c r="J1211" s="22"/>
      <c r="K1211" s="5"/>
      <c r="L1211" s="5"/>
      <c r="M1211" s="5"/>
      <c r="N1211" s="5"/>
      <c r="O1211" s="5"/>
      <c r="P1211" s="5"/>
      <c r="Q1211" s="5"/>
      <c r="R1211" s="5"/>
      <c r="S1211" s="5"/>
      <c r="T1211" s="5"/>
      <c r="U1211" s="5"/>
    </row>
    <row r="1212" spans="1:21" ht="12.75" customHeight="1" x14ac:dyDescent="0.2">
      <c r="A1212" s="5"/>
      <c r="B1212" s="5"/>
      <c r="C1212" s="5"/>
      <c r="D1212" s="5"/>
      <c r="E1212" s="6"/>
      <c r="F1212" s="6"/>
      <c r="G1212" s="6"/>
      <c r="H1212" s="6"/>
      <c r="I1212" s="6"/>
      <c r="J1212" s="22"/>
      <c r="K1212" s="5"/>
      <c r="L1212" s="5"/>
      <c r="M1212" s="5"/>
      <c r="N1212" s="5"/>
      <c r="O1212" s="5"/>
      <c r="P1212" s="5"/>
      <c r="Q1212" s="5"/>
      <c r="R1212" s="5"/>
      <c r="S1212" s="5"/>
      <c r="T1212" s="5"/>
      <c r="U1212" s="5"/>
    </row>
    <row r="1213" spans="1:21" ht="12.75" customHeight="1" x14ac:dyDescent="0.2">
      <c r="A1213" s="5"/>
      <c r="B1213" s="5"/>
      <c r="C1213" s="5"/>
      <c r="D1213" s="5"/>
      <c r="E1213" s="6"/>
      <c r="F1213" s="6"/>
      <c r="G1213" s="6"/>
      <c r="H1213" s="6"/>
      <c r="I1213" s="6"/>
      <c r="J1213" s="22"/>
      <c r="K1213" s="5"/>
      <c r="L1213" s="5"/>
      <c r="M1213" s="5"/>
      <c r="N1213" s="5"/>
      <c r="O1213" s="5"/>
      <c r="P1213" s="5"/>
      <c r="Q1213" s="5"/>
      <c r="R1213" s="5"/>
      <c r="S1213" s="5"/>
      <c r="T1213" s="5"/>
      <c r="U1213" s="5"/>
    </row>
    <row r="1214" spans="1:21" ht="12.75" customHeight="1" x14ac:dyDescent="0.2">
      <c r="A1214" s="5"/>
      <c r="B1214" s="5"/>
      <c r="C1214" s="5"/>
      <c r="D1214" s="5"/>
      <c r="E1214" s="6"/>
      <c r="F1214" s="6"/>
      <c r="G1214" s="6"/>
      <c r="H1214" s="6"/>
      <c r="I1214" s="6"/>
      <c r="J1214" s="22"/>
      <c r="K1214" s="5"/>
      <c r="L1214" s="5"/>
      <c r="M1214" s="5"/>
      <c r="N1214" s="5"/>
      <c r="O1214" s="5"/>
      <c r="P1214" s="5"/>
      <c r="Q1214" s="5"/>
      <c r="R1214" s="5"/>
      <c r="S1214" s="5"/>
      <c r="T1214" s="5"/>
      <c r="U1214" s="5"/>
    </row>
    <row r="1215" spans="1:21" ht="12.75" customHeight="1" x14ac:dyDescent="0.2">
      <c r="A1215" s="5"/>
      <c r="B1215" s="5"/>
      <c r="C1215" s="5"/>
      <c r="D1215" s="5"/>
      <c r="E1215" s="6"/>
      <c r="F1215" s="6"/>
      <c r="G1215" s="6"/>
      <c r="H1215" s="6"/>
      <c r="I1215" s="6"/>
      <c r="J1215" s="22"/>
      <c r="K1215" s="5"/>
      <c r="L1215" s="5"/>
      <c r="M1215" s="5"/>
      <c r="N1215" s="5"/>
      <c r="O1215" s="5"/>
      <c r="P1215" s="5"/>
      <c r="Q1215" s="5"/>
      <c r="R1215" s="5"/>
      <c r="S1215" s="5"/>
      <c r="T1215" s="5"/>
      <c r="U1215" s="5"/>
    </row>
    <row r="1216" spans="1:21" ht="12.75" customHeight="1" x14ac:dyDescent="0.2">
      <c r="A1216" s="5"/>
      <c r="B1216" s="5"/>
      <c r="C1216" s="5"/>
      <c r="D1216" s="5"/>
      <c r="E1216" s="6"/>
      <c r="F1216" s="6"/>
      <c r="G1216" s="6"/>
      <c r="H1216" s="6"/>
      <c r="I1216" s="6"/>
      <c r="J1216" s="22"/>
      <c r="K1216" s="5"/>
      <c r="L1216" s="5"/>
      <c r="M1216" s="5"/>
      <c r="N1216" s="5"/>
      <c r="O1216" s="5"/>
      <c r="P1216" s="5"/>
      <c r="Q1216" s="5"/>
      <c r="R1216" s="5"/>
      <c r="S1216" s="5"/>
      <c r="T1216" s="5"/>
      <c r="U1216" s="5"/>
    </row>
    <row r="1217" spans="1:21" ht="12.75" customHeight="1" x14ac:dyDescent="0.2">
      <c r="A1217" s="5"/>
      <c r="B1217" s="5"/>
      <c r="C1217" s="5"/>
      <c r="D1217" s="5"/>
      <c r="E1217" s="6"/>
      <c r="F1217" s="6"/>
      <c r="G1217" s="6"/>
      <c r="H1217" s="6"/>
      <c r="I1217" s="6"/>
      <c r="J1217" s="22"/>
      <c r="K1217" s="5"/>
      <c r="L1217" s="5"/>
      <c r="M1217" s="5"/>
      <c r="N1217" s="5"/>
      <c r="O1217" s="5"/>
      <c r="P1217" s="5"/>
      <c r="Q1217" s="5"/>
      <c r="R1217" s="5"/>
      <c r="S1217" s="5"/>
      <c r="T1217" s="5"/>
      <c r="U1217" s="5"/>
    </row>
    <row r="1218" spans="1:21" ht="12.75" customHeight="1" x14ac:dyDescent="0.2">
      <c r="A1218" s="5"/>
      <c r="B1218" s="5"/>
      <c r="C1218" s="5"/>
      <c r="D1218" s="5"/>
      <c r="E1218" s="6"/>
      <c r="F1218" s="6"/>
      <c r="G1218" s="6"/>
      <c r="H1218" s="6"/>
      <c r="I1218" s="6"/>
      <c r="J1218" s="22"/>
      <c r="K1218" s="5"/>
      <c r="L1218" s="5"/>
      <c r="M1218" s="5"/>
      <c r="N1218" s="5"/>
      <c r="O1218" s="5"/>
      <c r="P1218" s="5"/>
      <c r="Q1218" s="5"/>
      <c r="R1218" s="5"/>
      <c r="S1218" s="5"/>
      <c r="T1218" s="5"/>
      <c r="U1218" s="5"/>
    </row>
    <row r="1219" spans="1:21" ht="12.75" customHeight="1" x14ac:dyDescent="0.2">
      <c r="A1219" s="5"/>
      <c r="B1219" s="5"/>
      <c r="C1219" s="5"/>
      <c r="D1219" s="5"/>
      <c r="E1219" s="6"/>
      <c r="F1219" s="6"/>
      <c r="G1219" s="6"/>
      <c r="H1219" s="6"/>
      <c r="I1219" s="6"/>
      <c r="J1219" s="22"/>
      <c r="K1219" s="5"/>
      <c r="L1219" s="5"/>
      <c r="M1219" s="5"/>
      <c r="N1219" s="5"/>
      <c r="O1219" s="5"/>
      <c r="P1219" s="5"/>
      <c r="Q1219" s="5"/>
      <c r="R1219" s="5"/>
      <c r="S1219" s="5"/>
      <c r="T1219" s="5"/>
      <c r="U1219" s="5"/>
    </row>
    <row r="1220" spans="1:21" ht="12.75" customHeight="1" x14ac:dyDescent="0.2">
      <c r="A1220" s="5"/>
      <c r="B1220" s="5"/>
      <c r="C1220" s="5"/>
      <c r="D1220" s="5"/>
      <c r="E1220" s="6"/>
      <c r="F1220" s="6"/>
      <c r="G1220" s="6"/>
      <c r="H1220" s="6"/>
      <c r="I1220" s="6"/>
      <c r="J1220" s="22"/>
      <c r="K1220" s="5"/>
      <c r="L1220" s="5"/>
      <c r="M1220" s="5"/>
      <c r="N1220" s="5"/>
      <c r="O1220" s="5"/>
      <c r="P1220" s="5"/>
      <c r="Q1220" s="5"/>
      <c r="R1220" s="5"/>
      <c r="S1220" s="5"/>
      <c r="T1220" s="5"/>
      <c r="U1220" s="5"/>
    </row>
    <row r="1221" spans="1:21" ht="12.75" customHeight="1" x14ac:dyDescent="0.2">
      <c r="A1221" s="5"/>
      <c r="B1221" s="5"/>
      <c r="C1221" s="5"/>
      <c r="D1221" s="5"/>
      <c r="E1221" s="6"/>
      <c r="F1221" s="6"/>
      <c r="G1221" s="6"/>
      <c r="H1221" s="6"/>
      <c r="I1221" s="6"/>
      <c r="J1221" s="22"/>
      <c r="K1221" s="5"/>
      <c r="L1221" s="5"/>
      <c r="M1221" s="5"/>
      <c r="N1221" s="5"/>
      <c r="O1221" s="5"/>
      <c r="P1221" s="5"/>
      <c r="Q1221" s="5"/>
      <c r="R1221" s="5"/>
      <c r="S1221" s="5"/>
      <c r="T1221" s="5"/>
      <c r="U1221" s="5"/>
    </row>
    <row r="1222" spans="1:21" ht="12.75" customHeight="1" x14ac:dyDescent="0.2">
      <c r="A1222" s="5"/>
      <c r="B1222" s="5"/>
      <c r="C1222" s="5"/>
      <c r="D1222" s="5"/>
      <c r="E1222" s="6"/>
      <c r="F1222" s="6"/>
      <c r="G1222" s="6"/>
      <c r="H1222" s="6"/>
      <c r="I1222" s="6"/>
      <c r="J1222" s="22"/>
      <c r="K1222" s="5"/>
      <c r="L1222" s="5"/>
      <c r="M1222" s="5"/>
      <c r="N1222" s="5"/>
      <c r="O1222" s="5"/>
      <c r="P1222" s="5"/>
      <c r="Q1222" s="5"/>
      <c r="R1222" s="5"/>
      <c r="S1222" s="5"/>
      <c r="T1222" s="5"/>
      <c r="U1222" s="5"/>
    </row>
    <row r="1223" spans="1:21" ht="12.75" customHeight="1" x14ac:dyDescent="0.2">
      <c r="A1223" s="5"/>
      <c r="B1223" s="5"/>
      <c r="C1223" s="5"/>
      <c r="D1223" s="5"/>
      <c r="E1223" s="6"/>
      <c r="F1223" s="6"/>
      <c r="G1223" s="6"/>
      <c r="H1223" s="6"/>
      <c r="I1223" s="6"/>
      <c r="J1223" s="22"/>
      <c r="K1223" s="5"/>
      <c r="L1223" s="5"/>
      <c r="M1223" s="5"/>
      <c r="N1223" s="5"/>
      <c r="O1223" s="5"/>
      <c r="P1223" s="5"/>
      <c r="Q1223" s="5"/>
      <c r="R1223" s="5"/>
      <c r="S1223" s="5"/>
      <c r="T1223" s="5"/>
      <c r="U1223" s="5"/>
    </row>
    <row r="1224" spans="1:21" ht="12.75" customHeight="1" x14ac:dyDescent="0.2">
      <c r="A1224" s="5"/>
      <c r="B1224" s="5"/>
      <c r="C1224" s="5"/>
      <c r="D1224" s="5"/>
      <c r="E1224" s="6"/>
      <c r="F1224" s="6"/>
      <c r="G1224" s="6"/>
      <c r="H1224" s="6"/>
      <c r="I1224" s="6"/>
      <c r="J1224" s="22"/>
      <c r="K1224" s="5"/>
      <c r="L1224" s="5"/>
      <c r="M1224" s="5"/>
      <c r="N1224" s="5"/>
      <c r="O1224" s="5"/>
      <c r="P1224" s="5"/>
      <c r="Q1224" s="5"/>
      <c r="R1224" s="5"/>
      <c r="S1224" s="5"/>
      <c r="T1224" s="5"/>
      <c r="U1224" s="5"/>
    </row>
    <row r="1225" spans="1:21" ht="12.75" customHeight="1" x14ac:dyDescent="0.2">
      <c r="A1225" s="5"/>
      <c r="B1225" s="5"/>
      <c r="C1225" s="5"/>
      <c r="D1225" s="5"/>
      <c r="E1225" s="6"/>
      <c r="F1225" s="6"/>
      <c r="G1225" s="6"/>
      <c r="H1225" s="6"/>
      <c r="I1225" s="6"/>
      <c r="J1225" s="22"/>
      <c r="K1225" s="5"/>
      <c r="L1225" s="5"/>
      <c r="M1225" s="5"/>
      <c r="N1225" s="5"/>
      <c r="O1225" s="5"/>
      <c r="P1225" s="5"/>
      <c r="Q1225" s="5"/>
      <c r="R1225" s="5"/>
      <c r="S1225" s="5"/>
      <c r="T1225" s="5"/>
      <c r="U1225" s="5"/>
    </row>
    <row r="1226" spans="1:21" ht="12.75" customHeight="1" x14ac:dyDescent="0.2">
      <c r="A1226" s="5"/>
      <c r="B1226" s="5"/>
      <c r="C1226" s="5"/>
      <c r="D1226" s="5"/>
      <c r="E1226" s="6"/>
      <c r="F1226" s="6"/>
      <c r="G1226" s="6"/>
      <c r="H1226" s="6"/>
      <c r="I1226" s="6"/>
      <c r="J1226" s="22"/>
      <c r="K1226" s="5"/>
      <c r="L1226" s="5"/>
      <c r="M1226" s="5"/>
      <c r="N1226" s="5"/>
      <c r="O1226" s="5"/>
      <c r="P1226" s="5"/>
      <c r="Q1226" s="5"/>
      <c r="R1226" s="5"/>
      <c r="S1226" s="5"/>
      <c r="T1226" s="5"/>
      <c r="U1226" s="5"/>
    </row>
    <row r="1227" spans="1:21" ht="12.75" customHeight="1" x14ac:dyDescent="0.2">
      <c r="A1227" s="5"/>
      <c r="B1227" s="5"/>
      <c r="C1227" s="5"/>
      <c r="D1227" s="5"/>
      <c r="E1227" s="6"/>
      <c r="F1227" s="6"/>
      <c r="G1227" s="6"/>
      <c r="H1227" s="6"/>
      <c r="I1227" s="6"/>
      <c r="J1227" s="22"/>
      <c r="K1227" s="5"/>
      <c r="L1227" s="5"/>
      <c r="M1227" s="5"/>
      <c r="N1227" s="5"/>
      <c r="O1227" s="5"/>
      <c r="P1227" s="5"/>
      <c r="Q1227" s="5"/>
      <c r="R1227" s="5"/>
      <c r="S1227" s="5"/>
      <c r="T1227" s="5"/>
      <c r="U1227" s="5"/>
    </row>
    <row r="1228" spans="1:21" ht="12.75" customHeight="1" x14ac:dyDescent="0.2">
      <c r="A1228" s="5"/>
      <c r="B1228" s="5"/>
      <c r="C1228" s="5"/>
      <c r="D1228" s="5"/>
      <c r="E1228" s="6"/>
      <c r="F1228" s="6"/>
      <c r="G1228" s="6"/>
      <c r="H1228" s="6"/>
      <c r="I1228" s="6"/>
      <c r="J1228" s="22"/>
      <c r="K1228" s="5"/>
      <c r="L1228" s="5"/>
      <c r="M1228" s="5"/>
      <c r="N1228" s="5"/>
      <c r="O1228" s="5"/>
      <c r="P1228" s="5"/>
      <c r="Q1228" s="5"/>
      <c r="R1228" s="5"/>
      <c r="S1228" s="5"/>
      <c r="T1228" s="5"/>
      <c r="U1228" s="5"/>
    </row>
    <row r="1229" spans="1:21" ht="12.75" customHeight="1" x14ac:dyDescent="0.2">
      <c r="A1229" s="5"/>
      <c r="B1229" s="5"/>
      <c r="C1229" s="5"/>
      <c r="D1229" s="5"/>
      <c r="E1229" s="6"/>
      <c r="F1229" s="6"/>
      <c r="G1229" s="6"/>
      <c r="H1229" s="6"/>
      <c r="I1229" s="6"/>
      <c r="J1229" s="22"/>
      <c r="K1229" s="5"/>
      <c r="L1229" s="5"/>
      <c r="M1229" s="5"/>
      <c r="N1229" s="5"/>
      <c r="O1229" s="5"/>
      <c r="P1229" s="5"/>
      <c r="Q1229" s="5"/>
      <c r="R1229" s="5"/>
      <c r="S1229" s="5"/>
      <c r="T1229" s="5"/>
      <c r="U1229" s="5"/>
    </row>
    <row r="1230" spans="1:21" ht="12.75" customHeight="1" x14ac:dyDescent="0.2">
      <c r="A1230" s="5"/>
      <c r="B1230" s="5"/>
      <c r="C1230" s="5"/>
      <c r="D1230" s="5"/>
      <c r="E1230" s="6"/>
      <c r="F1230" s="6"/>
      <c r="G1230" s="6"/>
      <c r="H1230" s="6"/>
      <c r="I1230" s="6"/>
      <c r="J1230" s="22"/>
      <c r="K1230" s="5"/>
      <c r="L1230" s="5"/>
      <c r="M1230" s="5"/>
      <c r="N1230" s="5"/>
      <c r="O1230" s="5"/>
      <c r="P1230" s="5"/>
      <c r="Q1230" s="5"/>
      <c r="R1230" s="5"/>
      <c r="S1230" s="5"/>
      <c r="T1230" s="5"/>
      <c r="U1230" s="5"/>
    </row>
    <row r="1231" spans="1:21" ht="12.75" customHeight="1" x14ac:dyDescent="0.2">
      <c r="A1231" s="5"/>
      <c r="B1231" s="5"/>
      <c r="C1231" s="5"/>
      <c r="D1231" s="5"/>
      <c r="E1231" s="6"/>
      <c r="F1231" s="6"/>
      <c r="G1231" s="6"/>
      <c r="H1231" s="6"/>
      <c r="I1231" s="6"/>
      <c r="J1231" s="22"/>
      <c r="K1231" s="5"/>
      <c r="L1231" s="5"/>
      <c r="M1231" s="5"/>
      <c r="N1231" s="5"/>
      <c r="O1231" s="5"/>
      <c r="P1231" s="5"/>
      <c r="Q1231" s="5"/>
      <c r="R1231" s="5"/>
      <c r="S1231" s="5"/>
      <c r="T1231" s="5"/>
      <c r="U1231" s="5"/>
    </row>
    <row r="1232" spans="1:21" ht="12.75" customHeight="1" x14ac:dyDescent="0.2">
      <c r="A1232" s="5"/>
      <c r="B1232" s="5"/>
      <c r="C1232" s="5"/>
      <c r="D1232" s="5"/>
      <c r="E1232" s="6"/>
      <c r="F1232" s="6"/>
      <c r="G1232" s="6"/>
      <c r="H1232" s="6"/>
      <c r="I1232" s="6"/>
      <c r="J1232" s="22"/>
      <c r="K1232" s="5"/>
      <c r="L1232" s="5"/>
      <c r="M1232" s="5"/>
      <c r="N1232" s="5"/>
      <c r="O1232" s="5"/>
      <c r="P1232" s="5"/>
      <c r="Q1232" s="5"/>
      <c r="R1232" s="5"/>
      <c r="S1232" s="5"/>
      <c r="T1232" s="5"/>
      <c r="U1232" s="5"/>
    </row>
    <row r="1233" spans="1:21" ht="12.75" customHeight="1" x14ac:dyDescent="0.2">
      <c r="A1233" s="5"/>
      <c r="B1233" s="5"/>
      <c r="C1233" s="5"/>
      <c r="D1233" s="5"/>
      <c r="E1233" s="6"/>
      <c r="F1233" s="6"/>
      <c r="G1233" s="6"/>
      <c r="H1233" s="6"/>
      <c r="I1233" s="6"/>
      <c r="J1233" s="22"/>
      <c r="K1233" s="5"/>
      <c r="L1233" s="5"/>
      <c r="M1233" s="5"/>
      <c r="N1233" s="5"/>
      <c r="O1233" s="5"/>
      <c r="P1233" s="5"/>
      <c r="Q1233" s="5"/>
      <c r="R1233" s="5"/>
      <c r="S1233" s="5"/>
      <c r="T1233" s="5"/>
      <c r="U1233" s="5"/>
    </row>
    <row r="1234" spans="1:21" ht="12.75" customHeight="1" x14ac:dyDescent="0.2">
      <c r="A1234" s="5"/>
      <c r="B1234" s="5"/>
      <c r="C1234" s="5"/>
      <c r="D1234" s="5"/>
      <c r="E1234" s="6"/>
      <c r="F1234" s="6"/>
      <c r="G1234" s="6"/>
      <c r="H1234" s="6"/>
      <c r="I1234" s="6"/>
      <c r="J1234" s="22"/>
      <c r="K1234" s="5"/>
      <c r="L1234" s="5"/>
      <c r="M1234" s="5"/>
      <c r="N1234" s="5"/>
      <c r="O1234" s="5"/>
      <c r="P1234" s="5"/>
      <c r="Q1234" s="5"/>
      <c r="R1234" s="5"/>
      <c r="S1234" s="5"/>
      <c r="T1234" s="5"/>
      <c r="U1234" s="5"/>
    </row>
    <row r="1235" spans="1:21" ht="12.75" customHeight="1" x14ac:dyDescent="0.2">
      <c r="A1235" s="5"/>
      <c r="B1235" s="5"/>
      <c r="C1235" s="5"/>
      <c r="D1235" s="5"/>
      <c r="E1235" s="6"/>
      <c r="F1235" s="6"/>
      <c r="G1235" s="6"/>
      <c r="H1235" s="6"/>
      <c r="I1235" s="6"/>
      <c r="J1235" s="22"/>
      <c r="K1235" s="5"/>
      <c r="L1235" s="5"/>
      <c r="M1235" s="5"/>
      <c r="N1235" s="5"/>
      <c r="O1235" s="5"/>
      <c r="P1235" s="5"/>
      <c r="Q1235" s="5"/>
      <c r="R1235" s="5"/>
      <c r="S1235" s="5"/>
      <c r="T1235" s="5"/>
      <c r="U1235" s="5"/>
    </row>
    <row r="1236" spans="1:21" ht="12.75" customHeight="1" x14ac:dyDescent="0.2">
      <c r="A1236" s="5"/>
      <c r="B1236" s="5"/>
      <c r="C1236" s="5"/>
      <c r="D1236" s="5"/>
      <c r="E1236" s="6"/>
      <c r="F1236" s="6"/>
      <c r="G1236" s="6"/>
      <c r="H1236" s="6"/>
      <c r="I1236" s="6"/>
      <c r="J1236" s="22"/>
      <c r="K1236" s="5"/>
      <c r="L1236" s="5"/>
      <c r="M1236" s="5"/>
      <c r="N1236" s="5"/>
      <c r="O1236" s="5"/>
      <c r="P1236" s="5"/>
      <c r="Q1236" s="5"/>
      <c r="R1236" s="5"/>
      <c r="S1236" s="5"/>
      <c r="T1236" s="5"/>
      <c r="U1236" s="5"/>
    </row>
    <row r="1237" spans="1:21" ht="12.75" customHeight="1" x14ac:dyDescent="0.2">
      <c r="A1237" s="5"/>
      <c r="B1237" s="5"/>
      <c r="C1237" s="5"/>
      <c r="D1237" s="5"/>
      <c r="E1237" s="6"/>
      <c r="F1237" s="6"/>
      <c r="G1237" s="6"/>
      <c r="H1237" s="6"/>
      <c r="I1237" s="6"/>
      <c r="J1237" s="22"/>
      <c r="K1237" s="5"/>
      <c r="L1237" s="5"/>
      <c r="M1237" s="5"/>
      <c r="N1237" s="5"/>
      <c r="O1237" s="5"/>
      <c r="P1237" s="5"/>
      <c r="Q1237" s="5"/>
      <c r="R1237" s="5"/>
      <c r="S1237" s="5"/>
      <c r="T1237" s="5"/>
      <c r="U1237" s="5"/>
    </row>
    <row r="1238" spans="1:21" ht="12.75" customHeight="1" x14ac:dyDescent="0.2">
      <c r="A1238" s="5"/>
      <c r="B1238" s="5"/>
      <c r="C1238" s="5"/>
      <c r="D1238" s="5"/>
      <c r="E1238" s="6"/>
      <c r="F1238" s="6"/>
      <c r="G1238" s="6"/>
      <c r="H1238" s="6"/>
      <c r="I1238" s="6"/>
      <c r="J1238" s="22"/>
      <c r="K1238" s="5"/>
      <c r="L1238" s="5"/>
      <c r="M1238" s="5"/>
      <c r="N1238" s="5"/>
      <c r="O1238" s="5"/>
      <c r="P1238" s="5"/>
      <c r="Q1238" s="5"/>
      <c r="R1238" s="5"/>
      <c r="S1238" s="5"/>
      <c r="T1238" s="5"/>
      <c r="U1238" s="5"/>
    </row>
    <row r="1239" spans="1:21" ht="12.75" customHeight="1" x14ac:dyDescent="0.2">
      <c r="A1239" s="5"/>
      <c r="B1239" s="5"/>
      <c r="C1239" s="5"/>
      <c r="D1239" s="5"/>
      <c r="E1239" s="6"/>
      <c r="F1239" s="6"/>
      <c r="G1239" s="6"/>
      <c r="H1239" s="6"/>
      <c r="I1239" s="6"/>
      <c r="J1239" s="22"/>
      <c r="K1239" s="5"/>
      <c r="L1239" s="5"/>
      <c r="M1239" s="5"/>
      <c r="N1239" s="5"/>
      <c r="O1239" s="5"/>
      <c r="P1239" s="5"/>
      <c r="Q1239" s="5"/>
      <c r="R1239" s="5"/>
      <c r="S1239" s="5"/>
      <c r="T1239" s="5"/>
      <c r="U1239" s="5"/>
    </row>
    <row r="1240" spans="1:21" ht="12.75" customHeight="1" x14ac:dyDescent="0.2">
      <c r="A1240" s="5"/>
      <c r="B1240" s="5"/>
      <c r="C1240" s="5"/>
      <c r="D1240" s="5"/>
      <c r="E1240" s="6"/>
      <c r="F1240" s="6"/>
      <c r="G1240" s="6"/>
      <c r="H1240" s="6"/>
      <c r="I1240" s="6"/>
      <c r="J1240" s="22"/>
      <c r="K1240" s="5"/>
      <c r="L1240" s="5"/>
      <c r="M1240" s="5"/>
      <c r="N1240" s="5"/>
      <c r="O1240" s="5"/>
      <c r="P1240" s="5"/>
      <c r="Q1240" s="5"/>
      <c r="R1240" s="5"/>
      <c r="S1240" s="5"/>
      <c r="T1240" s="5"/>
      <c r="U1240" s="5"/>
    </row>
    <row r="1241" spans="1:21" ht="12.75" customHeight="1" x14ac:dyDescent="0.2">
      <c r="A1241" s="5"/>
      <c r="B1241" s="5"/>
      <c r="C1241" s="5"/>
      <c r="D1241" s="5"/>
      <c r="E1241" s="6"/>
      <c r="F1241" s="6"/>
      <c r="G1241" s="6"/>
      <c r="H1241" s="6"/>
      <c r="I1241" s="6"/>
      <c r="J1241" s="22"/>
      <c r="K1241" s="5"/>
      <c r="L1241" s="5"/>
      <c r="M1241" s="5"/>
      <c r="N1241" s="5"/>
      <c r="O1241" s="5"/>
      <c r="P1241" s="5"/>
      <c r="Q1241" s="5"/>
      <c r="R1241" s="5"/>
      <c r="S1241" s="5"/>
      <c r="T1241" s="5"/>
      <c r="U1241" s="5"/>
    </row>
    <row r="1242" spans="1:21" ht="12.75" customHeight="1" x14ac:dyDescent="0.2">
      <c r="A1242" s="5"/>
      <c r="B1242" s="5"/>
      <c r="C1242" s="5"/>
      <c r="D1242" s="5"/>
      <c r="E1242" s="6"/>
      <c r="F1242" s="6"/>
      <c r="G1242" s="6"/>
      <c r="H1242" s="6"/>
      <c r="I1242" s="6"/>
      <c r="J1242" s="22"/>
      <c r="K1242" s="5"/>
      <c r="L1242" s="5"/>
      <c r="M1242" s="5"/>
      <c r="N1242" s="5"/>
      <c r="O1242" s="5"/>
      <c r="P1242" s="5"/>
      <c r="Q1242" s="5"/>
      <c r="R1242" s="5"/>
      <c r="S1242" s="5"/>
      <c r="T1242" s="5"/>
      <c r="U1242" s="5"/>
    </row>
    <row r="1243" spans="1:21" ht="12.75" customHeight="1" x14ac:dyDescent="0.2">
      <c r="A1243" s="5"/>
      <c r="B1243" s="5"/>
      <c r="C1243" s="5"/>
      <c r="D1243" s="5"/>
      <c r="E1243" s="6"/>
      <c r="F1243" s="6"/>
      <c r="G1243" s="6"/>
      <c r="H1243" s="6"/>
      <c r="I1243" s="6"/>
      <c r="J1243" s="22"/>
      <c r="K1243" s="5"/>
      <c r="L1243" s="5"/>
      <c r="M1243" s="5"/>
      <c r="N1243" s="5"/>
      <c r="O1243" s="5"/>
      <c r="P1243" s="5"/>
      <c r="Q1243" s="5"/>
      <c r="R1243" s="5"/>
      <c r="S1243" s="5"/>
      <c r="T1243" s="5"/>
      <c r="U1243" s="5"/>
    </row>
    <row r="1244" spans="1:21" ht="12.75" customHeight="1" x14ac:dyDescent="0.2">
      <c r="A1244" s="5"/>
      <c r="B1244" s="5"/>
      <c r="C1244" s="5"/>
      <c r="D1244" s="5"/>
      <c r="E1244" s="6"/>
      <c r="F1244" s="6"/>
      <c r="G1244" s="6"/>
      <c r="H1244" s="6"/>
      <c r="I1244" s="6"/>
      <c r="J1244" s="22"/>
      <c r="K1244" s="5"/>
      <c r="L1244" s="5"/>
      <c r="M1244" s="5"/>
      <c r="N1244" s="5"/>
      <c r="O1244" s="5"/>
      <c r="P1244" s="5"/>
      <c r="Q1244" s="5"/>
      <c r="R1244" s="5"/>
      <c r="S1244" s="5"/>
      <c r="T1244" s="5"/>
      <c r="U1244" s="5"/>
    </row>
    <row r="1245" spans="1:21" ht="12.75" customHeight="1" x14ac:dyDescent="0.2">
      <c r="A1245" s="5"/>
      <c r="B1245" s="5"/>
      <c r="C1245" s="5"/>
      <c r="D1245" s="5"/>
      <c r="E1245" s="6"/>
      <c r="F1245" s="6"/>
      <c r="G1245" s="6"/>
      <c r="H1245" s="6"/>
      <c r="I1245" s="6"/>
      <c r="J1245" s="22"/>
      <c r="K1245" s="5"/>
      <c r="L1245" s="5"/>
      <c r="M1245" s="5"/>
      <c r="N1245" s="5"/>
      <c r="O1245" s="5"/>
      <c r="P1245" s="5"/>
      <c r="Q1245" s="5"/>
      <c r="R1245" s="5"/>
      <c r="S1245" s="5"/>
      <c r="T1245" s="5"/>
      <c r="U1245" s="5"/>
    </row>
    <row r="1246" spans="1:21" ht="12.75" customHeight="1" x14ac:dyDescent="0.2">
      <c r="A1246" s="5"/>
      <c r="B1246" s="5"/>
      <c r="C1246" s="5"/>
      <c r="D1246" s="5"/>
      <c r="E1246" s="6"/>
      <c r="F1246" s="6"/>
      <c r="G1246" s="6"/>
      <c r="H1246" s="6"/>
      <c r="I1246" s="6"/>
      <c r="J1246" s="22"/>
      <c r="K1246" s="5"/>
      <c r="L1246" s="5"/>
      <c r="M1246" s="5"/>
      <c r="N1246" s="5"/>
      <c r="O1246" s="5"/>
      <c r="P1246" s="5"/>
      <c r="Q1246" s="5"/>
      <c r="R1246" s="5"/>
      <c r="S1246" s="5"/>
      <c r="T1246" s="5"/>
      <c r="U1246" s="5"/>
    </row>
    <row r="1247" spans="1:21" ht="12.75" customHeight="1" x14ac:dyDescent="0.2">
      <c r="A1247" s="5"/>
      <c r="B1247" s="5"/>
      <c r="C1247" s="5"/>
      <c r="D1247" s="5"/>
      <c r="E1247" s="6"/>
      <c r="F1247" s="6"/>
      <c r="G1247" s="6"/>
      <c r="H1247" s="6"/>
      <c r="I1247" s="6"/>
      <c r="J1247" s="22"/>
      <c r="K1247" s="5"/>
      <c r="L1247" s="5"/>
      <c r="M1247" s="5"/>
      <c r="N1247" s="5"/>
      <c r="O1247" s="5"/>
      <c r="P1247" s="5"/>
      <c r="Q1247" s="5"/>
      <c r="R1247" s="5"/>
      <c r="S1247" s="5"/>
      <c r="T1247" s="5"/>
      <c r="U1247" s="5"/>
    </row>
    <row r="1248" spans="1:21" ht="12.75" customHeight="1" x14ac:dyDescent="0.2">
      <c r="A1248" s="5"/>
      <c r="B1248" s="5"/>
      <c r="C1248" s="5"/>
      <c r="D1248" s="5"/>
      <c r="E1248" s="6"/>
      <c r="F1248" s="6"/>
      <c r="G1248" s="6"/>
      <c r="H1248" s="6"/>
      <c r="I1248" s="6"/>
      <c r="J1248" s="22"/>
      <c r="K1248" s="5"/>
      <c r="L1248" s="5"/>
      <c r="M1248" s="5"/>
      <c r="N1248" s="5"/>
      <c r="O1248" s="5"/>
      <c r="P1248" s="5"/>
      <c r="Q1248" s="5"/>
      <c r="R1248" s="5"/>
      <c r="S1248" s="5"/>
      <c r="T1248" s="5"/>
      <c r="U1248" s="5"/>
    </row>
    <row r="1249" spans="1:21" ht="12.75" customHeight="1" x14ac:dyDescent="0.2">
      <c r="A1249" s="5"/>
      <c r="B1249" s="5"/>
      <c r="C1249" s="5"/>
      <c r="D1249" s="5"/>
      <c r="E1249" s="6"/>
      <c r="F1249" s="6"/>
      <c r="G1249" s="6"/>
      <c r="H1249" s="6"/>
      <c r="I1249" s="6"/>
      <c r="J1249" s="22"/>
      <c r="K1249" s="5"/>
      <c r="L1249" s="5"/>
      <c r="M1249" s="5"/>
      <c r="N1249" s="5"/>
      <c r="O1249" s="5"/>
      <c r="P1249" s="5"/>
      <c r="Q1249" s="5"/>
      <c r="R1249" s="5"/>
      <c r="S1249" s="5"/>
      <c r="T1249" s="5"/>
      <c r="U1249" s="5"/>
    </row>
    <row r="1250" spans="1:21" ht="12.75" customHeight="1" x14ac:dyDescent="0.2">
      <c r="A1250" s="5"/>
      <c r="B1250" s="5"/>
      <c r="C1250" s="5"/>
      <c r="D1250" s="5"/>
      <c r="E1250" s="6"/>
      <c r="F1250" s="6"/>
      <c r="G1250" s="6"/>
      <c r="H1250" s="6"/>
      <c r="I1250" s="6"/>
      <c r="J1250" s="22"/>
      <c r="K1250" s="5"/>
      <c r="L1250" s="5"/>
      <c r="M1250" s="5"/>
      <c r="N1250" s="5"/>
      <c r="O1250" s="5"/>
      <c r="P1250" s="5"/>
      <c r="Q1250" s="5"/>
      <c r="R1250" s="5"/>
      <c r="S1250" s="5"/>
      <c r="T1250" s="5"/>
      <c r="U1250" s="5"/>
    </row>
    <row r="1251" spans="1:21" ht="12.75" customHeight="1" x14ac:dyDescent="0.2">
      <c r="A1251" s="5"/>
      <c r="B1251" s="5"/>
      <c r="C1251" s="5"/>
      <c r="D1251" s="5"/>
      <c r="E1251" s="6"/>
      <c r="F1251" s="6"/>
      <c r="G1251" s="6"/>
      <c r="H1251" s="6"/>
      <c r="I1251" s="6"/>
      <c r="J1251" s="22"/>
      <c r="K1251" s="5"/>
      <c r="L1251" s="5"/>
      <c r="M1251" s="5"/>
      <c r="N1251" s="5"/>
      <c r="O1251" s="5"/>
      <c r="P1251" s="5"/>
      <c r="Q1251" s="5"/>
      <c r="R1251" s="5"/>
      <c r="S1251" s="5"/>
      <c r="T1251" s="5"/>
      <c r="U1251" s="5"/>
    </row>
    <row r="1252" spans="1:21" ht="12.75" customHeight="1" x14ac:dyDescent="0.2">
      <c r="A1252" s="5"/>
      <c r="B1252" s="5"/>
      <c r="C1252" s="5"/>
      <c r="D1252" s="5"/>
      <c r="E1252" s="6"/>
      <c r="F1252" s="6"/>
      <c r="G1252" s="6"/>
      <c r="H1252" s="6"/>
      <c r="I1252" s="6"/>
      <c r="J1252" s="22"/>
      <c r="K1252" s="5"/>
      <c r="L1252" s="5"/>
      <c r="M1252" s="5"/>
      <c r="N1252" s="5"/>
      <c r="O1252" s="5"/>
      <c r="P1252" s="5"/>
      <c r="Q1252" s="5"/>
      <c r="R1252" s="5"/>
      <c r="S1252" s="5"/>
      <c r="T1252" s="5"/>
      <c r="U1252" s="5"/>
    </row>
    <row r="1253" spans="1:21" ht="12.75" customHeight="1" x14ac:dyDescent="0.2">
      <c r="A1253" s="5"/>
      <c r="B1253" s="5"/>
      <c r="C1253" s="5"/>
      <c r="D1253" s="5"/>
      <c r="E1253" s="6"/>
      <c r="F1253" s="6"/>
      <c r="G1253" s="6"/>
      <c r="H1253" s="6"/>
      <c r="I1253" s="6"/>
      <c r="J1253" s="22"/>
      <c r="K1253" s="5"/>
      <c r="L1253" s="5"/>
      <c r="M1253" s="5"/>
      <c r="N1253" s="5"/>
      <c r="O1253" s="5"/>
      <c r="P1253" s="5"/>
      <c r="Q1253" s="5"/>
      <c r="R1253" s="5"/>
      <c r="S1253" s="5"/>
      <c r="T1253" s="5"/>
      <c r="U1253" s="5"/>
    </row>
    <row r="1254" spans="1:21" ht="12.75" customHeight="1" x14ac:dyDescent="0.2">
      <c r="A1254" s="5"/>
      <c r="B1254" s="5"/>
      <c r="C1254" s="5"/>
      <c r="D1254" s="5"/>
      <c r="E1254" s="6"/>
      <c r="F1254" s="6"/>
      <c r="G1254" s="6"/>
      <c r="H1254" s="6"/>
      <c r="I1254" s="6"/>
      <c r="J1254" s="22"/>
      <c r="K1254" s="5"/>
      <c r="L1254" s="5"/>
      <c r="M1254" s="5"/>
      <c r="N1254" s="5"/>
      <c r="O1254" s="5"/>
      <c r="P1254" s="5"/>
      <c r="Q1254" s="5"/>
      <c r="R1254" s="5"/>
      <c r="S1254" s="5"/>
      <c r="T1254" s="5"/>
      <c r="U1254" s="5"/>
    </row>
    <row r="1255" spans="1:21" ht="12.75" customHeight="1" x14ac:dyDescent="0.2">
      <c r="A1255" s="5"/>
      <c r="B1255" s="5"/>
      <c r="C1255" s="5"/>
      <c r="D1255" s="5"/>
      <c r="E1255" s="6"/>
      <c r="F1255" s="6"/>
      <c r="G1255" s="6"/>
      <c r="H1255" s="6"/>
      <c r="I1255" s="6"/>
      <c r="J1255" s="22"/>
      <c r="K1255" s="5"/>
      <c r="L1255" s="5"/>
      <c r="M1255" s="5"/>
      <c r="N1255" s="5"/>
      <c r="O1255" s="5"/>
      <c r="P1255" s="5"/>
      <c r="Q1255" s="5"/>
      <c r="R1255" s="5"/>
      <c r="S1255" s="5"/>
      <c r="T1255" s="5"/>
      <c r="U1255" s="5"/>
    </row>
    <row r="1256" spans="1:21" ht="12.75" customHeight="1" x14ac:dyDescent="0.2">
      <c r="A1256" s="5"/>
      <c r="B1256" s="5"/>
      <c r="C1256" s="5"/>
      <c r="D1256" s="5"/>
      <c r="E1256" s="6"/>
      <c r="F1256" s="6"/>
      <c r="G1256" s="6"/>
      <c r="H1256" s="6"/>
      <c r="I1256" s="6"/>
      <c r="J1256" s="22"/>
      <c r="K1256" s="5"/>
      <c r="L1256" s="5"/>
      <c r="M1256" s="5"/>
      <c r="N1256" s="5"/>
      <c r="O1256" s="5"/>
      <c r="P1256" s="5"/>
      <c r="Q1256" s="5"/>
      <c r="R1256" s="5"/>
      <c r="S1256" s="5"/>
      <c r="T1256" s="5"/>
      <c r="U1256" s="5"/>
    </row>
    <row r="1257" spans="1:21" ht="12.75" customHeight="1" x14ac:dyDescent="0.2">
      <c r="A1257" s="5"/>
      <c r="B1257" s="5"/>
      <c r="C1257" s="5"/>
      <c r="D1257" s="5"/>
      <c r="E1257" s="6"/>
      <c r="F1257" s="6"/>
      <c r="G1257" s="6"/>
      <c r="H1257" s="6"/>
      <c r="I1257" s="6"/>
      <c r="J1257" s="22"/>
      <c r="K1257" s="5"/>
      <c r="L1257" s="5"/>
      <c r="M1257" s="5"/>
      <c r="N1257" s="5"/>
      <c r="O1257" s="5"/>
      <c r="P1257" s="5"/>
      <c r="Q1257" s="5"/>
      <c r="R1257" s="5"/>
      <c r="S1257" s="5"/>
      <c r="T1257" s="5"/>
      <c r="U1257" s="5"/>
    </row>
    <row r="1258" spans="1:21" ht="12.75" customHeight="1" x14ac:dyDescent="0.2">
      <c r="A1258" s="5"/>
      <c r="B1258" s="5"/>
      <c r="C1258" s="5"/>
      <c r="D1258" s="5"/>
      <c r="E1258" s="6"/>
      <c r="F1258" s="6"/>
      <c r="G1258" s="6"/>
      <c r="H1258" s="6"/>
      <c r="I1258" s="6"/>
      <c r="J1258" s="22"/>
      <c r="K1258" s="5"/>
      <c r="L1258" s="5"/>
      <c r="M1258" s="5"/>
      <c r="N1258" s="5"/>
      <c r="O1258" s="5"/>
      <c r="P1258" s="5"/>
      <c r="Q1258" s="5"/>
      <c r="R1258" s="5"/>
      <c r="S1258" s="5"/>
      <c r="T1258" s="5"/>
      <c r="U1258" s="5"/>
    </row>
    <row r="1259" spans="1:21" ht="12.75" customHeight="1" x14ac:dyDescent="0.2">
      <c r="A1259" s="5"/>
      <c r="B1259" s="5"/>
      <c r="C1259" s="5"/>
      <c r="D1259" s="5"/>
      <c r="E1259" s="6"/>
      <c r="F1259" s="6"/>
      <c r="G1259" s="6"/>
      <c r="H1259" s="6"/>
      <c r="I1259" s="6"/>
      <c r="J1259" s="22"/>
      <c r="K1259" s="5"/>
      <c r="L1259" s="5"/>
      <c r="M1259" s="5"/>
      <c r="N1259" s="5"/>
      <c r="O1259" s="5"/>
      <c r="P1259" s="5"/>
      <c r="Q1259" s="5"/>
      <c r="R1259" s="5"/>
      <c r="S1259" s="5"/>
      <c r="T1259" s="5"/>
      <c r="U1259" s="5"/>
    </row>
    <row r="1260" spans="1:21" ht="12.75" customHeight="1" x14ac:dyDescent="0.2">
      <c r="A1260" s="5"/>
      <c r="B1260" s="5"/>
      <c r="C1260" s="5"/>
      <c r="D1260" s="5"/>
      <c r="E1260" s="6"/>
      <c r="F1260" s="6"/>
      <c r="G1260" s="6"/>
      <c r="H1260" s="6"/>
      <c r="I1260" s="6"/>
      <c r="J1260" s="22"/>
      <c r="K1260" s="5"/>
      <c r="L1260" s="5"/>
      <c r="M1260" s="5"/>
      <c r="N1260" s="5"/>
      <c r="O1260" s="5"/>
      <c r="P1260" s="5"/>
      <c r="Q1260" s="5"/>
      <c r="R1260" s="5"/>
      <c r="S1260" s="5"/>
      <c r="T1260" s="5"/>
      <c r="U1260" s="5"/>
    </row>
    <row r="1261" spans="1:21" ht="12.75" customHeight="1" x14ac:dyDescent="0.2">
      <c r="A1261" s="5"/>
      <c r="B1261" s="5"/>
      <c r="C1261" s="5"/>
      <c r="D1261" s="5"/>
      <c r="E1261" s="6"/>
      <c r="F1261" s="6"/>
      <c r="G1261" s="6"/>
      <c r="H1261" s="6"/>
      <c r="I1261" s="6"/>
      <c r="J1261" s="22"/>
      <c r="K1261" s="5"/>
      <c r="L1261" s="5"/>
      <c r="M1261" s="5"/>
      <c r="N1261" s="5"/>
      <c r="O1261" s="5"/>
      <c r="P1261" s="5"/>
      <c r="Q1261" s="5"/>
      <c r="R1261" s="5"/>
      <c r="S1261" s="5"/>
      <c r="T1261" s="5"/>
      <c r="U1261" s="5"/>
    </row>
    <row r="1262" spans="1:21" ht="12.75" customHeight="1" x14ac:dyDescent="0.2">
      <c r="A1262" s="5"/>
      <c r="B1262" s="5"/>
      <c r="C1262" s="5"/>
      <c r="D1262" s="5"/>
      <c r="E1262" s="6"/>
      <c r="F1262" s="6"/>
      <c r="G1262" s="6"/>
      <c r="H1262" s="6"/>
      <c r="I1262" s="6"/>
      <c r="J1262" s="22"/>
      <c r="K1262" s="5"/>
      <c r="L1262" s="5"/>
      <c r="M1262" s="5"/>
      <c r="N1262" s="5"/>
      <c r="O1262" s="5"/>
      <c r="P1262" s="5"/>
      <c r="Q1262" s="5"/>
      <c r="R1262" s="5"/>
      <c r="S1262" s="5"/>
      <c r="T1262" s="5"/>
      <c r="U1262" s="5"/>
    </row>
    <row r="1263" spans="1:21" ht="12.75" customHeight="1" x14ac:dyDescent="0.2">
      <c r="A1263" s="5"/>
      <c r="B1263" s="5"/>
      <c r="C1263" s="5"/>
      <c r="D1263" s="5"/>
      <c r="E1263" s="6"/>
      <c r="F1263" s="6"/>
      <c r="G1263" s="6"/>
      <c r="H1263" s="6"/>
      <c r="I1263" s="6"/>
      <c r="J1263" s="22"/>
      <c r="K1263" s="5"/>
      <c r="L1263" s="5"/>
      <c r="M1263" s="5"/>
      <c r="N1263" s="5"/>
      <c r="O1263" s="5"/>
      <c r="P1263" s="5"/>
      <c r="Q1263" s="5"/>
      <c r="R1263" s="5"/>
      <c r="S1263" s="5"/>
      <c r="T1263" s="5"/>
      <c r="U1263" s="5"/>
    </row>
    <row r="1264" spans="1:21" ht="12.75" customHeight="1" x14ac:dyDescent="0.2">
      <c r="A1264" s="5"/>
      <c r="B1264" s="5"/>
      <c r="C1264" s="5"/>
      <c r="D1264" s="5"/>
      <c r="E1264" s="6"/>
      <c r="F1264" s="6"/>
      <c r="G1264" s="6"/>
      <c r="H1264" s="6"/>
      <c r="I1264" s="6"/>
      <c r="J1264" s="22"/>
      <c r="K1264" s="5"/>
      <c r="L1264" s="5"/>
      <c r="M1264" s="5"/>
      <c r="N1264" s="5"/>
      <c r="O1264" s="5"/>
      <c r="P1264" s="5"/>
      <c r="Q1264" s="5"/>
      <c r="R1264" s="5"/>
      <c r="S1264" s="5"/>
      <c r="T1264" s="5"/>
      <c r="U1264" s="5"/>
    </row>
    <row r="1265" spans="1:21" ht="12.75" customHeight="1" x14ac:dyDescent="0.2">
      <c r="A1265" s="5"/>
      <c r="B1265" s="5"/>
      <c r="C1265" s="5"/>
      <c r="D1265" s="5"/>
      <c r="E1265" s="6"/>
      <c r="F1265" s="6"/>
      <c r="G1265" s="6"/>
      <c r="H1265" s="6"/>
      <c r="I1265" s="6"/>
      <c r="J1265" s="22"/>
      <c r="K1265" s="5"/>
      <c r="L1265" s="5"/>
      <c r="M1265" s="5"/>
      <c r="N1265" s="5"/>
      <c r="O1265" s="5"/>
      <c r="P1265" s="5"/>
      <c r="Q1265" s="5"/>
      <c r="R1265" s="5"/>
      <c r="S1265" s="5"/>
      <c r="T1265" s="5"/>
      <c r="U1265" s="5"/>
    </row>
    <row r="1266" spans="1:21" ht="12.75" customHeight="1" x14ac:dyDescent="0.2">
      <c r="A1266" s="5"/>
      <c r="B1266" s="5"/>
      <c r="C1266" s="5"/>
      <c r="D1266" s="5"/>
      <c r="E1266" s="6"/>
      <c r="F1266" s="6"/>
      <c r="G1266" s="6"/>
      <c r="H1266" s="6"/>
      <c r="I1266" s="6"/>
      <c r="J1266" s="22"/>
      <c r="K1266" s="5"/>
      <c r="L1266" s="5"/>
      <c r="M1266" s="5"/>
      <c r="N1266" s="5"/>
      <c r="O1266" s="5"/>
      <c r="P1266" s="5"/>
      <c r="Q1266" s="5"/>
      <c r="R1266" s="5"/>
      <c r="S1266" s="5"/>
      <c r="T1266" s="5"/>
      <c r="U1266" s="5"/>
    </row>
    <row r="1267" spans="1:21" ht="12.75" customHeight="1" x14ac:dyDescent="0.2">
      <c r="A1267" s="5"/>
      <c r="B1267" s="5"/>
      <c r="C1267" s="5"/>
      <c r="D1267" s="5"/>
      <c r="E1267" s="6"/>
      <c r="F1267" s="6"/>
      <c r="G1267" s="6"/>
      <c r="H1267" s="6"/>
      <c r="I1267" s="6"/>
      <c r="J1267" s="22"/>
      <c r="K1267" s="5"/>
      <c r="L1267" s="5"/>
      <c r="M1267" s="5"/>
      <c r="N1267" s="5"/>
      <c r="O1267" s="5"/>
      <c r="P1267" s="5"/>
      <c r="Q1267" s="5"/>
      <c r="R1267" s="5"/>
      <c r="S1267" s="5"/>
      <c r="T1267" s="5"/>
      <c r="U1267" s="5"/>
    </row>
    <row r="1268" spans="1:21" ht="12.75" customHeight="1" x14ac:dyDescent="0.2">
      <c r="A1268" s="5"/>
      <c r="B1268" s="5"/>
      <c r="C1268" s="5"/>
      <c r="D1268" s="5"/>
      <c r="E1268" s="6"/>
      <c r="F1268" s="6"/>
      <c r="G1268" s="6"/>
      <c r="H1268" s="6"/>
      <c r="I1268" s="6"/>
      <c r="J1268" s="22"/>
      <c r="K1268" s="5"/>
      <c r="L1268" s="5"/>
      <c r="M1268" s="5"/>
      <c r="N1268" s="5"/>
      <c r="O1268" s="5"/>
      <c r="P1268" s="5"/>
      <c r="Q1268" s="5"/>
      <c r="R1268" s="5"/>
      <c r="S1268" s="5"/>
      <c r="T1268" s="5"/>
      <c r="U1268" s="5"/>
    </row>
    <row r="1269" spans="1:21" ht="12.75" customHeight="1" x14ac:dyDescent="0.2">
      <c r="A1269" s="5"/>
      <c r="B1269" s="5"/>
      <c r="C1269" s="5"/>
      <c r="D1269" s="5"/>
      <c r="E1269" s="6"/>
      <c r="F1269" s="6"/>
      <c r="G1269" s="6"/>
      <c r="H1269" s="6"/>
      <c r="I1269" s="6"/>
      <c r="J1269" s="22"/>
      <c r="K1269" s="5"/>
      <c r="L1269" s="5"/>
      <c r="M1269" s="5"/>
      <c r="N1269" s="5"/>
      <c r="O1269" s="5"/>
      <c r="P1269" s="5"/>
      <c r="Q1269" s="5"/>
      <c r="R1269" s="5"/>
      <c r="S1269" s="5"/>
      <c r="T1269" s="5"/>
      <c r="U1269" s="5"/>
    </row>
    <row r="1270" spans="1:21" ht="12.75" customHeight="1" x14ac:dyDescent="0.2">
      <c r="A1270" s="5"/>
      <c r="B1270" s="5"/>
      <c r="C1270" s="5"/>
      <c r="D1270" s="5"/>
      <c r="E1270" s="6"/>
      <c r="F1270" s="6"/>
      <c r="G1270" s="6"/>
      <c r="H1270" s="6"/>
      <c r="I1270" s="6"/>
      <c r="J1270" s="22"/>
      <c r="K1270" s="5"/>
      <c r="L1270" s="5"/>
      <c r="M1270" s="5"/>
      <c r="N1270" s="5"/>
      <c r="O1270" s="5"/>
      <c r="P1270" s="5"/>
      <c r="Q1270" s="5"/>
      <c r="R1270" s="5"/>
      <c r="S1270" s="5"/>
      <c r="T1270" s="5"/>
      <c r="U1270" s="5"/>
    </row>
    <row r="1271" spans="1:21" ht="12.75" customHeight="1" x14ac:dyDescent="0.2">
      <c r="A1271" s="5"/>
      <c r="B1271" s="5"/>
      <c r="C1271" s="5"/>
      <c r="D1271" s="5"/>
      <c r="E1271" s="6"/>
      <c r="F1271" s="6"/>
      <c r="G1271" s="6"/>
      <c r="H1271" s="6"/>
      <c r="I1271" s="6"/>
      <c r="J1271" s="22"/>
      <c r="K1271" s="5"/>
      <c r="L1271" s="5"/>
      <c r="M1271" s="5"/>
      <c r="N1271" s="5"/>
      <c r="O1271" s="5"/>
      <c r="P1271" s="5"/>
      <c r="Q1271" s="5"/>
      <c r="R1271" s="5"/>
      <c r="S1271" s="5"/>
      <c r="T1271" s="5"/>
      <c r="U1271" s="5"/>
    </row>
    <row r="1272" spans="1:21" ht="12.75" customHeight="1" x14ac:dyDescent="0.2">
      <c r="A1272" s="5"/>
      <c r="B1272" s="5"/>
      <c r="C1272" s="5"/>
      <c r="D1272" s="5"/>
      <c r="E1272" s="6"/>
      <c r="F1272" s="6"/>
      <c r="G1272" s="6"/>
      <c r="H1272" s="6"/>
      <c r="I1272" s="6"/>
      <c r="J1272" s="22"/>
      <c r="K1272" s="5"/>
      <c r="L1272" s="5"/>
      <c r="M1272" s="5"/>
      <c r="N1272" s="5"/>
      <c r="O1272" s="5"/>
      <c r="P1272" s="5"/>
      <c r="Q1272" s="5"/>
      <c r="R1272" s="5"/>
      <c r="S1272" s="5"/>
      <c r="T1272" s="5"/>
      <c r="U1272" s="5"/>
    </row>
    <row r="1273" spans="1:21" ht="12.75" customHeight="1" x14ac:dyDescent="0.2">
      <c r="A1273" s="5"/>
      <c r="B1273" s="5"/>
      <c r="C1273" s="5"/>
      <c r="D1273" s="5"/>
      <c r="E1273" s="6"/>
      <c r="F1273" s="6"/>
      <c r="G1273" s="6"/>
      <c r="H1273" s="6"/>
      <c r="I1273" s="6"/>
      <c r="J1273" s="22"/>
      <c r="K1273" s="5"/>
      <c r="L1273" s="5"/>
      <c r="M1273" s="5"/>
      <c r="N1273" s="5"/>
      <c r="O1273" s="5"/>
      <c r="P1273" s="5"/>
      <c r="Q1273" s="5"/>
      <c r="R1273" s="5"/>
      <c r="S1273" s="5"/>
      <c r="T1273" s="5"/>
      <c r="U1273" s="5"/>
    </row>
    <row r="1274" spans="1:21" ht="12.75" customHeight="1" x14ac:dyDescent="0.2">
      <c r="A1274" s="5"/>
      <c r="B1274" s="5"/>
      <c r="C1274" s="5"/>
      <c r="D1274" s="5"/>
      <c r="E1274" s="6"/>
      <c r="F1274" s="6"/>
      <c r="G1274" s="6"/>
      <c r="H1274" s="6"/>
      <c r="I1274" s="6"/>
      <c r="J1274" s="22"/>
      <c r="K1274" s="5"/>
      <c r="L1274" s="5"/>
      <c r="M1274" s="5"/>
      <c r="N1274" s="5"/>
      <c r="O1274" s="5"/>
      <c r="P1274" s="5"/>
      <c r="Q1274" s="5"/>
      <c r="R1274" s="5"/>
      <c r="S1274" s="5"/>
      <c r="T1274" s="5"/>
      <c r="U1274" s="5"/>
    </row>
    <row r="1275" spans="1:21" ht="12.75" customHeight="1" x14ac:dyDescent="0.2">
      <c r="A1275" s="5"/>
      <c r="B1275" s="5"/>
      <c r="C1275" s="5"/>
      <c r="D1275" s="5"/>
      <c r="E1275" s="6"/>
      <c r="F1275" s="6"/>
      <c r="G1275" s="6"/>
      <c r="H1275" s="6"/>
      <c r="I1275" s="6"/>
      <c r="J1275" s="22"/>
      <c r="K1275" s="5"/>
      <c r="L1275" s="5"/>
      <c r="M1275" s="5"/>
      <c r="N1275" s="5"/>
      <c r="O1275" s="5"/>
      <c r="P1275" s="5"/>
      <c r="Q1275" s="5"/>
      <c r="R1275" s="5"/>
      <c r="S1275" s="5"/>
      <c r="T1275" s="5"/>
      <c r="U1275" s="5"/>
    </row>
    <row r="1276" spans="1:21" ht="12.75" customHeight="1" x14ac:dyDescent="0.2">
      <c r="A1276" s="5"/>
      <c r="B1276" s="5"/>
      <c r="C1276" s="5"/>
      <c r="D1276" s="5"/>
      <c r="E1276" s="6"/>
      <c r="F1276" s="6"/>
      <c r="G1276" s="6"/>
      <c r="H1276" s="6"/>
      <c r="I1276" s="6"/>
      <c r="J1276" s="22"/>
      <c r="K1276" s="5"/>
      <c r="L1276" s="5"/>
      <c r="M1276" s="5"/>
      <c r="N1276" s="5"/>
      <c r="O1276" s="5"/>
      <c r="P1276" s="5"/>
      <c r="Q1276" s="5"/>
      <c r="R1276" s="5"/>
      <c r="S1276" s="5"/>
      <c r="T1276" s="5"/>
      <c r="U1276" s="5"/>
    </row>
    <row r="1277" spans="1:21" ht="12.75" customHeight="1" x14ac:dyDescent="0.2">
      <c r="A1277" s="5"/>
      <c r="B1277" s="5"/>
      <c r="C1277" s="5"/>
      <c r="D1277" s="5"/>
      <c r="E1277" s="6"/>
      <c r="F1277" s="6"/>
      <c r="G1277" s="6"/>
      <c r="H1277" s="6"/>
      <c r="I1277" s="6"/>
      <c r="J1277" s="22"/>
      <c r="K1277" s="5"/>
      <c r="L1277" s="5"/>
      <c r="M1277" s="5"/>
      <c r="N1277" s="5"/>
      <c r="O1277" s="5"/>
      <c r="P1277" s="5"/>
      <c r="Q1277" s="5"/>
      <c r="R1277" s="5"/>
      <c r="S1277" s="5"/>
      <c r="T1277" s="5"/>
      <c r="U1277" s="5"/>
    </row>
    <row r="1278" spans="1:21" ht="12.75" customHeight="1" x14ac:dyDescent="0.2">
      <c r="A1278" s="5"/>
      <c r="B1278" s="5"/>
      <c r="C1278" s="5"/>
      <c r="D1278" s="5"/>
      <c r="E1278" s="6"/>
      <c r="F1278" s="6"/>
      <c r="G1278" s="6"/>
      <c r="H1278" s="6"/>
      <c r="I1278" s="6"/>
      <c r="J1278" s="22"/>
      <c r="K1278" s="5"/>
      <c r="L1278" s="5"/>
      <c r="M1278" s="5"/>
      <c r="N1278" s="5"/>
      <c r="O1278" s="5"/>
      <c r="P1278" s="5"/>
      <c r="Q1278" s="5"/>
      <c r="R1278" s="5"/>
      <c r="S1278" s="5"/>
      <c r="T1278" s="5"/>
      <c r="U1278" s="5"/>
    </row>
    <row r="1279" spans="1:21" ht="12.75" customHeight="1" x14ac:dyDescent="0.2">
      <c r="A1279" s="5"/>
      <c r="B1279" s="5"/>
      <c r="C1279" s="5"/>
      <c r="D1279" s="5"/>
      <c r="E1279" s="6"/>
      <c r="F1279" s="6"/>
      <c r="G1279" s="6"/>
      <c r="H1279" s="6"/>
      <c r="I1279" s="6"/>
      <c r="J1279" s="22"/>
      <c r="K1279" s="5"/>
      <c r="L1279" s="5"/>
      <c r="M1279" s="5"/>
      <c r="N1279" s="5"/>
      <c r="O1279" s="5"/>
      <c r="P1279" s="5"/>
      <c r="Q1279" s="5"/>
      <c r="R1279" s="5"/>
      <c r="S1279" s="5"/>
      <c r="T1279" s="5"/>
      <c r="U1279" s="5"/>
    </row>
    <row r="1280" spans="1:21" ht="12.75" customHeight="1" x14ac:dyDescent="0.2">
      <c r="A1280" s="5"/>
      <c r="B1280" s="5"/>
      <c r="C1280" s="5"/>
      <c r="D1280" s="5"/>
      <c r="E1280" s="6"/>
      <c r="F1280" s="6"/>
      <c r="G1280" s="6"/>
      <c r="H1280" s="6"/>
      <c r="I1280" s="6"/>
      <c r="J1280" s="22"/>
      <c r="K1280" s="5"/>
      <c r="L1280" s="5"/>
      <c r="M1280" s="5"/>
      <c r="N1280" s="5"/>
      <c r="O1280" s="5"/>
      <c r="P1280" s="5"/>
      <c r="Q1280" s="5"/>
      <c r="R1280" s="5"/>
      <c r="S1280" s="5"/>
      <c r="T1280" s="5"/>
      <c r="U1280" s="5"/>
    </row>
    <row r="1281" spans="1:21" ht="12.75" customHeight="1" x14ac:dyDescent="0.2">
      <c r="A1281" s="5"/>
      <c r="B1281" s="5"/>
      <c r="C1281" s="5"/>
      <c r="D1281" s="5"/>
      <c r="E1281" s="6"/>
      <c r="F1281" s="6"/>
      <c r="G1281" s="6"/>
      <c r="H1281" s="6"/>
      <c r="I1281" s="6"/>
      <c r="J1281" s="22"/>
      <c r="K1281" s="5"/>
      <c r="L1281" s="5"/>
      <c r="M1281" s="5"/>
      <c r="N1281" s="5"/>
      <c r="O1281" s="5"/>
      <c r="P1281" s="5"/>
      <c r="Q1281" s="5"/>
      <c r="R1281" s="5"/>
      <c r="S1281" s="5"/>
      <c r="T1281" s="5"/>
      <c r="U1281" s="5"/>
    </row>
    <row r="1282" spans="1:21" ht="12.75" customHeight="1" x14ac:dyDescent="0.2">
      <c r="A1282" s="5"/>
      <c r="B1282" s="5"/>
      <c r="C1282" s="5"/>
      <c r="D1282" s="5"/>
      <c r="E1282" s="6"/>
      <c r="F1282" s="6"/>
      <c r="G1282" s="6"/>
      <c r="H1282" s="6"/>
      <c r="I1282" s="6"/>
      <c r="J1282" s="22"/>
      <c r="K1282" s="5"/>
      <c r="L1282" s="5"/>
      <c r="M1282" s="5"/>
      <c r="N1282" s="5"/>
      <c r="O1282" s="5"/>
      <c r="P1282" s="5"/>
      <c r="Q1282" s="5"/>
      <c r="R1282" s="5"/>
      <c r="S1282" s="5"/>
      <c r="T1282" s="5"/>
      <c r="U1282" s="5"/>
    </row>
    <row r="1283" spans="1:21" ht="12.75" customHeight="1" x14ac:dyDescent="0.2">
      <c r="A1283" s="5"/>
      <c r="B1283" s="5"/>
      <c r="C1283" s="5"/>
      <c r="D1283" s="5"/>
      <c r="E1283" s="6"/>
      <c r="F1283" s="6"/>
      <c r="G1283" s="6"/>
      <c r="H1283" s="6"/>
      <c r="I1283" s="6"/>
      <c r="J1283" s="22"/>
      <c r="K1283" s="5"/>
      <c r="L1283" s="5"/>
      <c r="M1283" s="5"/>
      <c r="N1283" s="5"/>
      <c r="O1283" s="5"/>
      <c r="P1283" s="5"/>
      <c r="Q1283" s="5"/>
      <c r="R1283" s="5"/>
      <c r="S1283" s="5"/>
      <c r="T1283" s="5"/>
      <c r="U1283" s="5"/>
    </row>
    <row r="1284" spans="1:21" ht="12.75" customHeight="1" x14ac:dyDescent="0.2">
      <c r="A1284" s="5"/>
      <c r="B1284" s="5"/>
      <c r="C1284" s="5"/>
      <c r="D1284" s="5"/>
      <c r="E1284" s="6"/>
      <c r="F1284" s="6"/>
      <c r="G1284" s="6"/>
      <c r="H1284" s="6"/>
      <c r="I1284" s="6"/>
      <c r="J1284" s="22"/>
      <c r="K1284" s="5"/>
      <c r="L1284" s="5"/>
      <c r="M1284" s="5"/>
      <c r="N1284" s="5"/>
      <c r="O1284" s="5"/>
      <c r="P1284" s="5"/>
      <c r="Q1284" s="5"/>
      <c r="R1284" s="5"/>
      <c r="S1284" s="5"/>
      <c r="T1284" s="5"/>
      <c r="U1284" s="5"/>
    </row>
    <row r="1285" spans="1:21" ht="12.75" customHeight="1" x14ac:dyDescent="0.2">
      <c r="A1285" s="5"/>
      <c r="B1285" s="5"/>
      <c r="C1285" s="5"/>
      <c r="D1285" s="5"/>
      <c r="E1285" s="6"/>
      <c r="F1285" s="6"/>
      <c r="G1285" s="6"/>
      <c r="H1285" s="6"/>
      <c r="I1285" s="6"/>
      <c r="J1285" s="22"/>
      <c r="K1285" s="5"/>
      <c r="L1285" s="5"/>
      <c r="M1285" s="5"/>
      <c r="N1285" s="5"/>
      <c r="O1285" s="5"/>
      <c r="P1285" s="5"/>
      <c r="Q1285" s="5"/>
      <c r="R1285" s="5"/>
      <c r="S1285" s="5"/>
      <c r="T1285" s="5"/>
      <c r="U1285" s="5"/>
    </row>
    <row r="1286" spans="1:21" ht="12.75" customHeight="1" x14ac:dyDescent="0.2">
      <c r="A1286" s="5"/>
      <c r="B1286" s="5"/>
      <c r="C1286" s="5"/>
      <c r="D1286" s="5"/>
      <c r="E1286" s="6"/>
      <c r="F1286" s="6"/>
      <c r="G1286" s="6"/>
      <c r="H1286" s="6"/>
      <c r="I1286" s="6"/>
      <c r="J1286" s="22"/>
      <c r="K1286" s="5"/>
      <c r="L1286" s="5"/>
      <c r="M1286" s="5"/>
      <c r="N1286" s="5"/>
      <c r="O1286" s="5"/>
      <c r="P1286" s="5"/>
      <c r="Q1286" s="5"/>
      <c r="R1286" s="5"/>
      <c r="S1286" s="5"/>
      <c r="T1286" s="5"/>
      <c r="U1286" s="5"/>
    </row>
    <row r="1287" spans="1:21" ht="12.75" customHeight="1" x14ac:dyDescent="0.2">
      <c r="A1287" s="5"/>
      <c r="B1287" s="5"/>
      <c r="C1287" s="5"/>
      <c r="D1287" s="5"/>
      <c r="E1287" s="6"/>
      <c r="F1287" s="6"/>
      <c r="G1287" s="6"/>
      <c r="H1287" s="6"/>
      <c r="I1287" s="6"/>
      <c r="J1287" s="22"/>
      <c r="K1287" s="5"/>
      <c r="L1287" s="5"/>
      <c r="M1287" s="5"/>
      <c r="N1287" s="5"/>
      <c r="O1287" s="5"/>
      <c r="P1287" s="5"/>
      <c r="Q1287" s="5"/>
      <c r="R1287" s="5"/>
      <c r="S1287" s="5"/>
      <c r="T1287" s="5"/>
      <c r="U1287" s="5"/>
    </row>
    <row r="1288" spans="1:21" ht="12.75" customHeight="1" x14ac:dyDescent="0.2">
      <c r="A1288" s="5"/>
      <c r="B1288" s="5"/>
      <c r="C1288" s="5"/>
      <c r="D1288" s="5"/>
      <c r="E1288" s="6"/>
      <c r="F1288" s="6"/>
      <c r="G1288" s="6"/>
      <c r="H1288" s="6"/>
      <c r="I1288" s="6"/>
      <c r="J1288" s="22"/>
      <c r="K1288" s="5"/>
      <c r="L1288" s="5"/>
      <c r="M1288" s="5"/>
      <c r="N1288" s="5"/>
      <c r="O1288" s="5"/>
      <c r="P1288" s="5"/>
      <c r="Q1288" s="5"/>
      <c r="R1288" s="5"/>
      <c r="S1288" s="5"/>
      <c r="T1288" s="5"/>
      <c r="U1288" s="5"/>
    </row>
    <row r="1289" spans="1:21" ht="12.75" customHeight="1" x14ac:dyDescent="0.2">
      <c r="A1289" s="5"/>
      <c r="B1289" s="5"/>
      <c r="C1289" s="5"/>
      <c r="D1289" s="5"/>
      <c r="E1289" s="6"/>
      <c r="F1289" s="6"/>
      <c r="G1289" s="6"/>
      <c r="H1289" s="6"/>
      <c r="I1289" s="6"/>
      <c r="J1289" s="22"/>
      <c r="K1289" s="5"/>
      <c r="L1289" s="5"/>
      <c r="M1289" s="5"/>
      <c r="N1289" s="5"/>
      <c r="O1289" s="5"/>
      <c r="P1289" s="5"/>
      <c r="Q1289" s="5"/>
      <c r="R1289" s="5"/>
      <c r="S1289" s="5"/>
      <c r="T1289" s="5"/>
      <c r="U1289" s="5"/>
    </row>
    <row r="1290" spans="1:21" ht="12.75" customHeight="1" x14ac:dyDescent="0.2">
      <c r="A1290" s="5"/>
      <c r="B1290" s="5"/>
      <c r="C1290" s="5"/>
      <c r="D1290" s="5"/>
      <c r="E1290" s="6"/>
      <c r="F1290" s="6"/>
      <c r="G1290" s="6"/>
      <c r="H1290" s="6"/>
      <c r="I1290" s="6"/>
      <c r="J1290" s="22"/>
      <c r="K1290" s="5"/>
      <c r="L1290" s="5"/>
      <c r="M1290" s="5"/>
      <c r="N1290" s="5"/>
      <c r="O1290" s="5"/>
      <c r="P1290" s="5"/>
      <c r="Q1290" s="5"/>
      <c r="R1290" s="5"/>
      <c r="S1290" s="5"/>
      <c r="T1290" s="5"/>
      <c r="U1290" s="5"/>
    </row>
    <row r="1291" spans="1:21" ht="12.75" customHeight="1" x14ac:dyDescent="0.2">
      <c r="A1291" s="5"/>
      <c r="B1291" s="5"/>
      <c r="C1291" s="5"/>
      <c r="D1291" s="5"/>
      <c r="E1291" s="6"/>
      <c r="F1291" s="6"/>
      <c r="G1291" s="6"/>
      <c r="H1291" s="6"/>
      <c r="I1291" s="6"/>
      <c r="J1291" s="22"/>
      <c r="K1291" s="5"/>
      <c r="L1291" s="5"/>
      <c r="M1291" s="5"/>
      <c r="N1291" s="5"/>
      <c r="O1291" s="5"/>
      <c r="P1291" s="5"/>
      <c r="Q1291" s="5"/>
      <c r="R1291" s="5"/>
      <c r="S1291" s="5"/>
      <c r="T1291" s="5"/>
      <c r="U1291" s="5"/>
    </row>
    <row r="1292" spans="1:21" ht="12.75" customHeight="1" x14ac:dyDescent="0.2">
      <c r="A1292" s="5"/>
      <c r="B1292" s="5"/>
      <c r="C1292" s="5"/>
      <c r="D1292" s="5"/>
      <c r="E1292" s="6"/>
      <c r="F1292" s="6"/>
      <c r="G1292" s="6"/>
      <c r="H1292" s="6"/>
      <c r="I1292" s="6"/>
      <c r="J1292" s="22"/>
      <c r="K1292" s="5"/>
      <c r="L1292" s="5"/>
      <c r="M1292" s="5"/>
      <c r="N1292" s="5"/>
      <c r="O1292" s="5"/>
      <c r="P1292" s="5"/>
      <c r="Q1292" s="5"/>
      <c r="R1292" s="5"/>
      <c r="S1292" s="5"/>
      <c r="T1292" s="5"/>
      <c r="U1292" s="5"/>
    </row>
    <row r="1293" spans="1:21" ht="12.75" customHeight="1" x14ac:dyDescent="0.2">
      <c r="A1293" s="5"/>
      <c r="B1293" s="5"/>
      <c r="C1293" s="5"/>
      <c r="D1293" s="5"/>
      <c r="E1293" s="6"/>
      <c r="F1293" s="6"/>
      <c r="G1293" s="6"/>
      <c r="H1293" s="6"/>
      <c r="I1293" s="6"/>
      <c r="J1293" s="22"/>
      <c r="K1293" s="5"/>
      <c r="L1293" s="5"/>
      <c r="M1293" s="5"/>
      <c r="N1293" s="5"/>
      <c r="O1293" s="5"/>
      <c r="P1293" s="5"/>
      <c r="Q1293" s="5"/>
      <c r="R1293" s="5"/>
      <c r="S1293" s="5"/>
      <c r="T1293" s="5"/>
      <c r="U1293" s="5"/>
    </row>
    <row r="1294" spans="1:21" ht="12.75" customHeight="1" x14ac:dyDescent="0.2">
      <c r="A1294" s="5"/>
      <c r="B1294" s="5"/>
      <c r="C1294" s="5"/>
      <c r="D1294" s="5"/>
      <c r="E1294" s="6"/>
      <c r="F1294" s="6"/>
      <c r="G1294" s="6"/>
      <c r="H1294" s="6"/>
      <c r="I1294" s="6"/>
      <c r="J1294" s="22"/>
      <c r="K1294" s="5"/>
      <c r="L1294" s="5"/>
      <c r="M1294" s="5"/>
      <c r="N1294" s="5"/>
      <c r="O1294" s="5"/>
      <c r="P1294" s="5"/>
      <c r="Q1294" s="5"/>
      <c r="R1294" s="5"/>
      <c r="S1294" s="5"/>
      <c r="T1294" s="5"/>
      <c r="U1294" s="5"/>
    </row>
    <row r="1295" spans="1:21" ht="12.75" customHeight="1" x14ac:dyDescent="0.2">
      <c r="A1295" s="5"/>
      <c r="B1295" s="5"/>
      <c r="C1295" s="5"/>
      <c r="D1295" s="5"/>
      <c r="E1295" s="6"/>
      <c r="F1295" s="6"/>
      <c r="G1295" s="6"/>
      <c r="H1295" s="6"/>
      <c r="I1295" s="6"/>
      <c r="J1295" s="22"/>
      <c r="K1295" s="5"/>
      <c r="L1295" s="5"/>
      <c r="M1295" s="5"/>
      <c r="N1295" s="5"/>
      <c r="O1295" s="5"/>
      <c r="P1295" s="5"/>
      <c r="Q1295" s="5"/>
      <c r="R1295" s="5"/>
      <c r="S1295" s="5"/>
      <c r="T1295" s="5"/>
      <c r="U1295" s="5"/>
    </row>
    <row r="1296" spans="1:21" ht="12.75" customHeight="1" x14ac:dyDescent="0.2">
      <c r="A1296" s="5"/>
      <c r="B1296" s="5"/>
      <c r="C1296" s="5"/>
      <c r="D1296" s="5"/>
      <c r="E1296" s="6"/>
      <c r="F1296" s="6"/>
      <c r="G1296" s="6"/>
      <c r="H1296" s="6"/>
      <c r="I1296" s="6"/>
      <c r="J1296" s="22"/>
      <c r="K1296" s="5"/>
      <c r="L1296" s="5"/>
      <c r="M1296" s="5"/>
      <c r="N1296" s="5"/>
      <c r="O1296" s="5"/>
      <c r="P1296" s="5"/>
      <c r="Q1296" s="5"/>
      <c r="R1296" s="5"/>
      <c r="S1296" s="5"/>
      <c r="T1296" s="5"/>
      <c r="U1296" s="5"/>
    </row>
    <row r="1297" spans="1:21" ht="12.75" customHeight="1" x14ac:dyDescent="0.2">
      <c r="A1297" s="5"/>
      <c r="B1297" s="5"/>
      <c r="C1297" s="5"/>
      <c r="D1297" s="5"/>
      <c r="E1297" s="6"/>
      <c r="F1297" s="6"/>
      <c r="G1297" s="6"/>
      <c r="H1297" s="6"/>
      <c r="I1297" s="6"/>
      <c r="J1297" s="22"/>
      <c r="K1297" s="5"/>
      <c r="L1297" s="5"/>
      <c r="M1297" s="5"/>
      <c r="N1297" s="5"/>
      <c r="O1297" s="5"/>
      <c r="P1297" s="5"/>
      <c r="Q1297" s="5"/>
      <c r="R1297" s="5"/>
      <c r="S1297" s="5"/>
      <c r="T1297" s="5"/>
      <c r="U1297" s="5"/>
    </row>
    <row r="1298" spans="1:21" ht="12.75" customHeight="1" x14ac:dyDescent="0.2">
      <c r="A1298" s="5"/>
      <c r="B1298" s="5"/>
      <c r="C1298" s="5"/>
      <c r="D1298" s="5"/>
      <c r="E1298" s="6"/>
      <c r="F1298" s="6"/>
      <c r="G1298" s="6"/>
      <c r="H1298" s="6"/>
      <c r="I1298" s="6"/>
      <c r="J1298" s="22"/>
      <c r="K1298" s="5"/>
      <c r="L1298" s="5"/>
      <c r="M1298" s="5"/>
      <c r="N1298" s="5"/>
      <c r="O1298" s="5"/>
      <c r="P1298" s="5"/>
      <c r="Q1298" s="5"/>
      <c r="R1298" s="5"/>
      <c r="S1298" s="5"/>
      <c r="T1298" s="5"/>
      <c r="U1298" s="5"/>
    </row>
    <row r="1299" spans="1:21" ht="12.75" customHeight="1" x14ac:dyDescent="0.2">
      <c r="A1299" s="5"/>
      <c r="B1299" s="5"/>
      <c r="C1299" s="5"/>
      <c r="D1299" s="5"/>
      <c r="E1299" s="6"/>
      <c r="F1299" s="6"/>
      <c r="G1299" s="6"/>
      <c r="H1299" s="6"/>
      <c r="I1299" s="6"/>
      <c r="J1299" s="22"/>
      <c r="K1299" s="5"/>
      <c r="L1299" s="5"/>
      <c r="M1299" s="5"/>
      <c r="N1299" s="5"/>
      <c r="O1299" s="5"/>
      <c r="P1299" s="5"/>
      <c r="Q1299" s="5"/>
      <c r="R1299" s="5"/>
      <c r="S1299" s="5"/>
      <c r="T1299" s="5"/>
      <c r="U1299" s="5"/>
    </row>
    <row r="1300" spans="1:21" ht="12.75" customHeight="1" x14ac:dyDescent="0.2">
      <c r="A1300" s="5"/>
      <c r="B1300" s="5"/>
      <c r="C1300" s="5"/>
      <c r="D1300" s="5"/>
      <c r="E1300" s="6"/>
      <c r="F1300" s="6"/>
      <c r="G1300" s="6"/>
      <c r="H1300" s="6"/>
      <c r="I1300" s="6"/>
      <c r="J1300" s="22"/>
      <c r="K1300" s="5"/>
      <c r="L1300" s="5"/>
      <c r="M1300" s="5"/>
      <c r="N1300" s="5"/>
      <c r="O1300" s="5"/>
      <c r="P1300" s="5"/>
      <c r="Q1300" s="5"/>
      <c r="R1300" s="5"/>
      <c r="S1300" s="5"/>
      <c r="T1300" s="5"/>
      <c r="U1300" s="5"/>
    </row>
    <row r="1301" spans="1:21" ht="12.75" customHeight="1" x14ac:dyDescent="0.2">
      <c r="A1301" s="5"/>
      <c r="B1301" s="5"/>
      <c r="C1301" s="5"/>
      <c r="D1301" s="5"/>
      <c r="E1301" s="6"/>
      <c r="F1301" s="6"/>
      <c r="G1301" s="6"/>
      <c r="H1301" s="6"/>
      <c r="I1301" s="6"/>
      <c r="J1301" s="22"/>
      <c r="K1301" s="5"/>
      <c r="L1301" s="5"/>
      <c r="M1301" s="5"/>
      <c r="N1301" s="5"/>
      <c r="O1301" s="5"/>
      <c r="P1301" s="5"/>
      <c r="Q1301" s="5"/>
      <c r="R1301" s="5"/>
      <c r="S1301" s="5"/>
      <c r="T1301" s="5"/>
      <c r="U1301" s="5"/>
    </row>
    <row r="1302" spans="1:21" ht="12.75" customHeight="1" x14ac:dyDescent="0.2">
      <c r="A1302" s="5"/>
      <c r="B1302" s="5"/>
      <c r="C1302" s="5"/>
      <c r="D1302" s="5"/>
      <c r="E1302" s="6"/>
      <c r="F1302" s="6"/>
      <c r="G1302" s="6"/>
      <c r="H1302" s="6"/>
      <c r="I1302" s="6"/>
      <c r="J1302" s="22"/>
      <c r="K1302" s="5"/>
      <c r="L1302" s="5"/>
      <c r="M1302" s="5"/>
      <c r="N1302" s="5"/>
      <c r="O1302" s="5"/>
      <c r="P1302" s="5"/>
      <c r="Q1302" s="5"/>
      <c r="R1302" s="5"/>
      <c r="S1302" s="5"/>
      <c r="T1302" s="5"/>
      <c r="U1302" s="5"/>
    </row>
    <row r="1303" spans="1:21" ht="12.75" customHeight="1" x14ac:dyDescent="0.2">
      <c r="A1303" s="5"/>
      <c r="B1303" s="5"/>
      <c r="C1303" s="5"/>
      <c r="D1303" s="5"/>
      <c r="E1303" s="6"/>
      <c r="F1303" s="6"/>
      <c r="G1303" s="6"/>
      <c r="H1303" s="6"/>
      <c r="I1303" s="6"/>
      <c r="J1303" s="22"/>
      <c r="K1303" s="5"/>
      <c r="L1303" s="5"/>
      <c r="M1303" s="5"/>
      <c r="N1303" s="5"/>
      <c r="O1303" s="5"/>
      <c r="P1303" s="5"/>
      <c r="Q1303" s="5"/>
      <c r="R1303" s="5"/>
      <c r="S1303" s="5"/>
      <c r="T1303" s="5"/>
      <c r="U1303" s="5"/>
    </row>
    <row r="1304" spans="1:21" ht="12.75" customHeight="1" x14ac:dyDescent="0.2">
      <c r="A1304" s="5"/>
      <c r="B1304" s="5"/>
      <c r="C1304" s="5"/>
      <c r="D1304" s="5"/>
      <c r="E1304" s="6"/>
      <c r="F1304" s="6"/>
      <c r="G1304" s="6"/>
      <c r="H1304" s="6"/>
      <c r="I1304" s="6"/>
      <c r="J1304" s="22"/>
      <c r="K1304" s="5"/>
      <c r="L1304" s="5"/>
      <c r="M1304" s="5"/>
      <c r="N1304" s="5"/>
      <c r="O1304" s="5"/>
      <c r="P1304" s="5"/>
      <c r="Q1304" s="5"/>
      <c r="R1304" s="5"/>
      <c r="S1304" s="5"/>
      <c r="T1304" s="5"/>
      <c r="U1304" s="5"/>
    </row>
    <row r="1305" spans="1:21" ht="12.75" customHeight="1" x14ac:dyDescent="0.2">
      <c r="A1305" s="5"/>
      <c r="B1305" s="5"/>
      <c r="C1305" s="5"/>
      <c r="D1305" s="5"/>
      <c r="E1305" s="6"/>
      <c r="F1305" s="6"/>
      <c r="G1305" s="6"/>
      <c r="H1305" s="6"/>
      <c r="I1305" s="6"/>
      <c r="J1305" s="22"/>
      <c r="K1305" s="5"/>
      <c r="L1305" s="5"/>
      <c r="M1305" s="5"/>
      <c r="N1305" s="5"/>
      <c r="O1305" s="5"/>
      <c r="P1305" s="5"/>
      <c r="Q1305" s="5"/>
      <c r="R1305" s="5"/>
      <c r="S1305" s="5"/>
      <c r="T1305" s="5"/>
      <c r="U1305" s="5"/>
    </row>
    <row r="1306" spans="1:21" ht="12.75" customHeight="1" x14ac:dyDescent="0.2">
      <c r="A1306" s="5"/>
      <c r="B1306" s="5"/>
      <c r="C1306" s="5"/>
      <c r="D1306" s="5"/>
      <c r="E1306" s="6"/>
      <c r="F1306" s="6"/>
      <c r="G1306" s="6"/>
      <c r="H1306" s="6"/>
      <c r="I1306" s="6"/>
      <c r="J1306" s="22"/>
      <c r="K1306" s="5"/>
      <c r="L1306" s="5"/>
      <c r="M1306" s="5"/>
      <c r="N1306" s="5"/>
      <c r="O1306" s="5"/>
      <c r="P1306" s="5"/>
      <c r="Q1306" s="5"/>
      <c r="R1306" s="5"/>
      <c r="S1306" s="5"/>
      <c r="T1306" s="5"/>
      <c r="U1306" s="5"/>
    </row>
    <row r="1307" spans="1:21" ht="12.75" customHeight="1" x14ac:dyDescent="0.2">
      <c r="A1307" s="5"/>
      <c r="B1307" s="5"/>
      <c r="C1307" s="5"/>
      <c r="D1307" s="5"/>
      <c r="E1307" s="6"/>
      <c r="F1307" s="6"/>
      <c r="G1307" s="6"/>
      <c r="H1307" s="6"/>
      <c r="I1307" s="6"/>
      <c r="J1307" s="22"/>
      <c r="K1307" s="5"/>
      <c r="L1307" s="5"/>
      <c r="M1307" s="5"/>
      <c r="N1307" s="5"/>
      <c r="O1307" s="5"/>
      <c r="P1307" s="5"/>
      <c r="Q1307" s="5"/>
      <c r="R1307" s="5"/>
      <c r="S1307" s="5"/>
      <c r="T1307" s="5"/>
      <c r="U1307" s="5"/>
    </row>
    <row r="1308" spans="1:21" ht="12.75" customHeight="1" x14ac:dyDescent="0.2">
      <c r="A1308" s="5"/>
      <c r="B1308" s="5"/>
      <c r="C1308" s="5"/>
      <c r="D1308" s="5"/>
      <c r="E1308" s="6"/>
      <c r="F1308" s="6"/>
      <c r="G1308" s="6"/>
      <c r="H1308" s="6"/>
      <c r="I1308" s="6"/>
      <c r="J1308" s="22"/>
      <c r="K1308" s="5"/>
      <c r="L1308" s="5"/>
      <c r="M1308" s="5"/>
      <c r="N1308" s="5"/>
      <c r="O1308" s="5"/>
      <c r="P1308" s="5"/>
      <c r="Q1308" s="5"/>
      <c r="R1308" s="5"/>
      <c r="S1308" s="5"/>
      <c r="T1308" s="5"/>
      <c r="U1308" s="5"/>
    </row>
    <row r="1309" spans="1:21" ht="12.75" customHeight="1" x14ac:dyDescent="0.2">
      <c r="A1309" s="5"/>
      <c r="B1309" s="5"/>
      <c r="C1309" s="5"/>
      <c r="D1309" s="5"/>
      <c r="E1309" s="6"/>
      <c r="F1309" s="6"/>
      <c r="G1309" s="6"/>
      <c r="H1309" s="6"/>
      <c r="I1309" s="6"/>
      <c r="J1309" s="22"/>
      <c r="K1309" s="5"/>
      <c r="L1309" s="5"/>
      <c r="M1309" s="5"/>
      <c r="N1309" s="5"/>
      <c r="O1309" s="5"/>
      <c r="P1309" s="5"/>
      <c r="Q1309" s="5"/>
      <c r="R1309" s="5"/>
      <c r="S1309" s="5"/>
      <c r="T1309" s="5"/>
      <c r="U1309" s="5"/>
    </row>
    <row r="1310" spans="1:21" ht="12.75" customHeight="1" x14ac:dyDescent="0.2">
      <c r="A1310" s="5"/>
      <c r="B1310" s="5"/>
      <c r="C1310" s="5"/>
      <c r="D1310" s="5"/>
      <c r="E1310" s="6"/>
      <c r="F1310" s="6"/>
      <c r="G1310" s="6"/>
      <c r="H1310" s="6"/>
      <c r="I1310" s="6"/>
      <c r="J1310" s="22"/>
      <c r="K1310" s="5"/>
      <c r="L1310" s="5"/>
      <c r="M1310" s="5"/>
      <c r="N1310" s="5"/>
      <c r="O1310" s="5"/>
      <c r="P1310" s="5"/>
      <c r="Q1310" s="5"/>
      <c r="R1310" s="5"/>
      <c r="S1310" s="5"/>
      <c r="T1310" s="5"/>
      <c r="U1310" s="5"/>
    </row>
    <row r="1311" spans="1:21" ht="12.75" customHeight="1" x14ac:dyDescent="0.2">
      <c r="A1311" s="5"/>
      <c r="B1311" s="5"/>
      <c r="C1311" s="5"/>
      <c r="D1311" s="5"/>
      <c r="E1311" s="6"/>
      <c r="F1311" s="6"/>
      <c r="G1311" s="6"/>
      <c r="H1311" s="6"/>
      <c r="I1311" s="6"/>
      <c r="J1311" s="22"/>
      <c r="K1311" s="5"/>
      <c r="L1311" s="5"/>
      <c r="M1311" s="5"/>
      <c r="N1311" s="5"/>
      <c r="O1311" s="5"/>
      <c r="P1311" s="5"/>
      <c r="Q1311" s="5"/>
      <c r="R1311" s="5"/>
      <c r="S1311" s="5"/>
      <c r="T1311" s="5"/>
      <c r="U1311" s="5"/>
    </row>
    <row r="1312" spans="1:21" ht="12.75" customHeight="1" x14ac:dyDescent="0.2">
      <c r="A1312" s="5"/>
      <c r="B1312" s="5"/>
      <c r="C1312" s="5"/>
      <c r="D1312" s="5"/>
      <c r="E1312" s="6"/>
      <c r="F1312" s="6"/>
      <c r="G1312" s="6"/>
      <c r="H1312" s="6"/>
      <c r="I1312" s="6"/>
      <c r="J1312" s="22"/>
      <c r="K1312" s="5"/>
      <c r="L1312" s="5"/>
      <c r="M1312" s="5"/>
      <c r="N1312" s="5"/>
      <c r="O1312" s="5"/>
      <c r="P1312" s="5"/>
      <c r="Q1312" s="5"/>
      <c r="R1312" s="5"/>
      <c r="S1312" s="5"/>
      <c r="T1312" s="5"/>
      <c r="U1312" s="5"/>
    </row>
    <row r="1313" spans="1:21" ht="12.75" customHeight="1" x14ac:dyDescent="0.2">
      <c r="A1313" s="5"/>
      <c r="B1313" s="5"/>
      <c r="C1313" s="5"/>
      <c r="D1313" s="5"/>
      <c r="E1313" s="6"/>
      <c r="F1313" s="6"/>
      <c r="G1313" s="6"/>
      <c r="H1313" s="6"/>
      <c r="I1313" s="6"/>
      <c r="J1313" s="22"/>
      <c r="K1313" s="5"/>
      <c r="L1313" s="5"/>
      <c r="M1313" s="5"/>
      <c r="N1313" s="5"/>
      <c r="O1313" s="5"/>
      <c r="P1313" s="5"/>
      <c r="Q1313" s="5"/>
      <c r="R1313" s="5"/>
      <c r="S1313" s="5"/>
      <c r="T1313" s="5"/>
      <c r="U1313" s="5"/>
    </row>
    <row r="1314" spans="1:21" ht="12.75" customHeight="1" x14ac:dyDescent="0.2">
      <c r="A1314" s="5"/>
      <c r="B1314" s="5"/>
      <c r="C1314" s="5"/>
      <c r="D1314" s="5"/>
      <c r="E1314" s="6"/>
      <c r="F1314" s="6"/>
      <c r="G1314" s="6"/>
      <c r="H1314" s="6"/>
      <c r="I1314" s="6"/>
      <c r="J1314" s="22"/>
      <c r="K1314" s="5"/>
      <c r="L1314" s="5"/>
      <c r="M1314" s="5"/>
      <c r="N1314" s="5"/>
      <c r="O1314" s="5"/>
      <c r="P1314" s="5"/>
      <c r="Q1314" s="5"/>
      <c r="R1314" s="5"/>
      <c r="S1314" s="5"/>
      <c r="T1314" s="5"/>
      <c r="U1314" s="5"/>
    </row>
    <row r="1315" spans="1:21" ht="12.75" customHeight="1" x14ac:dyDescent="0.2">
      <c r="A1315" s="5"/>
      <c r="B1315" s="5"/>
      <c r="C1315" s="5"/>
      <c r="D1315" s="5"/>
      <c r="E1315" s="6"/>
      <c r="F1315" s="6"/>
      <c r="G1315" s="6"/>
      <c r="H1315" s="6"/>
      <c r="I1315" s="6"/>
      <c r="J1315" s="22"/>
      <c r="K1315" s="5"/>
      <c r="L1315" s="5"/>
      <c r="M1315" s="5"/>
      <c r="N1315" s="5"/>
      <c r="O1315" s="5"/>
      <c r="P1315" s="5"/>
      <c r="Q1315" s="5"/>
      <c r="R1315" s="5"/>
      <c r="S1315" s="5"/>
      <c r="T1315" s="5"/>
      <c r="U1315" s="5"/>
    </row>
    <row r="1316" spans="1:21" ht="12.75" customHeight="1" x14ac:dyDescent="0.2">
      <c r="A1316" s="5"/>
      <c r="B1316" s="5"/>
      <c r="C1316" s="5"/>
      <c r="D1316" s="5"/>
      <c r="E1316" s="6"/>
      <c r="F1316" s="6"/>
      <c r="G1316" s="6"/>
      <c r="H1316" s="6"/>
      <c r="I1316" s="6"/>
      <c r="J1316" s="22"/>
      <c r="K1316" s="5"/>
      <c r="L1316" s="5"/>
      <c r="M1316" s="5"/>
      <c r="N1316" s="5"/>
      <c r="O1316" s="5"/>
      <c r="P1316" s="5"/>
      <c r="Q1316" s="5"/>
      <c r="R1316" s="5"/>
      <c r="S1316" s="5"/>
      <c r="T1316" s="5"/>
      <c r="U1316" s="5"/>
    </row>
    <row r="1317" spans="1:21" ht="12.75" customHeight="1" x14ac:dyDescent="0.2">
      <c r="A1317" s="5"/>
      <c r="B1317" s="5"/>
      <c r="C1317" s="5"/>
      <c r="D1317" s="5"/>
      <c r="E1317" s="6"/>
      <c r="F1317" s="6"/>
      <c r="G1317" s="6"/>
      <c r="H1317" s="6"/>
      <c r="I1317" s="6"/>
      <c r="J1317" s="22"/>
      <c r="K1317" s="5"/>
      <c r="L1317" s="5"/>
      <c r="M1317" s="5"/>
      <c r="N1317" s="5"/>
      <c r="O1317" s="5"/>
      <c r="P1317" s="5"/>
      <c r="Q1317" s="5"/>
      <c r="R1317" s="5"/>
      <c r="S1317" s="5"/>
      <c r="T1317" s="5"/>
      <c r="U1317" s="5"/>
    </row>
    <row r="1318" spans="1:21" ht="12.75" customHeight="1" x14ac:dyDescent="0.2">
      <c r="A1318" s="5"/>
      <c r="B1318" s="5"/>
      <c r="C1318" s="5"/>
      <c r="D1318" s="5"/>
      <c r="E1318" s="6"/>
      <c r="F1318" s="6"/>
      <c r="G1318" s="6"/>
      <c r="H1318" s="6"/>
      <c r="I1318" s="6"/>
      <c r="J1318" s="22"/>
      <c r="K1318" s="5"/>
      <c r="L1318" s="5"/>
      <c r="M1318" s="5"/>
      <c r="N1318" s="5"/>
      <c r="O1318" s="5"/>
      <c r="P1318" s="5"/>
      <c r="Q1318" s="5"/>
      <c r="R1318" s="5"/>
      <c r="S1318" s="5"/>
      <c r="T1318" s="5"/>
      <c r="U1318" s="5"/>
    </row>
    <row r="1319" spans="1:21" ht="12.75" customHeight="1" x14ac:dyDescent="0.2">
      <c r="A1319" s="5"/>
      <c r="B1319" s="5"/>
      <c r="C1319" s="5"/>
      <c r="D1319" s="5"/>
      <c r="E1319" s="6"/>
      <c r="F1319" s="6"/>
      <c r="G1319" s="6"/>
      <c r="H1319" s="6"/>
      <c r="I1319" s="6"/>
      <c r="J1319" s="22"/>
      <c r="K1319" s="5"/>
      <c r="L1319" s="5"/>
      <c r="M1319" s="5"/>
      <c r="N1319" s="5"/>
      <c r="O1319" s="5"/>
      <c r="P1319" s="5"/>
      <c r="Q1319" s="5"/>
      <c r="R1319" s="5"/>
      <c r="S1319" s="5"/>
      <c r="T1319" s="5"/>
      <c r="U1319" s="5"/>
    </row>
    <row r="1320" spans="1:21" ht="12.75" customHeight="1" x14ac:dyDescent="0.2">
      <c r="A1320" s="5"/>
      <c r="B1320" s="5"/>
      <c r="C1320" s="5"/>
      <c r="D1320" s="5"/>
      <c r="E1320" s="6"/>
      <c r="F1320" s="6"/>
      <c r="G1320" s="6"/>
      <c r="H1320" s="6"/>
      <c r="I1320" s="6"/>
      <c r="J1320" s="22"/>
      <c r="K1320" s="5"/>
      <c r="L1320" s="5"/>
      <c r="M1320" s="5"/>
      <c r="N1320" s="5"/>
      <c r="O1320" s="5"/>
      <c r="P1320" s="5"/>
      <c r="Q1320" s="5"/>
      <c r="R1320" s="5"/>
      <c r="S1320" s="5"/>
      <c r="T1320" s="5"/>
      <c r="U1320" s="5"/>
    </row>
    <row r="1321" spans="1:21" ht="12.75" customHeight="1" x14ac:dyDescent="0.2">
      <c r="A1321" s="5"/>
      <c r="B1321" s="5"/>
      <c r="C1321" s="5"/>
      <c r="D1321" s="5"/>
      <c r="E1321" s="6"/>
      <c r="F1321" s="6"/>
      <c r="G1321" s="6"/>
      <c r="H1321" s="6"/>
      <c r="I1321" s="6"/>
      <c r="J1321" s="22"/>
      <c r="K1321" s="5"/>
      <c r="L1321" s="5"/>
      <c r="M1321" s="5"/>
      <c r="N1321" s="5"/>
      <c r="O1321" s="5"/>
      <c r="P1321" s="5"/>
      <c r="Q1321" s="5"/>
      <c r="R1321" s="5"/>
      <c r="S1321" s="5"/>
      <c r="T1321" s="5"/>
      <c r="U1321" s="5"/>
    </row>
    <row r="1322" spans="1:21" ht="12.75" customHeight="1" x14ac:dyDescent="0.2">
      <c r="A1322" s="5"/>
      <c r="B1322" s="5"/>
      <c r="C1322" s="5"/>
      <c r="D1322" s="5"/>
      <c r="E1322" s="6"/>
      <c r="F1322" s="6"/>
      <c r="G1322" s="6"/>
      <c r="H1322" s="6"/>
      <c r="I1322" s="6"/>
      <c r="J1322" s="22"/>
      <c r="K1322" s="5"/>
      <c r="L1322" s="5"/>
      <c r="M1322" s="5"/>
      <c r="N1322" s="5"/>
      <c r="O1322" s="5"/>
      <c r="P1322" s="5"/>
      <c r="Q1322" s="5"/>
      <c r="R1322" s="5"/>
      <c r="S1322" s="5"/>
      <c r="T1322" s="5"/>
      <c r="U1322" s="5"/>
    </row>
    <row r="1323" spans="1:21" ht="12.75" customHeight="1" x14ac:dyDescent="0.2">
      <c r="A1323" s="5"/>
      <c r="B1323" s="5"/>
      <c r="C1323" s="5"/>
      <c r="D1323" s="5"/>
      <c r="E1323" s="6"/>
      <c r="F1323" s="6"/>
      <c r="G1323" s="6"/>
      <c r="H1323" s="6"/>
      <c r="I1323" s="6"/>
      <c r="J1323" s="22"/>
      <c r="K1323" s="5"/>
      <c r="L1323" s="5"/>
      <c r="M1323" s="5"/>
      <c r="N1323" s="5"/>
      <c r="O1323" s="5"/>
      <c r="P1323" s="5"/>
      <c r="Q1323" s="5"/>
      <c r="R1323" s="5"/>
      <c r="S1323" s="5"/>
      <c r="T1323" s="5"/>
      <c r="U1323" s="5"/>
    </row>
    <row r="1324" spans="1:21" ht="12.75" customHeight="1" x14ac:dyDescent="0.2">
      <c r="A1324" s="5"/>
      <c r="B1324" s="5"/>
      <c r="C1324" s="5"/>
      <c r="D1324" s="5"/>
      <c r="E1324" s="6"/>
      <c r="F1324" s="6"/>
      <c r="G1324" s="6"/>
      <c r="H1324" s="6"/>
      <c r="I1324" s="6"/>
      <c r="J1324" s="22"/>
      <c r="K1324" s="5"/>
      <c r="L1324" s="5"/>
      <c r="M1324" s="5"/>
      <c r="N1324" s="5"/>
      <c r="O1324" s="5"/>
      <c r="P1324" s="5"/>
      <c r="Q1324" s="5"/>
      <c r="R1324" s="5"/>
      <c r="S1324" s="5"/>
      <c r="T1324" s="5"/>
      <c r="U1324" s="5"/>
    </row>
    <row r="1325" spans="1:21" ht="12.75" customHeight="1" x14ac:dyDescent="0.2">
      <c r="A1325" s="5"/>
      <c r="B1325" s="5"/>
      <c r="C1325" s="5"/>
      <c r="D1325" s="5"/>
      <c r="E1325" s="6"/>
      <c r="F1325" s="6"/>
      <c r="G1325" s="6"/>
      <c r="H1325" s="6"/>
      <c r="I1325" s="6"/>
      <c r="J1325" s="22"/>
      <c r="K1325" s="5"/>
      <c r="L1325" s="5"/>
      <c r="M1325" s="5"/>
      <c r="N1325" s="5"/>
      <c r="O1325" s="5"/>
      <c r="P1325" s="5"/>
      <c r="Q1325" s="5"/>
      <c r="R1325" s="5"/>
      <c r="S1325" s="5"/>
      <c r="T1325" s="5"/>
      <c r="U1325" s="5"/>
    </row>
    <row r="1326" spans="1:21" ht="12.75" customHeight="1" x14ac:dyDescent="0.2">
      <c r="A1326" s="5"/>
      <c r="B1326" s="5"/>
      <c r="C1326" s="5"/>
      <c r="D1326" s="5"/>
      <c r="E1326" s="6"/>
      <c r="F1326" s="6"/>
      <c r="G1326" s="6"/>
      <c r="H1326" s="6"/>
      <c r="I1326" s="6"/>
      <c r="J1326" s="22"/>
      <c r="K1326" s="5"/>
      <c r="L1326" s="5"/>
      <c r="M1326" s="5"/>
      <c r="N1326" s="5"/>
      <c r="O1326" s="5"/>
      <c r="P1326" s="5"/>
      <c r="Q1326" s="5"/>
      <c r="R1326" s="5"/>
      <c r="S1326" s="5"/>
      <c r="T1326" s="5"/>
      <c r="U1326" s="5"/>
    </row>
    <row r="1327" spans="1:21" ht="12.75" customHeight="1" x14ac:dyDescent="0.2">
      <c r="A1327" s="5"/>
      <c r="B1327" s="5"/>
      <c r="C1327" s="5"/>
      <c r="D1327" s="5"/>
      <c r="E1327" s="6"/>
      <c r="F1327" s="6"/>
      <c r="G1327" s="6"/>
      <c r="H1327" s="6"/>
      <c r="I1327" s="6"/>
      <c r="J1327" s="22"/>
      <c r="K1327" s="5"/>
      <c r="L1327" s="5"/>
      <c r="M1327" s="5"/>
      <c r="N1327" s="5"/>
      <c r="O1327" s="5"/>
      <c r="P1327" s="5"/>
      <c r="Q1327" s="5"/>
      <c r="R1327" s="5"/>
      <c r="S1327" s="5"/>
      <c r="T1327" s="5"/>
      <c r="U1327" s="5"/>
    </row>
    <row r="1328" spans="1:21" ht="12.75" customHeight="1" x14ac:dyDescent="0.2">
      <c r="A1328" s="5"/>
      <c r="B1328" s="5"/>
      <c r="C1328" s="5"/>
      <c r="D1328" s="5"/>
      <c r="E1328" s="6"/>
      <c r="F1328" s="6"/>
      <c r="G1328" s="6"/>
      <c r="H1328" s="6"/>
      <c r="I1328" s="6"/>
      <c r="J1328" s="22"/>
      <c r="K1328" s="5"/>
      <c r="L1328" s="5"/>
      <c r="M1328" s="5"/>
      <c r="N1328" s="5"/>
      <c r="O1328" s="5"/>
      <c r="P1328" s="5"/>
      <c r="Q1328" s="5"/>
      <c r="R1328" s="5"/>
      <c r="S1328" s="5"/>
      <c r="T1328" s="5"/>
      <c r="U1328" s="5"/>
    </row>
    <row r="1329" spans="1:21" ht="12.75" customHeight="1" x14ac:dyDescent="0.2">
      <c r="A1329" s="5"/>
      <c r="B1329" s="5"/>
      <c r="C1329" s="5"/>
      <c r="D1329" s="5"/>
      <c r="E1329" s="6"/>
      <c r="F1329" s="6"/>
      <c r="G1329" s="6"/>
      <c r="H1329" s="6"/>
      <c r="I1329" s="6"/>
      <c r="J1329" s="22"/>
      <c r="K1329" s="5"/>
      <c r="L1329" s="5"/>
      <c r="M1329" s="5"/>
      <c r="N1329" s="5"/>
      <c r="O1329" s="5"/>
      <c r="P1329" s="5"/>
      <c r="Q1329" s="5"/>
      <c r="R1329" s="5"/>
      <c r="S1329" s="5"/>
      <c r="T1329" s="5"/>
      <c r="U1329" s="5"/>
    </row>
    <row r="1330" spans="1:21" ht="12.75" customHeight="1" x14ac:dyDescent="0.2">
      <c r="A1330" s="5"/>
      <c r="B1330" s="5"/>
      <c r="C1330" s="5"/>
      <c r="D1330" s="5"/>
      <c r="E1330" s="6"/>
      <c r="F1330" s="6"/>
      <c r="G1330" s="6"/>
      <c r="H1330" s="6"/>
      <c r="I1330" s="6"/>
      <c r="J1330" s="22"/>
      <c r="K1330" s="5"/>
      <c r="L1330" s="5"/>
      <c r="M1330" s="5"/>
      <c r="N1330" s="5"/>
      <c r="O1330" s="5"/>
      <c r="P1330" s="5"/>
      <c r="Q1330" s="5"/>
      <c r="R1330" s="5"/>
      <c r="S1330" s="5"/>
      <c r="T1330" s="5"/>
      <c r="U1330" s="5"/>
    </row>
    <row r="1331" spans="1:21" ht="12.75" customHeight="1" x14ac:dyDescent="0.2">
      <c r="A1331" s="5"/>
      <c r="B1331" s="5"/>
      <c r="C1331" s="5"/>
      <c r="D1331" s="5"/>
      <c r="E1331" s="6"/>
      <c r="F1331" s="6"/>
      <c r="G1331" s="6"/>
      <c r="H1331" s="6"/>
      <c r="I1331" s="6"/>
      <c r="J1331" s="22"/>
      <c r="K1331" s="5"/>
      <c r="L1331" s="5"/>
      <c r="M1331" s="5"/>
      <c r="N1331" s="5"/>
      <c r="O1331" s="5"/>
      <c r="P1331" s="5"/>
      <c r="Q1331" s="5"/>
      <c r="R1331" s="5"/>
      <c r="S1331" s="5"/>
      <c r="T1331" s="5"/>
      <c r="U1331" s="5"/>
    </row>
    <row r="1332" spans="1:21" ht="12.75" customHeight="1" x14ac:dyDescent="0.2">
      <c r="A1332" s="5"/>
      <c r="B1332" s="5"/>
      <c r="C1332" s="5"/>
      <c r="D1332" s="5"/>
      <c r="E1332" s="6"/>
      <c r="F1332" s="6"/>
      <c r="G1332" s="6"/>
      <c r="H1332" s="6"/>
      <c r="I1332" s="6"/>
      <c r="J1332" s="22"/>
      <c r="K1332" s="5"/>
      <c r="L1332" s="5"/>
      <c r="M1332" s="5"/>
      <c r="N1332" s="5"/>
      <c r="O1332" s="5"/>
      <c r="P1332" s="5"/>
      <c r="Q1332" s="5"/>
      <c r="R1332" s="5"/>
      <c r="S1332" s="5"/>
      <c r="T1332" s="5"/>
      <c r="U1332" s="5"/>
    </row>
    <row r="1333" spans="1:21" ht="12.75" customHeight="1" x14ac:dyDescent="0.2">
      <c r="A1333" s="5"/>
      <c r="B1333" s="5"/>
      <c r="C1333" s="5"/>
      <c r="D1333" s="5"/>
      <c r="E1333" s="6"/>
      <c r="F1333" s="6"/>
      <c r="G1333" s="6"/>
      <c r="H1333" s="6"/>
      <c r="I1333" s="6"/>
      <c r="J1333" s="22"/>
      <c r="K1333" s="5"/>
      <c r="L1333" s="5"/>
      <c r="M1333" s="5"/>
      <c r="N1333" s="5"/>
      <c r="O1333" s="5"/>
      <c r="P1333" s="5"/>
      <c r="Q1333" s="5"/>
      <c r="R1333" s="5"/>
      <c r="S1333" s="5"/>
      <c r="T1333" s="5"/>
      <c r="U1333" s="5"/>
    </row>
    <row r="1334" spans="1:21" ht="12.75" customHeight="1" x14ac:dyDescent="0.2">
      <c r="A1334" s="5"/>
      <c r="B1334" s="5"/>
      <c r="C1334" s="5"/>
      <c r="D1334" s="5"/>
      <c r="E1334" s="6"/>
      <c r="F1334" s="6"/>
      <c r="G1334" s="6"/>
      <c r="H1334" s="6"/>
      <c r="I1334" s="6"/>
      <c r="J1334" s="22"/>
      <c r="K1334" s="5"/>
      <c r="L1334" s="5"/>
      <c r="M1334" s="5"/>
      <c r="N1334" s="5"/>
      <c r="O1334" s="5"/>
      <c r="P1334" s="5"/>
      <c r="Q1334" s="5"/>
      <c r="R1334" s="5"/>
      <c r="S1334" s="5"/>
      <c r="T1334" s="5"/>
      <c r="U1334" s="5"/>
    </row>
    <row r="1335" spans="1:21" ht="12.75" customHeight="1" x14ac:dyDescent="0.2">
      <c r="A1335" s="5"/>
      <c r="B1335" s="5"/>
      <c r="C1335" s="5"/>
      <c r="D1335" s="5"/>
      <c r="E1335" s="6"/>
      <c r="F1335" s="6"/>
      <c r="G1335" s="6"/>
      <c r="H1335" s="6"/>
      <c r="I1335" s="6"/>
      <c r="J1335" s="22"/>
      <c r="K1335" s="5"/>
      <c r="L1335" s="5"/>
      <c r="M1335" s="5"/>
      <c r="N1335" s="5"/>
      <c r="O1335" s="5"/>
      <c r="P1335" s="5"/>
      <c r="Q1335" s="5"/>
      <c r="R1335" s="5"/>
      <c r="S1335" s="5"/>
      <c r="T1335" s="5"/>
      <c r="U1335" s="5"/>
    </row>
    <row r="1336" spans="1:21" ht="12.75" customHeight="1" x14ac:dyDescent="0.2">
      <c r="A1336" s="5"/>
      <c r="B1336" s="5"/>
      <c r="C1336" s="5"/>
      <c r="D1336" s="5"/>
      <c r="E1336" s="6"/>
      <c r="F1336" s="6"/>
      <c r="G1336" s="6"/>
      <c r="H1336" s="6"/>
      <c r="I1336" s="6"/>
      <c r="J1336" s="22"/>
      <c r="K1336" s="5"/>
      <c r="L1336" s="5"/>
      <c r="M1336" s="5"/>
      <c r="N1336" s="5"/>
      <c r="O1336" s="5"/>
      <c r="P1336" s="5"/>
      <c r="Q1336" s="5"/>
      <c r="R1336" s="5"/>
      <c r="S1336" s="5"/>
      <c r="T1336" s="5"/>
      <c r="U1336" s="5"/>
    </row>
    <row r="1337" spans="1:21" ht="12.75" customHeight="1" x14ac:dyDescent="0.2">
      <c r="A1337" s="5"/>
      <c r="B1337" s="5"/>
      <c r="C1337" s="5"/>
      <c r="D1337" s="5"/>
      <c r="E1337" s="6"/>
      <c r="F1337" s="6"/>
      <c r="G1337" s="6"/>
      <c r="H1337" s="6"/>
      <c r="I1337" s="6"/>
      <c r="J1337" s="22"/>
      <c r="K1337" s="5"/>
      <c r="L1337" s="5"/>
      <c r="M1337" s="5"/>
      <c r="N1337" s="5"/>
      <c r="O1337" s="5"/>
      <c r="P1337" s="5"/>
      <c r="Q1337" s="5"/>
      <c r="R1337" s="5"/>
      <c r="S1337" s="5"/>
      <c r="T1337" s="5"/>
      <c r="U1337" s="5"/>
    </row>
    <row r="1338" spans="1:21" ht="12.75" customHeight="1" x14ac:dyDescent="0.2">
      <c r="A1338" s="5"/>
      <c r="B1338" s="5"/>
      <c r="C1338" s="5"/>
      <c r="D1338" s="5"/>
      <c r="E1338" s="6"/>
      <c r="F1338" s="6"/>
      <c r="G1338" s="6"/>
      <c r="H1338" s="6"/>
      <c r="I1338" s="6"/>
      <c r="J1338" s="22"/>
      <c r="K1338" s="5"/>
      <c r="L1338" s="5"/>
      <c r="M1338" s="5"/>
      <c r="N1338" s="5"/>
      <c r="O1338" s="5"/>
      <c r="P1338" s="5"/>
      <c r="Q1338" s="5"/>
      <c r="R1338" s="5"/>
      <c r="S1338" s="5"/>
      <c r="T1338" s="5"/>
      <c r="U1338" s="5"/>
    </row>
    <row r="1339" spans="1:21" ht="12.75" customHeight="1" x14ac:dyDescent="0.2">
      <c r="A1339" s="5"/>
      <c r="B1339" s="5"/>
      <c r="C1339" s="5"/>
      <c r="D1339" s="5"/>
      <c r="E1339" s="6"/>
      <c r="F1339" s="6"/>
      <c r="G1339" s="6"/>
      <c r="H1339" s="6"/>
      <c r="I1339" s="6"/>
      <c r="J1339" s="22"/>
      <c r="K1339" s="5"/>
      <c r="L1339" s="5"/>
      <c r="M1339" s="5"/>
      <c r="N1339" s="5"/>
      <c r="O1339" s="5"/>
      <c r="P1339" s="5"/>
      <c r="Q1339" s="5"/>
      <c r="R1339" s="5"/>
      <c r="S1339" s="5"/>
      <c r="T1339" s="5"/>
      <c r="U1339" s="5"/>
    </row>
    <row r="1340" spans="1:21" ht="12.75" customHeight="1" x14ac:dyDescent="0.2">
      <c r="A1340" s="5"/>
      <c r="B1340" s="5"/>
      <c r="C1340" s="5"/>
      <c r="D1340" s="5"/>
      <c r="E1340" s="6"/>
      <c r="F1340" s="6"/>
      <c r="G1340" s="6"/>
      <c r="H1340" s="6"/>
      <c r="I1340" s="6"/>
      <c r="J1340" s="22"/>
      <c r="K1340" s="5"/>
      <c r="L1340" s="5"/>
      <c r="M1340" s="5"/>
      <c r="N1340" s="5"/>
      <c r="O1340" s="5"/>
      <c r="P1340" s="5"/>
      <c r="Q1340" s="5"/>
      <c r="R1340" s="5"/>
      <c r="S1340" s="5"/>
      <c r="T1340" s="5"/>
      <c r="U1340" s="5"/>
    </row>
    <row r="1341" spans="1:21" ht="12.75" customHeight="1" x14ac:dyDescent="0.2">
      <c r="A1341" s="5"/>
      <c r="B1341" s="5"/>
      <c r="C1341" s="5"/>
      <c r="D1341" s="5"/>
      <c r="E1341" s="6"/>
      <c r="F1341" s="6"/>
      <c r="G1341" s="6"/>
      <c r="H1341" s="6"/>
      <c r="I1341" s="6"/>
      <c r="J1341" s="22"/>
      <c r="K1341" s="5"/>
      <c r="L1341" s="5"/>
      <c r="M1341" s="5"/>
      <c r="N1341" s="5"/>
      <c r="O1341" s="5"/>
      <c r="P1341" s="5"/>
      <c r="Q1341" s="5"/>
      <c r="R1341" s="5"/>
      <c r="S1341" s="5"/>
      <c r="T1341" s="5"/>
      <c r="U1341" s="5"/>
    </row>
    <row r="1342" spans="1:21" ht="12.75" customHeight="1" x14ac:dyDescent="0.2">
      <c r="A1342" s="5"/>
      <c r="B1342" s="5"/>
      <c r="C1342" s="5"/>
      <c r="D1342" s="5"/>
      <c r="E1342" s="6"/>
      <c r="F1342" s="6"/>
      <c r="G1342" s="6"/>
      <c r="H1342" s="6"/>
      <c r="I1342" s="6"/>
      <c r="J1342" s="22"/>
      <c r="K1342" s="5"/>
      <c r="L1342" s="5"/>
      <c r="M1342" s="5"/>
      <c r="N1342" s="5"/>
      <c r="O1342" s="5"/>
      <c r="P1342" s="5"/>
      <c r="Q1342" s="5"/>
      <c r="R1342" s="5"/>
      <c r="S1342" s="5"/>
      <c r="T1342" s="5"/>
      <c r="U1342" s="5"/>
    </row>
    <row r="1343" spans="1:21" ht="12.75" customHeight="1" x14ac:dyDescent="0.2">
      <c r="A1343" s="5"/>
      <c r="B1343" s="5"/>
      <c r="C1343" s="5"/>
      <c r="D1343" s="5"/>
      <c r="E1343" s="6"/>
      <c r="F1343" s="6"/>
      <c r="G1343" s="6"/>
      <c r="H1343" s="6"/>
      <c r="I1343" s="6"/>
      <c r="J1343" s="22"/>
      <c r="K1343" s="5"/>
      <c r="L1343" s="5"/>
      <c r="M1343" s="5"/>
      <c r="N1343" s="5"/>
      <c r="O1343" s="5"/>
      <c r="P1343" s="5"/>
      <c r="Q1343" s="5"/>
      <c r="R1343" s="5"/>
      <c r="S1343" s="5"/>
      <c r="T1343" s="5"/>
      <c r="U1343" s="5"/>
    </row>
    <row r="1344" spans="1:21" ht="12.75" customHeight="1" x14ac:dyDescent="0.2">
      <c r="A1344" s="5"/>
      <c r="B1344" s="5"/>
      <c r="C1344" s="5"/>
      <c r="D1344" s="5"/>
      <c r="E1344" s="6"/>
      <c r="F1344" s="6"/>
      <c r="G1344" s="6"/>
      <c r="H1344" s="6"/>
      <c r="I1344" s="6"/>
      <c r="J1344" s="22"/>
      <c r="K1344" s="5"/>
      <c r="L1344" s="5"/>
      <c r="M1344" s="5"/>
      <c r="N1344" s="5"/>
      <c r="O1344" s="5"/>
      <c r="P1344" s="5"/>
      <c r="Q1344" s="5"/>
      <c r="R1344" s="5"/>
      <c r="S1344" s="5"/>
      <c r="T1344" s="5"/>
      <c r="U1344" s="5"/>
    </row>
    <row r="1345" spans="1:21" ht="12.75" customHeight="1" x14ac:dyDescent="0.2">
      <c r="A1345" s="5"/>
      <c r="B1345" s="5"/>
      <c r="C1345" s="5"/>
      <c r="D1345" s="5"/>
      <c r="E1345" s="6"/>
      <c r="F1345" s="6"/>
      <c r="G1345" s="6"/>
      <c r="H1345" s="6"/>
      <c r="I1345" s="6"/>
      <c r="J1345" s="22"/>
      <c r="K1345" s="5"/>
      <c r="L1345" s="5"/>
      <c r="M1345" s="5"/>
      <c r="N1345" s="5"/>
      <c r="O1345" s="5"/>
      <c r="P1345" s="5"/>
      <c r="Q1345" s="5"/>
      <c r="R1345" s="5"/>
      <c r="S1345" s="5"/>
      <c r="T1345" s="5"/>
      <c r="U1345" s="5"/>
    </row>
    <row r="1346" spans="1:21" ht="12.75" customHeight="1" x14ac:dyDescent="0.2">
      <c r="A1346" s="5"/>
      <c r="B1346" s="5"/>
      <c r="C1346" s="5"/>
      <c r="D1346" s="5"/>
      <c r="E1346" s="6"/>
      <c r="F1346" s="6"/>
      <c r="G1346" s="6"/>
      <c r="H1346" s="6"/>
      <c r="I1346" s="6"/>
      <c r="J1346" s="22"/>
      <c r="K1346" s="5"/>
      <c r="L1346" s="5"/>
      <c r="M1346" s="5"/>
      <c r="N1346" s="5"/>
      <c r="O1346" s="5"/>
      <c r="P1346" s="5"/>
      <c r="Q1346" s="5"/>
      <c r="R1346" s="5"/>
      <c r="S1346" s="5"/>
      <c r="T1346" s="5"/>
      <c r="U1346" s="5"/>
    </row>
    <row r="1347" spans="1:21" ht="12.75" customHeight="1" x14ac:dyDescent="0.2">
      <c r="A1347" s="5"/>
      <c r="B1347" s="5"/>
      <c r="C1347" s="5"/>
      <c r="D1347" s="5"/>
      <c r="E1347" s="6"/>
      <c r="F1347" s="6"/>
      <c r="G1347" s="6"/>
      <c r="H1347" s="6"/>
      <c r="I1347" s="6"/>
      <c r="J1347" s="22"/>
      <c r="K1347" s="5"/>
      <c r="L1347" s="5"/>
      <c r="M1347" s="5"/>
      <c r="N1347" s="5"/>
      <c r="O1347" s="5"/>
      <c r="P1347" s="5"/>
      <c r="Q1347" s="5"/>
      <c r="R1347" s="5"/>
      <c r="S1347" s="5"/>
      <c r="T1347" s="5"/>
      <c r="U1347" s="5"/>
    </row>
    <row r="1348" spans="1:21" ht="12.75" customHeight="1" x14ac:dyDescent="0.2">
      <c r="A1348" s="5"/>
      <c r="B1348" s="5"/>
      <c r="C1348" s="5"/>
      <c r="D1348" s="5"/>
      <c r="E1348" s="6"/>
      <c r="F1348" s="6"/>
      <c r="G1348" s="6"/>
      <c r="H1348" s="6"/>
      <c r="I1348" s="6"/>
      <c r="J1348" s="22"/>
      <c r="K1348" s="5"/>
      <c r="L1348" s="5"/>
      <c r="M1348" s="5"/>
      <c r="N1348" s="5"/>
      <c r="O1348" s="5"/>
      <c r="P1348" s="5"/>
      <c r="Q1348" s="5"/>
      <c r="R1348" s="5"/>
      <c r="S1348" s="5"/>
      <c r="T1348" s="5"/>
      <c r="U1348" s="5"/>
    </row>
    <row r="1349" spans="1:21" ht="12.75" customHeight="1" x14ac:dyDescent="0.2">
      <c r="A1349" s="5"/>
      <c r="B1349" s="5"/>
      <c r="C1349" s="5"/>
      <c r="D1349" s="5"/>
      <c r="E1349" s="6"/>
      <c r="F1349" s="6"/>
      <c r="G1349" s="6"/>
      <c r="H1349" s="6"/>
      <c r="I1349" s="6"/>
      <c r="J1349" s="22"/>
      <c r="K1349" s="5"/>
      <c r="L1349" s="5"/>
      <c r="M1349" s="5"/>
      <c r="N1349" s="5"/>
      <c r="O1349" s="5"/>
      <c r="P1349" s="5"/>
      <c r="Q1349" s="5"/>
      <c r="R1349" s="5"/>
      <c r="S1349" s="5"/>
      <c r="T1349" s="5"/>
      <c r="U1349" s="5"/>
    </row>
    <row r="1350" spans="1:21" ht="12.75" customHeight="1" x14ac:dyDescent="0.2">
      <c r="A1350" s="5"/>
      <c r="B1350" s="5"/>
      <c r="C1350" s="5"/>
      <c r="D1350" s="5"/>
      <c r="E1350" s="6"/>
      <c r="F1350" s="6"/>
      <c r="G1350" s="6"/>
      <c r="H1350" s="6"/>
      <c r="I1350" s="6"/>
      <c r="J1350" s="22"/>
      <c r="K1350" s="5"/>
      <c r="L1350" s="5"/>
      <c r="M1350" s="5"/>
      <c r="N1350" s="5"/>
      <c r="O1350" s="5"/>
      <c r="P1350" s="5"/>
      <c r="Q1350" s="5"/>
      <c r="R1350" s="5"/>
      <c r="S1350" s="5"/>
      <c r="T1350" s="5"/>
      <c r="U1350" s="5"/>
    </row>
    <row r="1351" spans="1:21" ht="12.75" customHeight="1" x14ac:dyDescent="0.2">
      <c r="A1351" s="5"/>
      <c r="B1351" s="5"/>
      <c r="C1351" s="5"/>
      <c r="D1351" s="5"/>
      <c r="E1351" s="6"/>
      <c r="F1351" s="6"/>
      <c r="G1351" s="6"/>
      <c r="H1351" s="6"/>
      <c r="I1351" s="6"/>
      <c r="J1351" s="22"/>
      <c r="K1351" s="5"/>
      <c r="L1351" s="5"/>
      <c r="M1351" s="5"/>
      <c r="N1351" s="5"/>
      <c r="O1351" s="5"/>
      <c r="P1351" s="5"/>
      <c r="Q1351" s="5"/>
      <c r="R1351" s="5"/>
      <c r="S1351" s="5"/>
      <c r="T1351" s="5"/>
      <c r="U1351" s="5"/>
    </row>
    <row r="1352" spans="1:21" ht="12.75" customHeight="1" x14ac:dyDescent="0.2">
      <c r="A1352" s="5"/>
      <c r="B1352" s="5"/>
      <c r="C1352" s="5"/>
      <c r="D1352" s="5"/>
      <c r="E1352" s="6"/>
      <c r="F1352" s="6"/>
      <c r="G1352" s="6"/>
      <c r="H1352" s="6"/>
      <c r="I1352" s="6"/>
      <c r="J1352" s="22"/>
      <c r="K1352" s="5"/>
      <c r="L1352" s="5"/>
      <c r="M1352" s="5"/>
      <c r="N1352" s="5"/>
      <c r="O1352" s="5"/>
      <c r="P1352" s="5"/>
      <c r="Q1352" s="5"/>
      <c r="R1352" s="5"/>
      <c r="S1352" s="5"/>
      <c r="T1352" s="5"/>
      <c r="U1352" s="5"/>
    </row>
    <row r="1353" spans="1:21" ht="12.75" customHeight="1" x14ac:dyDescent="0.2">
      <c r="A1353" s="5"/>
      <c r="B1353" s="5"/>
      <c r="C1353" s="5"/>
      <c r="D1353" s="5"/>
      <c r="E1353" s="6"/>
      <c r="F1353" s="6"/>
      <c r="G1353" s="6"/>
      <c r="H1353" s="6"/>
      <c r="I1353" s="6"/>
      <c r="J1353" s="22"/>
      <c r="K1353" s="5"/>
      <c r="L1353" s="5"/>
      <c r="M1353" s="5"/>
      <c r="N1353" s="5"/>
      <c r="O1353" s="5"/>
      <c r="P1353" s="5"/>
      <c r="Q1353" s="5"/>
      <c r="R1353" s="5"/>
      <c r="S1353" s="5"/>
      <c r="T1353" s="5"/>
      <c r="U1353" s="5"/>
    </row>
    <row r="1354" spans="1:21" ht="12.75" customHeight="1" x14ac:dyDescent="0.2">
      <c r="A1354" s="5"/>
      <c r="B1354" s="5"/>
      <c r="C1354" s="5"/>
      <c r="D1354" s="5"/>
      <c r="E1354" s="6"/>
      <c r="F1354" s="6"/>
      <c r="G1354" s="6"/>
      <c r="H1354" s="6"/>
      <c r="I1354" s="6"/>
      <c r="J1354" s="22"/>
      <c r="K1354" s="5"/>
      <c r="L1354" s="5"/>
      <c r="M1354" s="5"/>
      <c r="N1354" s="5"/>
      <c r="O1354" s="5"/>
      <c r="P1354" s="5"/>
      <c r="Q1354" s="5"/>
      <c r="R1354" s="5"/>
      <c r="S1354" s="5"/>
      <c r="T1354" s="5"/>
      <c r="U1354" s="5"/>
    </row>
    <row r="1355" spans="1:21" ht="12.75" customHeight="1" x14ac:dyDescent="0.2">
      <c r="A1355" s="5"/>
      <c r="B1355" s="5"/>
      <c r="C1355" s="5"/>
      <c r="D1355" s="5"/>
      <c r="E1355" s="6"/>
      <c r="F1355" s="6"/>
      <c r="G1355" s="6"/>
      <c r="H1355" s="6"/>
      <c r="I1355" s="6"/>
      <c r="J1355" s="22"/>
      <c r="K1355" s="5"/>
      <c r="L1355" s="5"/>
      <c r="M1355" s="5"/>
      <c r="N1355" s="5"/>
      <c r="O1355" s="5"/>
      <c r="P1355" s="5"/>
      <c r="Q1355" s="5"/>
      <c r="R1355" s="5"/>
      <c r="S1355" s="5"/>
      <c r="T1355" s="5"/>
      <c r="U1355" s="5"/>
    </row>
    <row r="1356" spans="1:21" ht="12.75" customHeight="1" x14ac:dyDescent="0.2">
      <c r="A1356" s="5"/>
      <c r="B1356" s="5"/>
      <c r="C1356" s="5"/>
      <c r="D1356" s="5"/>
      <c r="E1356" s="6"/>
      <c r="F1356" s="6"/>
      <c r="G1356" s="6"/>
      <c r="H1356" s="6"/>
      <c r="I1356" s="6"/>
      <c r="J1356" s="22"/>
      <c r="K1356" s="5"/>
      <c r="L1356" s="5"/>
      <c r="M1356" s="5"/>
      <c r="N1356" s="5"/>
      <c r="O1356" s="5"/>
      <c r="P1356" s="5"/>
      <c r="Q1356" s="5"/>
      <c r="R1356" s="5"/>
      <c r="S1356" s="5"/>
      <c r="T1356" s="5"/>
      <c r="U1356" s="5"/>
    </row>
    <row r="1357" spans="1:21" ht="12.75" customHeight="1" x14ac:dyDescent="0.2">
      <c r="A1357" s="5"/>
      <c r="B1357" s="5"/>
      <c r="C1357" s="5"/>
      <c r="D1357" s="5"/>
      <c r="E1357" s="6"/>
      <c r="F1357" s="6"/>
      <c r="G1357" s="6"/>
      <c r="H1357" s="6"/>
      <c r="I1357" s="6"/>
      <c r="J1357" s="22"/>
      <c r="K1357" s="5"/>
      <c r="L1357" s="5"/>
      <c r="M1357" s="5"/>
      <c r="N1357" s="5"/>
      <c r="O1357" s="5"/>
      <c r="P1357" s="5"/>
      <c r="Q1357" s="5"/>
      <c r="R1357" s="5"/>
      <c r="S1357" s="5"/>
      <c r="T1357" s="5"/>
      <c r="U1357" s="5"/>
    </row>
    <row r="1358" spans="1:21" ht="12.75" customHeight="1" x14ac:dyDescent="0.2">
      <c r="A1358" s="5"/>
      <c r="B1358" s="5"/>
      <c r="C1358" s="5"/>
      <c r="D1358" s="5"/>
      <c r="E1358" s="6"/>
      <c r="F1358" s="6"/>
      <c r="G1358" s="6"/>
      <c r="H1358" s="6"/>
      <c r="I1358" s="6"/>
      <c r="J1358" s="22"/>
      <c r="K1358" s="5"/>
      <c r="L1358" s="5"/>
      <c r="M1358" s="5"/>
      <c r="N1358" s="5"/>
      <c r="O1358" s="5"/>
      <c r="P1358" s="5"/>
      <c r="Q1358" s="5"/>
      <c r="R1358" s="5"/>
      <c r="S1358" s="5"/>
      <c r="T1358" s="5"/>
      <c r="U1358" s="5"/>
    </row>
    <row r="1359" spans="1:21" ht="12.75" customHeight="1" x14ac:dyDescent="0.2">
      <c r="A1359" s="5"/>
      <c r="B1359" s="5"/>
      <c r="C1359" s="5"/>
      <c r="D1359" s="5"/>
      <c r="E1359" s="6"/>
      <c r="F1359" s="6"/>
      <c r="G1359" s="6"/>
      <c r="H1359" s="6"/>
      <c r="I1359" s="6"/>
      <c r="J1359" s="22"/>
      <c r="K1359" s="5"/>
      <c r="L1359" s="5"/>
      <c r="M1359" s="5"/>
      <c r="N1359" s="5"/>
      <c r="O1359" s="5"/>
      <c r="P1359" s="5"/>
      <c r="Q1359" s="5"/>
      <c r="R1359" s="5"/>
      <c r="S1359" s="5"/>
      <c r="T1359" s="5"/>
      <c r="U1359" s="5"/>
    </row>
    <row r="1360" spans="1:21" ht="12.75" customHeight="1" x14ac:dyDescent="0.2">
      <c r="A1360" s="5"/>
      <c r="B1360" s="5"/>
      <c r="C1360" s="5"/>
      <c r="D1360" s="5"/>
      <c r="E1360" s="6"/>
      <c r="F1360" s="6"/>
      <c r="G1360" s="6"/>
      <c r="H1360" s="6"/>
      <c r="I1360" s="6"/>
      <c r="J1360" s="22"/>
      <c r="K1360" s="5"/>
      <c r="L1360" s="5"/>
      <c r="M1360" s="5"/>
      <c r="N1360" s="5"/>
      <c r="O1360" s="5"/>
      <c r="P1360" s="5"/>
      <c r="Q1360" s="5"/>
      <c r="R1360" s="5"/>
      <c r="S1360" s="5"/>
      <c r="T1360" s="5"/>
      <c r="U1360" s="5"/>
    </row>
    <row r="1361" spans="1:21" ht="12.75" customHeight="1" x14ac:dyDescent="0.2">
      <c r="A1361" s="5"/>
      <c r="B1361" s="5"/>
      <c r="C1361" s="5"/>
      <c r="D1361" s="5"/>
      <c r="E1361" s="6"/>
      <c r="F1361" s="6"/>
      <c r="G1361" s="6"/>
      <c r="H1361" s="6"/>
      <c r="I1361" s="6"/>
      <c r="J1361" s="22"/>
      <c r="K1361" s="5"/>
      <c r="L1361" s="5"/>
      <c r="M1361" s="5"/>
      <c r="N1361" s="5"/>
      <c r="O1361" s="5"/>
      <c r="P1361" s="5"/>
      <c r="Q1361" s="5"/>
      <c r="R1361" s="5"/>
      <c r="S1361" s="5"/>
      <c r="T1361" s="5"/>
      <c r="U1361" s="5"/>
    </row>
    <row r="1362" spans="1:21" ht="12.75" customHeight="1" x14ac:dyDescent="0.2">
      <c r="A1362" s="5"/>
      <c r="B1362" s="5"/>
      <c r="C1362" s="5"/>
      <c r="D1362" s="5"/>
      <c r="E1362" s="6"/>
      <c r="F1362" s="6"/>
      <c r="G1362" s="6"/>
      <c r="H1362" s="6"/>
      <c r="I1362" s="6"/>
      <c r="J1362" s="22"/>
      <c r="K1362" s="5"/>
      <c r="L1362" s="5"/>
      <c r="M1362" s="5"/>
      <c r="N1362" s="5"/>
      <c r="O1362" s="5"/>
      <c r="P1362" s="5"/>
      <c r="Q1362" s="5"/>
      <c r="R1362" s="5"/>
      <c r="S1362" s="5"/>
      <c r="T1362" s="5"/>
      <c r="U1362" s="5"/>
    </row>
    <row r="1363" spans="1:21" ht="12.75" customHeight="1" x14ac:dyDescent="0.2">
      <c r="A1363" s="5"/>
      <c r="B1363" s="5"/>
      <c r="C1363" s="5"/>
      <c r="D1363" s="5"/>
      <c r="E1363" s="6"/>
      <c r="F1363" s="6"/>
      <c r="G1363" s="6"/>
      <c r="H1363" s="6"/>
      <c r="I1363" s="6"/>
      <c r="J1363" s="22"/>
      <c r="K1363" s="5"/>
      <c r="L1363" s="5"/>
      <c r="M1363" s="5"/>
      <c r="N1363" s="5"/>
      <c r="O1363" s="5"/>
      <c r="P1363" s="5"/>
      <c r="Q1363" s="5"/>
      <c r="R1363" s="5"/>
      <c r="S1363" s="5"/>
      <c r="T1363" s="5"/>
      <c r="U1363" s="5"/>
    </row>
    <row r="1364" spans="1:21" ht="12.75" customHeight="1" x14ac:dyDescent="0.2">
      <c r="A1364" s="5"/>
      <c r="B1364" s="5"/>
      <c r="C1364" s="5"/>
      <c r="D1364" s="5"/>
      <c r="E1364" s="6"/>
      <c r="F1364" s="6"/>
      <c r="G1364" s="6"/>
      <c r="H1364" s="6"/>
      <c r="I1364" s="6"/>
      <c r="J1364" s="22"/>
      <c r="K1364" s="5"/>
      <c r="L1364" s="5"/>
      <c r="M1364" s="5"/>
      <c r="N1364" s="5"/>
      <c r="O1364" s="5"/>
      <c r="P1364" s="5"/>
      <c r="Q1364" s="5"/>
      <c r="R1364" s="5"/>
      <c r="S1364" s="5"/>
      <c r="T1364" s="5"/>
      <c r="U1364" s="5"/>
    </row>
    <row r="1365" spans="1:21" ht="12.75" customHeight="1" x14ac:dyDescent="0.2">
      <c r="A1365" s="5"/>
      <c r="B1365" s="5"/>
      <c r="C1365" s="5"/>
      <c r="D1365" s="5"/>
      <c r="E1365" s="6"/>
      <c r="F1365" s="6"/>
      <c r="G1365" s="6"/>
      <c r="H1365" s="6"/>
      <c r="I1365" s="6"/>
      <c r="J1365" s="22"/>
      <c r="K1365" s="5"/>
      <c r="L1365" s="5"/>
      <c r="M1365" s="5"/>
      <c r="N1365" s="5"/>
      <c r="O1365" s="5"/>
      <c r="P1365" s="5"/>
      <c r="Q1365" s="5"/>
      <c r="R1365" s="5"/>
      <c r="S1365" s="5"/>
      <c r="T1365" s="5"/>
      <c r="U1365" s="5"/>
    </row>
    <row r="1366" spans="1:21" ht="12.75" customHeight="1" x14ac:dyDescent="0.2">
      <c r="A1366" s="5"/>
      <c r="B1366" s="5"/>
      <c r="C1366" s="5"/>
      <c r="D1366" s="5"/>
      <c r="E1366" s="6"/>
      <c r="F1366" s="6"/>
      <c r="G1366" s="6"/>
      <c r="H1366" s="6"/>
      <c r="I1366" s="6"/>
      <c r="J1366" s="22"/>
      <c r="K1366" s="5"/>
      <c r="L1366" s="5"/>
      <c r="M1366" s="5"/>
      <c r="N1366" s="5"/>
      <c r="O1366" s="5"/>
      <c r="P1366" s="5"/>
      <c r="Q1366" s="5"/>
      <c r="R1366" s="5"/>
      <c r="S1366" s="5"/>
      <c r="T1366" s="5"/>
      <c r="U1366" s="5"/>
    </row>
    <row r="1367" spans="1:21" ht="12.75" customHeight="1" x14ac:dyDescent="0.2">
      <c r="A1367" s="5"/>
      <c r="B1367" s="5"/>
      <c r="C1367" s="5"/>
      <c r="D1367" s="5"/>
      <c r="E1367" s="6"/>
      <c r="F1367" s="6"/>
      <c r="G1367" s="6"/>
      <c r="H1367" s="6"/>
      <c r="I1367" s="6"/>
      <c r="J1367" s="22"/>
      <c r="K1367" s="5"/>
      <c r="L1367" s="5"/>
      <c r="M1367" s="5"/>
      <c r="N1367" s="5"/>
      <c r="O1367" s="5"/>
      <c r="P1367" s="5"/>
      <c r="Q1367" s="5"/>
      <c r="R1367" s="5"/>
      <c r="S1367" s="5"/>
      <c r="T1367" s="5"/>
      <c r="U1367" s="5"/>
    </row>
    <row r="1368" spans="1:21" ht="12.75" customHeight="1" x14ac:dyDescent="0.2">
      <c r="A1368" s="5"/>
      <c r="B1368" s="5"/>
      <c r="C1368" s="5"/>
      <c r="D1368" s="5"/>
      <c r="E1368" s="6"/>
      <c r="F1368" s="6"/>
      <c r="G1368" s="6"/>
      <c r="H1368" s="6"/>
      <c r="I1368" s="6"/>
      <c r="J1368" s="22"/>
      <c r="K1368" s="5"/>
      <c r="L1368" s="5"/>
      <c r="M1368" s="5"/>
      <c r="N1368" s="5"/>
      <c r="O1368" s="5"/>
      <c r="P1368" s="5"/>
      <c r="Q1368" s="5"/>
      <c r="R1368" s="5"/>
      <c r="S1368" s="5"/>
      <c r="T1368" s="5"/>
      <c r="U1368" s="5"/>
    </row>
    <row r="1369" spans="1:21" ht="12.75" customHeight="1" x14ac:dyDescent="0.2">
      <c r="A1369" s="5"/>
      <c r="B1369" s="5"/>
      <c r="C1369" s="5"/>
      <c r="D1369" s="5"/>
      <c r="E1369" s="6"/>
      <c r="F1369" s="6"/>
      <c r="G1369" s="6"/>
      <c r="H1369" s="6"/>
      <c r="I1369" s="6"/>
      <c r="J1369" s="22"/>
      <c r="K1369" s="5"/>
      <c r="L1369" s="5"/>
      <c r="M1369" s="5"/>
      <c r="N1369" s="5"/>
      <c r="O1369" s="5"/>
      <c r="P1369" s="5"/>
      <c r="Q1369" s="5"/>
      <c r="R1369" s="5"/>
      <c r="S1369" s="5"/>
      <c r="T1369" s="5"/>
      <c r="U1369" s="5"/>
    </row>
    <row r="1370" spans="1:21" ht="12.75" customHeight="1" x14ac:dyDescent="0.2">
      <c r="A1370" s="5"/>
      <c r="B1370" s="5"/>
      <c r="C1370" s="5"/>
      <c r="D1370" s="5"/>
      <c r="E1370" s="6"/>
      <c r="F1370" s="6"/>
      <c r="G1370" s="6"/>
      <c r="H1370" s="6"/>
      <c r="I1370" s="6"/>
      <c r="J1370" s="22"/>
      <c r="K1370" s="5"/>
      <c r="L1370" s="5"/>
      <c r="M1370" s="5"/>
      <c r="N1370" s="5"/>
      <c r="O1370" s="5"/>
      <c r="P1370" s="5"/>
      <c r="Q1370" s="5"/>
      <c r="R1370" s="5"/>
      <c r="S1370" s="5"/>
      <c r="T1370" s="5"/>
      <c r="U1370" s="5"/>
    </row>
    <row r="1371" spans="1:21" ht="12.75" customHeight="1" x14ac:dyDescent="0.2">
      <c r="A1371" s="5"/>
      <c r="B1371" s="5"/>
      <c r="C1371" s="5"/>
      <c r="D1371" s="5"/>
      <c r="E1371" s="6"/>
      <c r="F1371" s="6"/>
      <c r="G1371" s="6"/>
      <c r="H1371" s="6"/>
      <c r="I1371" s="6"/>
      <c r="J1371" s="22"/>
      <c r="K1371" s="5"/>
      <c r="L1371" s="5"/>
      <c r="M1371" s="5"/>
      <c r="N1371" s="5"/>
      <c r="O1371" s="5"/>
      <c r="P1371" s="5"/>
      <c r="Q1371" s="5"/>
      <c r="R1371" s="5"/>
      <c r="S1371" s="5"/>
      <c r="T1371" s="5"/>
      <c r="U1371" s="5"/>
    </row>
    <row r="1372" spans="1:21" ht="12.75" customHeight="1" x14ac:dyDescent="0.2">
      <c r="A1372" s="5"/>
      <c r="B1372" s="5"/>
      <c r="C1372" s="5"/>
      <c r="D1372" s="5"/>
      <c r="E1372" s="6"/>
      <c r="F1372" s="6"/>
      <c r="G1372" s="6"/>
      <c r="H1372" s="6"/>
      <c r="I1372" s="6"/>
      <c r="J1372" s="22"/>
      <c r="K1372" s="5"/>
      <c r="L1372" s="5"/>
      <c r="M1372" s="5"/>
      <c r="N1372" s="5"/>
      <c r="O1372" s="5"/>
      <c r="P1372" s="5"/>
      <c r="Q1372" s="5"/>
      <c r="R1372" s="5"/>
      <c r="S1372" s="5"/>
      <c r="T1372" s="5"/>
      <c r="U1372" s="5"/>
    </row>
    <row r="1373" spans="1:21" ht="12.75" customHeight="1" x14ac:dyDescent="0.2">
      <c r="A1373" s="5"/>
      <c r="B1373" s="5"/>
      <c r="C1373" s="5"/>
      <c r="D1373" s="5"/>
      <c r="E1373" s="6"/>
      <c r="F1373" s="6"/>
      <c r="G1373" s="6"/>
      <c r="H1373" s="6"/>
      <c r="I1373" s="6"/>
      <c r="J1373" s="22"/>
      <c r="K1373" s="5"/>
      <c r="L1373" s="5"/>
      <c r="M1373" s="5"/>
      <c r="N1373" s="5"/>
      <c r="O1373" s="5"/>
      <c r="P1373" s="5"/>
      <c r="Q1373" s="5"/>
      <c r="R1373" s="5"/>
      <c r="S1373" s="5"/>
      <c r="T1373" s="5"/>
      <c r="U1373" s="5"/>
    </row>
    <row r="1374" spans="1:21" ht="12.75" customHeight="1" x14ac:dyDescent="0.2">
      <c r="A1374" s="5"/>
      <c r="B1374" s="5"/>
      <c r="C1374" s="5"/>
      <c r="D1374" s="5"/>
      <c r="E1374" s="6"/>
      <c r="F1374" s="6"/>
      <c r="G1374" s="6"/>
      <c r="H1374" s="6"/>
      <c r="I1374" s="6"/>
      <c r="J1374" s="22"/>
      <c r="K1374" s="5"/>
      <c r="L1374" s="5"/>
      <c r="M1374" s="5"/>
      <c r="N1374" s="5"/>
      <c r="O1374" s="5"/>
      <c r="P1374" s="5"/>
      <c r="Q1374" s="5"/>
      <c r="R1374" s="5"/>
      <c r="S1374" s="5"/>
      <c r="T1374" s="5"/>
      <c r="U1374" s="5"/>
    </row>
    <row r="1375" spans="1:21" ht="12.75" customHeight="1" x14ac:dyDescent="0.2">
      <c r="A1375" s="5"/>
      <c r="B1375" s="5"/>
      <c r="C1375" s="5"/>
      <c r="D1375" s="5"/>
      <c r="E1375" s="6"/>
      <c r="F1375" s="6"/>
      <c r="G1375" s="6"/>
      <c r="H1375" s="6"/>
      <c r="I1375" s="6"/>
      <c r="J1375" s="22"/>
      <c r="K1375" s="5"/>
      <c r="L1375" s="5"/>
      <c r="M1375" s="5"/>
      <c r="N1375" s="5"/>
      <c r="O1375" s="5"/>
      <c r="P1375" s="5"/>
      <c r="Q1375" s="5"/>
      <c r="R1375" s="5"/>
      <c r="S1375" s="5"/>
      <c r="T1375" s="5"/>
      <c r="U1375" s="5"/>
    </row>
    <row r="1376" spans="1:21" ht="12.75" customHeight="1" x14ac:dyDescent="0.2">
      <c r="A1376" s="5"/>
      <c r="B1376" s="5"/>
      <c r="C1376" s="5"/>
      <c r="D1376" s="5"/>
      <c r="E1376" s="6"/>
      <c r="F1376" s="6"/>
      <c r="G1376" s="6"/>
      <c r="H1376" s="6"/>
      <c r="I1376" s="6"/>
      <c r="J1376" s="22"/>
      <c r="K1376" s="5"/>
      <c r="L1376" s="5"/>
      <c r="M1376" s="5"/>
      <c r="N1376" s="5"/>
      <c r="O1376" s="5"/>
      <c r="P1376" s="5"/>
      <c r="Q1376" s="5"/>
      <c r="R1376" s="5"/>
      <c r="S1376" s="5"/>
      <c r="T1376" s="5"/>
      <c r="U1376" s="5"/>
    </row>
    <row r="1377" spans="1:21" ht="12.75" customHeight="1" x14ac:dyDescent="0.2">
      <c r="A1377" s="5"/>
      <c r="B1377" s="5"/>
      <c r="C1377" s="5"/>
      <c r="D1377" s="5"/>
      <c r="E1377" s="6"/>
      <c r="F1377" s="6"/>
      <c r="G1377" s="6"/>
      <c r="H1377" s="6"/>
      <c r="I1377" s="6"/>
      <c r="J1377" s="22"/>
      <c r="K1377" s="5"/>
      <c r="L1377" s="5"/>
      <c r="M1377" s="5"/>
      <c r="N1377" s="5"/>
      <c r="O1377" s="5"/>
      <c r="P1377" s="5"/>
      <c r="Q1377" s="5"/>
      <c r="R1377" s="5"/>
      <c r="S1377" s="5"/>
      <c r="T1377" s="5"/>
      <c r="U1377" s="5"/>
    </row>
    <row r="1378" spans="1:21" ht="12.75" customHeight="1" x14ac:dyDescent="0.2">
      <c r="A1378" s="5"/>
      <c r="B1378" s="5"/>
      <c r="C1378" s="5"/>
      <c r="D1378" s="5"/>
      <c r="E1378" s="6"/>
      <c r="F1378" s="6"/>
      <c r="G1378" s="6"/>
      <c r="H1378" s="6"/>
      <c r="I1378" s="6"/>
      <c r="J1378" s="22"/>
      <c r="K1378" s="5"/>
      <c r="L1378" s="5"/>
      <c r="M1378" s="5"/>
      <c r="N1378" s="5"/>
      <c r="O1378" s="5"/>
      <c r="P1378" s="5"/>
      <c r="Q1378" s="5"/>
      <c r="R1378" s="5"/>
      <c r="S1378" s="5"/>
      <c r="T1378" s="5"/>
      <c r="U1378" s="5"/>
    </row>
    <row r="1379" spans="1:21" ht="12.75" customHeight="1" x14ac:dyDescent="0.2">
      <c r="A1379" s="5"/>
      <c r="B1379" s="5"/>
      <c r="C1379" s="5"/>
      <c r="D1379" s="5"/>
      <c r="E1379" s="6"/>
      <c r="F1379" s="6"/>
      <c r="G1379" s="6"/>
      <c r="H1379" s="6"/>
      <c r="I1379" s="6"/>
      <c r="J1379" s="22"/>
      <c r="K1379" s="5"/>
      <c r="L1379" s="5"/>
      <c r="M1379" s="5"/>
      <c r="N1379" s="5"/>
      <c r="O1379" s="5"/>
      <c r="P1379" s="5"/>
      <c r="Q1379" s="5"/>
      <c r="R1379" s="5"/>
      <c r="S1379" s="5"/>
      <c r="T1379" s="5"/>
      <c r="U1379" s="5"/>
    </row>
    <row r="1380" spans="1:21" ht="12.75" customHeight="1" x14ac:dyDescent="0.2">
      <c r="A1380" s="5"/>
      <c r="B1380" s="5"/>
      <c r="C1380" s="5"/>
      <c r="D1380" s="5"/>
      <c r="E1380" s="6"/>
      <c r="F1380" s="6"/>
      <c r="G1380" s="6"/>
      <c r="H1380" s="6"/>
      <c r="I1380" s="6"/>
      <c r="J1380" s="22"/>
      <c r="K1380" s="5"/>
      <c r="L1380" s="5"/>
      <c r="M1380" s="5"/>
      <c r="N1380" s="5"/>
      <c r="O1380" s="5"/>
      <c r="P1380" s="5"/>
      <c r="Q1380" s="5"/>
      <c r="R1380" s="5"/>
      <c r="S1380" s="5"/>
      <c r="T1380" s="5"/>
      <c r="U1380" s="5"/>
    </row>
    <row r="1381" spans="1:21" ht="12.75" customHeight="1" x14ac:dyDescent="0.2">
      <c r="A1381" s="5"/>
      <c r="B1381" s="5"/>
      <c r="C1381" s="5"/>
      <c r="D1381" s="5"/>
      <c r="E1381" s="6"/>
      <c r="F1381" s="6"/>
      <c r="G1381" s="6"/>
      <c r="H1381" s="6"/>
      <c r="I1381" s="6"/>
      <c r="J1381" s="22"/>
      <c r="K1381" s="5"/>
      <c r="L1381" s="5"/>
      <c r="M1381" s="5"/>
      <c r="N1381" s="5"/>
      <c r="O1381" s="5"/>
      <c r="P1381" s="5"/>
      <c r="Q1381" s="5"/>
      <c r="R1381" s="5"/>
      <c r="S1381" s="5"/>
      <c r="T1381" s="5"/>
      <c r="U1381" s="5"/>
    </row>
    <row r="1382" spans="1:21" ht="12.75" customHeight="1" x14ac:dyDescent="0.2">
      <c r="A1382" s="5"/>
      <c r="B1382" s="5"/>
      <c r="C1382" s="5"/>
      <c r="D1382" s="5"/>
      <c r="E1382" s="6"/>
      <c r="F1382" s="6"/>
      <c r="G1382" s="6"/>
      <c r="H1382" s="6"/>
      <c r="I1382" s="6"/>
      <c r="J1382" s="22"/>
      <c r="K1382" s="5"/>
      <c r="L1382" s="5"/>
      <c r="M1382" s="5"/>
      <c r="N1382" s="5"/>
      <c r="O1382" s="5"/>
      <c r="P1382" s="5"/>
      <c r="Q1382" s="5"/>
      <c r="R1382" s="5"/>
      <c r="S1382" s="5"/>
      <c r="T1382" s="5"/>
      <c r="U1382" s="5"/>
    </row>
    <row r="1383" spans="1:21" ht="12.75" customHeight="1" x14ac:dyDescent="0.2">
      <c r="A1383" s="5"/>
      <c r="B1383" s="5"/>
      <c r="C1383" s="5"/>
      <c r="D1383" s="5"/>
      <c r="E1383" s="6"/>
      <c r="F1383" s="6"/>
      <c r="G1383" s="6"/>
      <c r="H1383" s="6"/>
      <c r="I1383" s="6"/>
      <c r="J1383" s="22"/>
      <c r="K1383" s="5"/>
      <c r="L1383" s="5"/>
      <c r="M1383" s="5"/>
      <c r="N1383" s="5"/>
      <c r="O1383" s="5"/>
      <c r="P1383" s="5"/>
      <c r="Q1383" s="5"/>
      <c r="R1383" s="5"/>
      <c r="S1383" s="5"/>
      <c r="T1383" s="5"/>
      <c r="U1383" s="5"/>
    </row>
    <row r="1384" spans="1:21" ht="12.75" customHeight="1" x14ac:dyDescent="0.2">
      <c r="A1384" s="5"/>
      <c r="B1384" s="5"/>
      <c r="C1384" s="5"/>
      <c r="D1384" s="5"/>
      <c r="E1384" s="6"/>
      <c r="F1384" s="6"/>
      <c r="G1384" s="6"/>
      <c r="H1384" s="6"/>
      <c r="I1384" s="6"/>
      <c r="J1384" s="22"/>
      <c r="K1384" s="5"/>
      <c r="L1384" s="5"/>
      <c r="M1384" s="5"/>
      <c r="N1384" s="5"/>
      <c r="O1384" s="5"/>
      <c r="P1384" s="5"/>
      <c r="Q1384" s="5"/>
      <c r="R1384" s="5"/>
      <c r="S1384" s="5"/>
      <c r="T1384" s="5"/>
      <c r="U1384" s="5"/>
    </row>
    <row r="1385" spans="1:21" ht="12.75" customHeight="1" x14ac:dyDescent="0.2">
      <c r="A1385" s="5"/>
      <c r="B1385" s="5"/>
      <c r="C1385" s="5"/>
      <c r="D1385" s="5"/>
      <c r="E1385" s="6"/>
      <c r="F1385" s="6"/>
      <c r="G1385" s="6"/>
      <c r="H1385" s="6"/>
      <c r="I1385" s="6"/>
      <c r="J1385" s="22"/>
      <c r="K1385" s="5"/>
      <c r="L1385" s="5"/>
      <c r="M1385" s="5"/>
      <c r="N1385" s="5"/>
      <c r="O1385" s="5"/>
      <c r="P1385" s="5"/>
      <c r="Q1385" s="5"/>
      <c r="R1385" s="5"/>
      <c r="S1385" s="5"/>
      <c r="T1385" s="5"/>
      <c r="U1385" s="5"/>
    </row>
    <row r="1386" spans="1:21" ht="12.75" customHeight="1" x14ac:dyDescent="0.2">
      <c r="A1386" s="5"/>
      <c r="B1386" s="5"/>
      <c r="C1386" s="5"/>
      <c r="D1386" s="5"/>
      <c r="E1386" s="6"/>
      <c r="F1386" s="6"/>
      <c r="G1386" s="6"/>
      <c r="H1386" s="6"/>
      <c r="I1386" s="6"/>
      <c r="J1386" s="22"/>
      <c r="K1386" s="5"/>
      <c r="L1386" s="5"/>
      <c r="M1386" s="5"/>
      <c r="N1386" s="5"/>
      <c r="O1386" s="5"/>
      <c r="P1386" s="5"/>
      <c r="Q1386" s="5"/>
      <c r="R1386" s="5"/>
      <c r="S1386" s="5"/>
      <c r="T1386" s="5"/>
      <c r="U1386" s="5"/>
    </row>
    <row r="1387" spans="1:21" ht="12.75" customHeight="1" x14ac:dyDescent="0.2">
      <c r="A1387" s="5"/>
      <c r="B1387" s="5"/>
      <c r="C1387" s="5"/>
      <c r="D1387" s="5"/>
      <c r="E1387" s="6"/>
      <c r="F1387" s="6"/>
      <c r="G1387" s="6"/>
      <c r="H1387" s="6"/>
      <c r="I1387" s="6"/>
      <c r="J1387" s="22"/>
      <c r="K1387" s="5"/>
      <c r="L1387" s="5"/>
      <c r="M1387" s="5"/>
      <c r="N1387" s="5"/>
      <c r="O1387" s="5"/>
      <c r="P1387" s="5"/>
      <c r="Q1387" s="5"/>
      <c r="R1387" s="5"/>
      <c r="S1387" s="5"/>
      <c r="T1387" s="5"/>
      <c r="U1387" s="5"/>
    </row>
    <row r="1388" spans="1:21" ht="12.75" customHeight="1" x14ac:dyDescent="0.2">
      <c r="A1388" s="5"/>
      <c r="B1388" s="5"/>
      <c r="C1388" s="5"/>
      <c r="D1388" s="5"/>
      <c r="E1388" s="6"/>
      <c r="F1388" s="6"/>
      <c r="G1388" s="6"/>
      <c r="H1388" s="6"/>
      <c r="I1388" s="6"/>
      <c r="J1388" s="22"/>
      <c r="K1388" s="5"/>
      <c r="L1388" s="5"/>
      <c r="M1388" s="5"/>
      <c r="N1388" s="5"/>
      <c r="O1388" s="5"/>
      <c r="P1388" s="5"/>
      <c r="Q1388" s="5"/>
      <c r="R1388" s="5"/>
      <c r="S1388" s="5"/>
      <c r="T1388" s="5"/>
      <c r="U1388" s="5"/>
    </row>
    <row r="1389" spans="1:21" ht="12.75" customHeight="1" x14ac:dyDescent="0.2">
      <c r="A1389" s="5"/>
      <c r="B1389" s="5"/>
      <c r="C1389" s="5"/>
      <c r="D1389" s="5"/>
      <c r="E1389" s="6"/>
      <c r="F1389" s="6"/>
      <c r="G1389" s="6"/>
      <c r="H1389" s="6"/>
      <c r="I1389" s="6"/>
      <c r="J1389" s="22"/>
      <c r="K1389" s="5"/>
      <c r="L1389" s="5"/>
      <c r="M1389" s="5"/>
      <c r="N1389" s="5"/>
      <c r="O1389" s="5"/>
      <c r="P1389" s="5"/>
      <c r="Q1389" s="5"/>
      <c r="R1389" s="5"/>
      <c r="S1389" s="5"/>
      <c r="T1389" s="5"/>
      <c r="U1389" s="5"/>
    </row>
    <row r="1390" spans="1:21" ht="12.75" customHeight="1" x14ac:dyDescent="0.2">
      <c r="A1390" s="5"/>
      <c r="B1390" s="5"/>
      <c r="C1390" s="5"/>
      <c r="D1390" s="5"/>
      <c r="E1390" s="6"/>
      <c r="F1390" s="6"/>
      <c r="G1390" s="6"/>
      <c r="H1390" s="6"/>
      <c r="I1390" s="6"/>
      <c r="J1390" s="22"/>
      <c r="K1390" s="5"/>
      <c r="L1390" s="5"/>
      <c r="M1390" s="5"/>
      <c r="N1390" s="5"/>
      <c r="O1390" s="5"/>
      <c r="P1390" s="5"/>
      <c r="Q1390" s="5"/>
      <c r="R1390" s="5"/>
      <c r="S1390" s="5"/>
      <c r="T1390" s="5"/>
      <c r="U1390" s="5"/>
    </row>
    <row r="1391" spans="1:21" ht="12.75" customHeight="1" x14ac:dyDescent="0.2">
      <c r="A1391" s="5"/>
      <c r="B1391" s="5"/>
      <c r="C1391" s="5"/>
      <c r="D1391" s="5"/>
      <c r="E1391" s="6"/>
      <c r="F1391" s="6"/>
      <c r="G1391" s="6"/>
      <c r="H1391" s="6"/>
      <c r="I1391" s="6"/>
      <c r="J1391" s="22"/>
      <c r="K1391" s="5"/>
      <c r="L1391" s="5"/>
      <c r="M1391" s="5"/>
      <c r="N1391" s="5"/>
      <c r="O1391" s="5"/>
      <c r="P1391" s="5"/>
      <c r="Q1391" s="5"/>
      <c r="R1391" s="5"/>
      <c r="S1391" s="5"/>
      <c r="T1391" s="5"/>
      <c r="U1391" s="5"/>
    </row>
    <row r="1392" spans="1:21" ht="12.75" customHeight="1" x14ac:dyDescent="0.2">
      <c r="A1392" s="5"/>
      <c r="B1392" s="5"/>
      <c r="C1392" s="5"/>
      <c r="D1392" s="5"/>
      <c r="E1392" s="6"/>
      <c r="F1392" s="6"/>
      <c r="G1392" s="6"/>
      <c r="H1392" s="6"/>
      <c r="I1392" s="6"/>
      <c r="J1392" s="22"/>
      <c r="K1392" s="5"/>
      <c r="L1392" s="5"/>
      <c r="M1392" s="5"/>
      <c r="N1392" s="5"/>
      <c r="O1392" s="5"/>
      <c r="P1392" s="5"/>
      <c r="Q1392" s="5"/>
      <c r="R1392" s="5"/>
      <c r="S1392" s="5"/>
      <c r="T1392" s="5"/>
      <c r="U1392" s="5"/>
    </row>
    <row r="1393" spans="1:21" ht="12.75" customHeight="1" x14ac:dyDescent="0.2">
      <c r="A1393" s="5"/>
      <c r="B1393" s="5"/>
      <c r="C1393" s="5"/>
      <c r="D1393" s="5"/>
      <c r="E1393" s="6"/>
      <c r="F1393" s="6"/>
      <c r="G1393" s="6"/>
      <c r="H1393" s="6"/>
      <c r="I1393" s="6"/>
      <c r="J1393" s="22"/>
      <c r="K1393" s="5"/>
      <c r="L1393" s="5"/>
      <c r="M1393" s="5"/>
      <c r="N1393" s="5"/>
      <c r="O1393" s="5"/>
      <c r="P1393" s="5"/>
      <c r="Q1393" s="5"/>
      <c r="R1393" s="5"/>
      <c r="S1393" s="5"/>
      <c r="T1393" s="5"/>
      <c r="U1393" s="5"/>
    </row>
    <row r="1394" spans="1:21" ht="12.75" customHeight="1" x14ac:dyDescent="0.2">
      <c r="A1394" s="5"/>
      <c r="B1394" s="5"/>
      <c r="C1394" s="5"/>
      <c r="D1394" s="5"/>
      <c r="E1394" s="6"/>
      <c r="F1394" s="6"/>
      <c r="G1394" s="6"/>
      <c r="H1394" s="6"/>
      <c r="I1394" s="6"/>
      <c r="J1394" s="22"/>
      <c r="K1394" s="5"/>
      <c r="L1394" s="5"/>
      <c r="M1394" s="5"/>
      <c r="N1394" s="5"/>
      <c r="O1394" s="5"/>
      <c r="P1394" s="5"/>
      <c r="Q1394" s="5"/>
      <c r="R1394" s="5"/>
      <c r="S1394" s="5"/>
      <c r="T1394" s="5"/>
      <c r="U1394" s="5"/>
    </row>
    <row r="1395" spans="1:21" ht="12.75" customHeight="1" x14ac:dyDescent="0.2">
      <c r="A1395" s="5"/>
      <c r="B1395" s="5"/>
      <c r="C1395" s="5"/>
      <c r="D1395" s="5"/>
      <c r="E1395" s="6"/>
      <c r="F1395" s="6"/>
      <c r="G1395" s="6"/>
      <c r="H1395" s="6"/>
      <c r="I1395" s="6"/>
      <c r="J1395" s="22"/>
      <c r="K1395" s="5"/>
      <c r="L1395" s="5"/>
      <c r="M1395" s="5"/>
      <c r="N1395" s="5"/>
      <c r="O1395" s="5"/>
      <c r="P1395" s="5"/>
      <c r="Q1395" s="5"/>
      <c r="R1395" s="5"/>
      <c r="S1395" s="5"/>
      <c r="T1395" s="5"/>
      <c r="U1395" s="5"/>
    </row>
    <row r="1396" spans="1:21" ht="12.75" customHeight="1" x14ac:dyDescent="0.2">
      <c r="A1396" s="5"/>
      <c r="B1396" s="5"/>
      <c r="C1396" s="5"/>
      <c r="D1396" s="5"/>
      <c r="E1396" s="6"/>
      <c r="F1396" s="6"/>
      <c r="G1396" s="6"/>
      <c r="H1396" s="6"/>
      <c r="I1396" s="6"/>
      <c r="J1396" s="22"/>
      <c r="K1396" s="5"/>
      <c r="L1396" s="5"/>
      <c r="M1396" s="5"/>
      <c r="N1396" s="5"/>
      <c r="O1396" s="5"/>
      <c r="P1396" s="5"/>
      <c r="Q1396" s="5"/>
      <c r="R1396" s="5"/>
      <c r="S1396" s="5"/>
      <c r="T1396" s="5"/>
      <c r="U1396" s="5"/>
    </row>
    <row r="1397" spans="1:21" ht="12.75" customHeight="1" x14ac:dyDescent="0.2">
      <c r="A1397" s="5"/>
      <c r="B1397" s="5"/>
      <c r="C1397" s="5"/>
      <c r="D1397" s="5"/>
      <c r="E1397" s="6"/>
      <c r="F1397" s="6"/>
      <c r="G1397" s="6"/>
      <c r="H1397" s="6"/>
      <c r="I1397" s="6"/>
      <c r="J1397" s="22"/>
      <c r="K1397" s="5"/>
      <c r="L1397" s="5"/>
      <c r="M1397" s="5"/>
      <c r="N1397" s="5"/>
      <c r="O1397" s="5"/>
      <c r="P1397" s="5"/>
      <c r="Q1397" s="5"/>
      <c r="R1397" s="5"/>
      <c r="S1397" s="5"/>
      <c r="T1397" s="5"/>
      <c r="U1397" s="5"/>
    </row>
    <row r="1398" spans="1:21" ht="12.75" customHeight="1" x14ac:dyDescent="0.2">
      <c r="A1398" s="5"/>
      <c r="B1398" s="5"/>
      <c r="C1398" s="5"/>
      <c r="D1398" s="5"/>
      <c r="E1398" s="6"/>
      <c r="F1398" s="6"/>
      <c r="G1398" s="6"/>
      <c r="H1398" s="6"/>
      <c r="I1398" s="6"/>
      <c r="J1398" s="22"/>
      <c r="K1398" s="5"/>
      <c r="L1398" s="5"/>
      <c r="M1398" s="5"/>
      <c r="N1398" s="5"/>
      <c r="O1398" s="5"/>
      <c r="P1398" s="5"/>
      <c r="Q1398" s="5"/>
      <c r="R1398" s="5"/>
      <c r="S1398" s="5"/>
      <c r="T1398" s="5"/>
      <c r="U1398" s="5"/>
    </row>
    <row r="1399" spans="1:21" ht="12.75" customHeight="1" x14ac:dyDescent="0.2">
      <c r="A1399" s="5"/>
      <c r="B1399" s="5"/>
      <c r="C1399" s="5"/>
      <c r="D1399" s="5"/>
      <c r="E1399" s="6"/>
      <c r="F1399" s="6"/>
      <c r="G1399" s="6"/>
      <c r="H1399" s="6"/>
      <c r="I1399" s="6"/>
      <c r="J1399" s="22"/>
      <c r="K1399" s="5"/>
      <c r="L1399" s="5"/>
      <c r="M1399" s="5"/>
      <c r="N1399" s="5"/>
      <c r="O1399" s="5"/>
      <c r="P1399" s="5"/>
      <c r="Q1399" s="5"/>
      <c r="R1399" s="5"/>
      <c r="S1399" s="5"/>
      <c r="T1399" s="5"/>
      <c r="U1399" s="5"/>
    </row>
    <row r="1400" spans="1:21" ht="12.75" customHeight="1" x14ac:dyDescent="0.2">
      <c r="A1400" s="5"/>
      <c r="B1400" s="5"/>
      <c r="C1400" s="5"/>
      <c r="D1400" s="5"/>
      <c r="E1400" s="6"/>
      <c r="F1400" s="6"/>
      <c r="G1400" s="6"/>
      <c r="H1400" s="6"/>
      <c r="I1400" s="6"/>
      <c r="J1400" s="22"/>
      <c r="K1400" s="5"/>
      <c r="L1400" s="5"/>
      <c r="M1400" s="5"/>
      <c r="N1400" s="5"/>
      <c r="O1400" s="5"/>
      <c r="P1400" s="5"/>
      <c r="Q1400" s="5"/>
      <c r="R1400" s="5"/>
      <c r="S1400" s="5"/>
      <c r="T1400" s="5"/>
      <c r="U1400" s="5"/>
    </row>
    <row r="1401" spans="1:21" ht="12.75" customHeight="1" x14ac:dyDescent="0.2">
      <c r="A1401" s="5"/>
      <c r="B1401" s="5"/>
      <c r="C1401" s="5"/>
      <c r="D1401" s="5"/>
      <c r="E1401" s="6"/>
      <c r="F1401" s="6"/>
      <c r="G1401" s="6"/>
      <c r="H1401" s="6"/>
      <c r="I1401" s="6"/>
      <c r="J1401" s="22"/>
      <c r="K1401" s="5"/>
      <c r="L1401" s="5"/>
      <c r="M1401" s="5"/>
      <c r="N1401" s="5"/>
      <c r="O1401" s="5"/>
      <c r="P1401" s="5"/>
      <c r="Q1401" s="5"/>
      <c r="R1401" s="5"/>
      <c r="S1401" s="5"/>
      <c r="T1401" s="5"/>
      <c r="U1401" s="5"/>
    </row>
    <row r="1402" spans="1:21" ht="12.75" customHeight="1" x14ac:dyDescent="0.2">
      <c r="A1402" s="5"/>
      <c r="B1402" s="5"/>
      <c r="C1402" s="5"/>
      <c r="D1402" s="5"/>
      <c r="E1402" s="6"/>
      <c r="F1402" s="6"/>
      <c r="G1402" s="6"/>
      <c r="H1402" s="6"/>
      <c r="I1402" s="6"/>
      <c r="J1402" s="22"/>
      <c r="K1402" s="5"/>
      <c r="L1402" s="5"/>
      <c r="M1402" s="5"/>
      <c r="N1402" s="5"/>
      <c r="O1402" s="5"/>
      <c r="P1402" s="5"/>
      <c r="Q1402" s="5"/>
      <c r="R1402" s="5"/>
      <c r="S1402" s="5"/>
      <c r="T1402" s="5"/>
      <c r="U1402" s="5"/>
    </row>
    <row r="1403" spans="1:21" ht="12.75" customHeight="1" x14ac:dyDescent="0.2">
      <c r="A1403" s="5"/>
      <c r="B1403" s="5"/>
      <c r="C1403" s="5"/>
      <c r="D1403" s="5"/>
      <c r="E1403" s="6"/>
      <c r="F1403" s="6"/>
      <c r="G1403" s="6"/>
      <c r="H1403" s="6"/>
      <c r="I1403" s="6"/>
      <c r="J1403" s="22"/>
      <c r="K1403" s="5"/>
      <c r="L1403" s="5"/>
      <c r="M1403" s="5"/>
      <c r="N1403" s="5"/>
      <c r="O1403" s="5"/>
      <c r="P1403" s="5"/>
      <c r="Q1403" s="5"/>
      <c r="R1403" s="5"/>
      <c r="S1403" s="5"/>
      <c r="T1403" s="5"/>
      <c r="U1403" s="5"/>
    </row>
  </sheetData>
  <autoFilter ref="M1:N570" xr:uid="{00000000-0009-0000-0000-000000000000}"/>
  <mergeCells count="1">
    <mergeCell ref="P1:Q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sheetViews>
  <sheetFormatPr baseColWidth="10" defaultColWidth="10.140625" defaultRowHeight="15" customHeight="1" x14ac:dyDescent="0.2"/>
  <cols>
    <col min="1" max="1" width="18.5703125" customWidth="1"/>
    <col min="2" max="2" width="18.7109375" customWidth="1"/>
    <col min="3" max="3" width="10.5703125" customWidth="1"/>
    <col min="4" max="4" width="12.28515625" customWidth="1"/>
    <col min="5" max="26" width="10.5703125" customWidth="1"/>
  </cols>
  <sheetData>
    <row r="1" spans="1:5" ht="16" x14ac:dyDescent="0.2">
      <c r="A1" s="119" t="s">
        <v>5255</v>
      </c>
      <c r="B1" s="120" t="s">
        <v>5279</v>
      </c>
    </row>
    <row r="2" spans="1:5" ht="16" x14ac:dyDescent="0.2">
      <c r="A2" s="119" t="s">
        <v>5256</v>
      </c>
      <c r="B2" s="120" t="s">
        <v>5642</v>
      </c>
    </row>
    <row r="4" spans="1:5" ht="16" x14ac:dyDescent="0.2">
      <c r="A4" s="111" t="s">
        <v>5064</v>
      </c>
      <c r="B4" s="112" t="s">
        <v>5065</v>
      </c>
      <c r="D4" s="23">
        <v>51010010018</v>
      </c>
      <c r="E4" s="24" t="s">
        <v>5066</v>
      </c>
    </row>
    <row r="5" spans="1:5" ht="16" x14ac:dyDescent="0.2">
      <c r="A5" s="113">
        <v>51010010018</v>
      </c>
      <c r="B5" s="114">
        <v>1</v>
      </c>
      <c r="D5" s="24" t="s">
        <v>5067</v>
      </c>
      <c r="E5" s="24" t="s">
        <v>205</v>
      </c>
    </row>
    <row r="6" spans="1:5" ht="15" customHeight="1" x14ac:dyDescent="0.2">
      <c r="A6" s="115">
        <v>51010010021</v>
      </c>
      <c r="B6" s="116">
        <v>1</v>
      </c>
    </row>
    <row r="7" spans="1:5" ht="15" customHeight="1" x14ac:dyDescent="0.2">
      <c r="A7" s="115">
        <v>51010010033</v>
      </c>
      <c r="B7" s="116">
        <v>1</v>
      </c>
    </row>
    <row r="8" spans="1:5" ht="15" customHeight="1" x14ac:dyDescent="0.2">
      <c r="A8" s="115">
        <v>51010010038</v>
      </c>
      <c r="B8" s="116">
        <v>1</v>
      </c>
    </row>
    <row r="9" spans="1:5" ht="15" customHeight="1" x14ac:dyDescent="0.2">
      <c r="A9" s="115">
        <v>51010010039</v>
      </c>
      <c r="B9" s="116">
        <v>1</v>
      </c>
    </row>
    <row r="10" spans="1:5" ht="15" customHeight="1" x14ac:dyDescent="0.2">
      <c r="A10" s="115">
        <v>51020010002</v>
      </c>
      <c r="B10" s="116">
        <v>2</v>
      </c>
    </row>
    <row r="11" spans="1:5" ht="15" customHeight="1" x14ac:dyDescent="0.2">
      <c r="A11" s="115">
        <v>51020010003</v>
      </c>
      <c r="B11" s="116">
        <v>1</v>
      </c>
    </row>
    <row r="12" spans="1:5" ht="15" customHeight="1" x14ac:dyDescent="0.2">
      <c r="A12" s="115">
        <v>51020010004</v>
      </c>
      <c r="B12" s="116">
        <v>1</v>
      </c>
    </row>
    <row r="13" spans="1:5" ht="15" customHeight="1" x14ac:dyDescent="0.2">
      <c r="A13" s="115">
        <v>51020010006</v>
      </c>
      <c r="B13" s="116">
        <v>1</v>
      </c>
    </row>
    <row r="14" spans="1:5" ht="15" customHeight="1" x14ac:dyDescent="0.2">
      <c r="A14" s="115">
        <v>51020010007</v>
      </c>
      <c r="B14" s="116">
        <v>2</v>
      </c>
    </row>
    <row r="15" spans="1:5" ht="15" customHeight="1" x14ac:dyDescent="0.2">
      <c r="A15" s="115">
        <v>51020010008</v>
      </c>
      <c r="B15" s="116">
        <v>1</v>
      </c>
    </row>
    <row r="16" spans="1:5" ht="15" customHeight="1" x14ac:dyDescent="0.2">
      <c r="A16" s="115">
        <v>51020010009</v>
      </c>
      <c r="B16" s="116">
        <v>1</v>
      </c>
    </row>
    <row r="17" spans="1:5" ht="15" customHeight="1" x14ac:dyDescent="0.2">
      <c r="A17" s="115">
        <v>51020020001</v>
      </c>
      <c r="B17" s="116">
        <v>1</v>
      </c>
    </row>
    <row r="18" spans="1:5" ht="15" customHeight="1" x14ac:dyDescent="0.2">
      <c r="A18" s="115">
        <v>51020020002</v>
      </c>
      <c r="B18" s="116">
        <v>1</v>
      </c>
    </row>
    <row r="19" spans="1:5" ht="15" customHeight="1" x14ac:dyDescent="0.2">
      <c r="A19" s="115">
        <v>51020020003</v>
      </c>
      <c r="B19" s="116">
        <v>1</v>
      </c>
    </row>
    <row r="20" spans="1:5" ht="15" customHeight="1" x14ac:dyDescent="0.2">
      <c r="A20" s="115">
        <v>51020020004</v>
      </c>
      <c r="B20" s="116">
        <v>1</v>
      </c>
    </row>
    <row r="21" spans="1:5" ht="15" customHeight="1" x14ac:dyDescent="0.2">
      <c r="A21" s="115">
        <v>51030010002</v>
      </c>
      <c r="B21" s="116">
        <v>1</v>
      </c>
    </row>
    <row r="22" spans="1:5" ht="15" customHeight="1" x14ac:dyDescent="0.2">
      <c r="A22" s="115">
        <v>51030010003</v>
      </c>
      <c r="B22" s="116">
        <v>2</v>
      </c>
    </row>
    <row r="23" spans="1:5" ht="15" customHeight="1" x14ac:dyDescent="0.2">
      <c r="A23" s="115">
        <v>51040010001</v>
      </c>
      <c r="B23" s="116">
        <v>5</v>
      </c>
    </row>
    <row r="24" spans="1:5" ht="15" customHeight="1" x14ac:dyDescent="0.2">
      <c r="A24" s="115">
        <v>51040010004</v>
      </c>
      <c r="B24" s="116">
        <v>1</v>
      </c>
    </row>
    <row r="25" spans="1:5" ht="15" customHeight="1" x14ac:dyDescent="0.2">
      <c r="A25" s="115">
        <v>51040010005</v>
      </c>
      <c r="B25" s="116">
        <v>1</v>
      </c>
    </row>
    <row r="26" spans="1:5" ht="15" customHeight="1" x14ac:dyDescent="0.2">
      <c r="A26" s="115">
        <v>51040020001</v>
      </c>
      <c r="B26" s="116">
        <v>4</v>
      </c>
    </row>
    <row r="27" spans="1:5" ht="15" customHeight="1" x14ac:dyDescent="0.2">
      <c r="A27" s="115">
        <v>51040020003</v>
      </c>
      <c r="B27" s="116">
        <v>2</v>
      </c>
    </row>
    <row r="28" spans="1:5" ht="15" customHeight="1" x14ac:dyDescent="0.2">
      <c r="A28" s="115">
        <v>51040020004</v>
      </c>
      <c r="B28" s="116">
        <v>1</v>
      </c>
    </row>
    <row r="29" spans="1:5" ht="16" x14ac:dyDescent="0.2">
      <c r="A29" s="115">
        <v>51040020005</v>
      </c>
      <c r="B29" s="116">
        <v>1</v>
      </c>
      <c r="D29" s="23">
        <v>51040020007</v>
      </c>
      <c r="E29" s="24" t="s">
        <v>834</v>
      </c>
    </row>
    <row r="30" spans="1:5" ht="16" x14ac:dyDescent="0.2">
      <c r="A30" s="115">
        <v>51040020006</v>
      </c>
      <c r="B30" s="116">
        <v>1</v>
      </c>
      <c r="D30" s="24" t="s">
        <v>5068</v>
      </c>
    </row>
    <row r="31" spans="1:5" ht="16" x14ac:dyDescent="0.2">
      <c r="A31" s="115">
        <v>51040020007</v>
      </c>
      <c r="B31" s="116">
        <v>2</v>
      </c>
    </row>
    <row r="32" spans="1:5" ht="16" x14ac:dyDescent="0.2">
      <c r="A32" s="115">
        <v>51050010001</v>
      </c>
      <c r="B32" s="116">
        <v>1</v>
      </c>
    </row>
    <row r="33" spans="1:5" ht="16" x14ac:dyDescent="0.2">
      <c r="A33" s="115">
        <v>51050010002</v>
      </c>
      <c r="B33" s="116">
        <v>1</v>
      </c>
    </row>
    <row r="34" spans="1:5" ht="16" x14ac:dyDescent="0.2">
      <c r="A34" s="115">
        <v>51050010003</v>
      </c>
      <c r="B34" s="116">
        <v>1</v>
      </c>
    </row>
    <row r="35" spans="1:5" ht="16" x14ac:dyDescent="0.2">
      <c r="A35" s="115">
        <v>51050010004</v>
      </c>
      <c r="B35" s="116">
        <v>1</v>
      </c>
      <c r="D35" s="24" t="s">
        <v>5069</v>
      </c>
    </row>
    <row r="36" spans="1:5" ht="16" x14ac:dyDescent="0.2">
      <c r="A36" s="115">
        <v>51050010005</v>
      </c>
      <c r="B36" s="116">
        <v>1</v>
      </c>
      <c r="D36" s="23">
        <v>51050010009</v>
      </c>
      <c r="E36" s="24" t="s">
        <v>897</v>
      </c>
    </row>
    <row r="37" spans="1:5" ht="16" x14ac:dyDescent="0.2">
      <c r="A37" s="115">
        <v>51050010006</v>
      </c>
      <c r="B37" s="116">
        <v>1</v>
      </c>
    </row>
    <row r="38" spans="1:5" ht="16" x14ac:dyDescent="0.2">
      <c r="A38" s="115">
        <v>51050010008</v>
      </c>
      <c r="B38" s="116">
        <v>4</v>
      </c>
    </row>
    <row r="39" spans="1:5" ht="16" x14ac:dyDescent="0.2">
      <c r="A39" s="115">
        <v>51050010009</v>
      </c>
      <c r="B39" s="116">
        <v>1</v>
      </c>
      <c r="D39" s="24" t="s">
        <v>5070</v>
      </c>
    </row>
    <row r="40" spans="1:5" ht="16" x14ac:dyDescent="0.2">
      <c r="A40" s="115">
        <v>51050020001</v>
      </c>
      <c r="B40" s="116">
        <v>1</v>
      </c>
      <c r="D40" s="23">
        <v>51050020007</v>
      </c>
      <c r="E40" s="24" t="s">
        <v>946</v>
      </c>
    </row>
    <row r="41" spans="1:5" ht="16" x14ac:dyDescent="0.2">
      <c r="A41" s="115">
        <v>51050020002</v>
      </c>
      <c r="B41" s="116">
        <v>1</v>
      </c>
    </row>
    <row r="42" spans="1:5" ht="16" x14ac:dyDescent="0.2">
      <c r="A42" s="115">
        <v>51050020003</v>
      </c>
      <c r="B42" s="116">
        <v>1</v>
      </c>
      <c r="D42" s="25">
        <v>52020040010</v>
      </c>
      <c r="E42" s="24" t="s">
        <v>1693</v>
      </c>
    </row>
    <row r="43" spans="1:5" ht="16" x14ac:dyDescent="0.2">
      <c r="A43" s="115">
        <v>51050020006</v>
      </c>
      <c r="B43" s="116">
        <v>1</v>
      </c>
    </row>
    <row r="44" spans="1:5" ht="16" x14ac:dyDescent="0.2">
      <c r="A44" s="115">
        <v>51050020007</v>
      </c>
      <c r="B44" s="116">
        <v>1</v>
      </c>
    </row>
    <row r="45" spans="1:5" ht="16" x14ac:dyDescent="0.2">
      <c r="A45" s="115">
        <v>51050020009</v>
      </c>
      <c r="B45" s="116">
        <v>1</v>
      </c>
    </row>
    <row r="46" spans="1:5" ht="16" x14ac:dyDescent="0.2">
      <c r="A46" s="115">
        <v>52020040010</v>
      </c>
      <c r="B46" s="116">
        <v>2</v>
      </c>
    </row>
    <row r="47" spans="1:5" ht="16" x14ac:dyDescent="0.2">
      <c r="A47" s="115">
        <v>52030040004</v>
      </c>
      <c r="B47" s="116">
        <v>1</v>
      </c>
    </row>
    <row r="48" spans="1:5" ht="16" x14ac:dyDescent="0.2">
      <c r="A48" s="115">
        <v>53010040003</v>
      </c>
      <c r="B48" s="116">
        <v>1</v>
      </c>
    </row>
    <row r="49" spans="1:2" ht="16" x14ac:dyDescent="0.2">
      <c r="A49" s="115">
        <v>53020020001</v>
      </c>
      <c r="B49" s="116">
        <v>1</v>
      </c>
    </row>
    <row r="50" spans="1:2" ht="16" x14ac:dyDescent="0.2">
      <c r="A50" s="115">
        <v>53020020002</v>
      </c>
      <c r="B50" s="116">
        <v>1</v>
      </c>
    </row>
    <row r="51" spans="1:2" ht="16" x14ac:dyDescent="0.2">
      <c r="A51" s="115">
        <v>53020020003</v>
      </c>
      <c r="B51" s="116">
        <v>1</v>
      </c>
    </row>
    <row r="52" spans="1:2" ht="16" x14ac:dyDescent="0.2">
      <c r="A52" s="115">
        <v>53020020004</v>
      </c>
      <c r="B52" s="116">
        <v>1</v>
      </c>
    </row>
    <row r="53" spans="1:2" ht="16" x14ac:dyDescent="0.2">
      <c r="A53" s="115">
        <v>53020030001</v>
      </c>
      <c r="B53" s="116">
        <v>1</v>
      </c>
    </row>
    <row r="54" spans="1:2" ht="16" x14ac:dyDescent="0.2">
      <c r="A54" s="115">
        <v>53020030002</v>
      </c>
      <c r="B54" s="116">
        <v>1</v>
      </c>
    </row>
    <row r="55" spans="1:2" ht="16" x14ac:dyDescent="0.2">
      <c r="A55" s="115">
        <v>53020030003</v>
      </c>
      <c r="B55" s="116">
        <v>1</v>
      </c>
    </row>
    <row r="56" spans="1:2" ht="16" x14ac:dyDescent="0.2">
      <c r="A56" s="115">
        <v>53020030004</v>
      </c>
      <c r="B56" s="116">
        <v>1</v>
      </c>
    </row>
    <row r="57" spans="1:2" ht="16" x14ac:dyDescent="0.2">
      <c r="A57" s="115">
        <v>54020010026</v>
      </c>
      <c r="B57" s="116">
        <v>1</v>
      </c>
    </row>
    <row r="58" spans="1:2" ht="16" x14ac:dyDescent="0.2">
      <c r="A58" s="115">
        <v>54020020013</v>
      </c>
      <c r="B58" s="116">
        <v>1</v>
      </c>
    </row>
    <row r="59" spans="1:2" ht="16" x14ac:dyDescent="0.2">
      <c r="A59" s="115">
        <v>54020020014</v>
      </c>
      <c r="B59" s="116">
        <v>1</v>
      </c>
    </row>
    <row r="60" spans="1:2" ht="15" customHeight="1" x14ac:dyDescent="0.2">
      <c r="A60" s="115">
        <v>54020020023</v>
      </c>
      <c r="B60" s="116">
        <v>2</v>
      </c>
    </row>
    <row r="61" spans="1:2" ht="15" customHeight="1" x14ac:dyDescent="0.2">
      <c r="A61" s="117" t="s">
        <v>5639</v>
      </c>
      <c r="B61" s="118">
        <v>73</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Z1000"/>
  <sheetViews>
    <sheetView workbookViewId="0"/>
  </sheetViews>
  <sheetFormatPr baseColWidth="10" defaultColWidth="10.140625" defaultRowHeight="15" customHeight="1" x14ac:dyDescent="0.2"/>
  <cols>
    <col min="1" max="1" width="10" customWidth="1"/>
    <col min="2" max="2" width="13.5703125" customWidth="1"/>
    <col min="3" max="3" width="27.140625" customWidth="1"/>
    <col min="4" max="4" width="37.5703125" customWidth="1"/>
    <col min="5" max="5" width="17.42578125" customWidth="1"/>
    <col min="6" max="11" width="11.28515625" customWidth="1"/>
    <col min="12" max="12" width="14.7109375" customWidth="1"/>
    <col min="13" max="26" width="11.28515625" customWidth="1"/>
  </cols>
  <sheetData>
    <row r="1" spans="1:26" ht="12.75" customHeight="1" x14ac:dyDescent="0.2">
      <c r="A1" s="119" t="s">
        <v>5255</v>
      </c>
      <c r="B1" s="120" t="s">
        <v>5279</v>
      </c>
      <c r="C1" s="5"/>
      <c r="D1" s="5"/>
      <c r="E1" s="5"/>
      <c r="F1" s="5"/>
      <c r="G1" s="5"/>
      <c r="H1" s="5"/>
      <c r="I1" s="5"/>
      <c r="J1" s="5"/>
      <c r="K1" s="5"/>
      <c r="L1" s="5"/>
      <c r="M1" s="5"/>
      <c r="N1" s="5"/>
      <c r="O1" s="5"/>
      <c r="P1" s="5"/>
      <c r="Q1" s="5"/>
      <c r="R1" s="5"/>
      <c r="S1" s="5"/>
      <c r="T1" s="5"/>
      <c r="U1" s="5"/>
      <c r="V1" s="5"/>
      <c r="W1" s="5"/>
      <c r="X1" s="5"/>
      <c r="Y1" s="5"/>
      <c r="Z1" s="5"/>
    </row>
    <row r="2" spans="1:26" ht="12.75" customHeight="1" x14ac:dyDescent="0.2">
      <c r="A2" s="119" t="s">
        <v>5256</v>
      </c>
      <c r="B2" s="120" t="s">
        <v>5640</v>
      </c>
      <c r="C2" s="5"/>
      <c r="D2" s="5"/>
      <c r="E2" s="5"/>
      <c r="F2" s="5"/>
      <c r="G2" s="5"/>
      <c r="H2" s="5"/>
      <c r="I2" s="5"/>
      <c r="J2" s="5"/>
      <c r="K2" s="5"/>
      <c r="L2" s="5"/>
      <c r="M2" s="5"/>
      <c r="N2" s="5"/>
      <c r="O2" s="5"/>
      <c r="P2" s="5"/>
      <c r="Q2" s="5"/>
      <c r="R2" s="5"/>
      <c r="S2" s="5"/>
      <c r="T2" s="5"/>
      <c r="U2" s="5"/>
      <c r="V2" s="5"/>
      <c r="W2" s="5"/>
      <c r="X2" s="5"/>
      <c r="Y2" s="5"/>
      <c r="Z2" s="5"/>
    </row>
    <row r="3" spans="1:26" ht="12.75" customHeight="1" x14ac:dyDescent="0.2">
      <c r="A3" s="5"/>
      <c r="B3" s="5"/>
      <c r="C3" s="5"/>
      <c r="D3" s="5"/>
      <c r="E3" s="5"/>
      <c r="F3" s="5"/>
      <c r="G3" s="5"/>
      <c r="H3" s="5"/>
      <c r="I3" s="5"/>
      <c r="J3" s="5"/>
      <c r="K3" s="5"/>
      <c r="L3" s="5"/>
      <c r="M3" s="5"/>
      <c r="N3" s="5"/>
      <c r="O3" s="5"/>
      <c r="P3" s="5"/>
      <c r="Q3" s="5"/>
      <c r="R3" s="5"/>
      <c r="S3" s="5"/>
      <c r="T3" s="5"/>
      <c r="U3" s="5"/>
      <c r="V3" s="5"/>
      <c r="W3" s="5"/>
      <c r="X3" s="5"/>
      <c r="Y3" s="5"/>
      <c r="Z3" s="5"/>
    </row>
    <row r="4" spans="1:26" ht="12.75" customHeight="1" x14ac:dyDescent="0.2">
      <c r="A4" s="111" t="s">
        <v>5071</v>
      </c>
      <c r="B4" s="111" t="s">
        <v>5072</v>
      </c>
      <c r="C4" s="111" t="s">
        <v>5073</v>
      </c>
      <c r="D4" s="111" t="s">
        <v>5074</v>
      </c>
      <c r="E4" s="111" t="s">
        <v>5075</v>
      </c>
      <c r="F4" s="112" t="s">
        <v>5076</v>
      </c>
      <c r="M4" s="16"/>
      <c r="N4" s="16"/>
      <c r="O4" s="16"/>
      <c r="P4" s="16"/>
      <c r="Q4" s="16"/>
      <c r="R4" s="16"/>
      <c r="S4" s="16"/>
      <c r="T4" s="16"/>
      <c r="U4" s="16"/>
      <c r="V4" s="16"/>
      <c r="W4" s="16"/>
      <c r="X4" s="16"/>
      <c r="Y4" s="16"/>
      <c r="Z4" s="16"/>
    </row>
    <row r="5" spans="1:26" ht="12.75" customHeight="1" x14ac:dyDescent="0.2">
      <c r="A5" s="113">
        <v>99</v>
      </c>
      <c r="B5" s="113" t="s">
        <v>5077</v>
      </c>
      <c r="C5" s="113" t="s">
        <v>5078</v>
      </c>
      <c r="D5" s="113" t="s">
        <v>5079</v>
      </c>
      <c r="E5" s="113" t="s">
        <v>5080</v>
      </c>
      <c r="F5" s="114">
        <v>51020020002</v>
      </c>
      <c r="M5" s="5"/>
      <c r="N5" s="5"/>
      <c r="O5" s="5"/>
      <c r="P5" s="5"/>
      <c r="Q5" s="5"/>
      <c r="R5" s="5"/>
      <c r="S5" s="5"/>
      <c r="T5" s="5"/>
      <c r="U5" s="5"/>
      <c r="V5" s="5"/>
      <c r="W5" s="5"/>
      <c r="X5" s="5"/>
      <c r="Y5" s="5"/>
      <c r="Z5" s="5"/>
    </row>
    <row r="6" spans="1:26" ht="12.75" customHeight="1" x14ac:dyDescent="0.2">
      <c r="A6" s="121"/>
      <c r="B6" s="113" t="s">
        <v>5081</v>
      </c>
      <c r="C6" s="113" t="s">
        <v>5082</v>
      </c>
      <c r="D6" s="113" t="s">
        <v>5079</v>
      </c>
      <c r="E6" s="113" t="s">
        <v>5080</v>
      </c>
      <c r="F6" s="114">
        <v>51020020004</v>
      </c>
      <c r="M6" s="5"/>
      <c r="N6" s="5"/>
      <c r="O6" s="5"/>
      <c r="P6" s="5"/>
      <c r="Q6" s="5"/>
      <c r="R6" s="5"/>
      <c r="S6" s="5"/>
      <c r="T6" s="5"/>
      <c r="U6" s="5"/>
      <c r="V6" s="5"/>
      <c r="W6" s="5"/>
      <c r="X6" s="5"/>
      <c r="Y6" s="5"/>
      <c r="Z6" s="5"/>
    </row>
    <row r="7" spans="1:26" ht="12.75" customHeight="1" x14ac:dyDescent="0.2">
      <c r="A7" s="121"/>
      <c r="B7" s="113" t="s">
        <v>5083</v>
      </c>
      <c r="C7" s="113" t="s">
        <v>5084</v>
      </c>
      <c r="D7" s="113" t="s">
        <v>5079</v>
      </c>
      <c r="E7" s="113" t="s">
        <v>5651</v>
      </c>
      <c r="F7" s="114">
        <v>51040020001</v>
      </c>
      <c r="M7" s="5"/>
      <c r="N7" s="5"/>
      <c r="O7" s="5"/>
      <c r="P7" s="5"/>
      <c r="Q7" s="5"/>
      <c r="R7" s="5"/>
      <c r="S7" s="5"/>
      <c r="T7" s="5"/>
      <c r="U7" s="5"/>
      <c r="V7" s="5"/>
      <c r="W7" s="5"/>
      <c r="X7" s="5"/>
      <c r="Y7" s="5"/>
      <c r="Z7" s="5"/>
    </row>
    <row r="8" spans="1:26" ht="12.75" customHeight="1" x14ac:dyDescent="0.2">
      <c r="A8" s="121"/>
      <c r="B8" s="113" t="s">
        <v>5085</v>
      </c>
      <c r="C8" s="113" t="s">
        <v>5086</v>
      </c>
      <c r="D8" s="113" t="s">
        <v>5079</v>
      </c>
      <c r="E8" s="113" t="s">
        <v>5651</v>
      </c>
      <c r="F8" s="114">
        <v>51020020001</v>
      </c>
      <c r="M8" s="5"/>
      <c r="N8" s="5"/>
      <c r="O8" s="5"/>
      <c r="P8" s="5"/>
      <c r="Q8" s="5"/>
      <c r="R8" s="5"/>
      <c r="S8" s="5"/>
      <c r="T8" s="5"/>
      <c r="U8" s="5"/>
      <c r="V8" s="5"/>
      <c r="W8" s="5"/>
      <c r="X8" s="5"/>
      <c r="Y8" s="5"/>
      <c r="Z8" s="5"/>
    </row>
    <row r="9" spans="1:26" ht="12.75" customHeight="1" x14ac:dyDescent="0.2">
      <c r="A9" s="121"/>
      <c r="B9" s="113" t="s">
        <v>5087</v>
      </c>
      <c r="C9" s="113" t="s">
        <v>5088</v>
      </c>
      <c r="D9" s="113" t="s">
        <v>5089</v>
      </c>
      <c r="E9" s="113" t="s">
        <v>5651</v>
      </c>
      <c r="F9" s="114">
        <v>51030010003</v>
      </c>
      <c r="M9" s="5"/>
      <c r="N9" s="5"/>
      <c r="O9" s="5"/>
      <c r="P9" s="5"/>
      <c r="Q9" s="5"/>
      <c r="R9" s="5"/>
      <c r="S9" s="5"/>
      <c r="T9" s="5"/>
      <c r="U9" s="5"/>
      <c r="V9" s="5"/>
      <c r="W9" s="5"/>
      <c r="X9" s="5"/>
      <c r="Y9" s="5"/>
      <c r="Z9" s="5"/>
    </row>
    <row r="10" spans="1:26" ht="12.75" customHeight="1" x14ac:dyDescent="0.2">
      <c r="A10" s="121"/>
      <c r="B10" s="113" t="s">
        <v>5090</v>
      </c>
      <c r="C10" s="113" t="s">
        <v>5091</v>
      </c>
      <c r="D10" s="113" t="s">
        <v>5079</v>
      </c>
      <c r="E10" s="113" t="s">
        <v>5651</v>
      </c>
      <c r="F10" s="114">
        <v>51040020005</v>
      </c>
      <c r="M10" s="5"/>
      <c r="N10" s="5"/>
      <c r="O10" s="5"/>
      <c r="P10" s="5"/>
      <c r="Q10" s="5"/>
      <c r="R10" s="5"/>
      <c r="S10" s="5"/>
      <c r="T10" s="5"/>
      <c r="U10" s="5"/>
      <c r="V10" s="5"/>
      <c r="W10" s="5"/>
      <c r="X10" s="5"/>
      <c r="Y10" s="5"/>
      <c r="Z10" s="5"/>
    </row>
    <row r="11" spans="1:26" ht="12.75" customHeight="1" x14ac:dyDescent="0.2">
      <c r="A11" s="121"/>
      <c r="B11" s="113" t="s">
        <v>5092</v>
      </c>
      <c r="C11" s="113" t="s">
        <v>5093</v>
      </c>
      <c r="D11" s="113" t="s">
        <v>5094</v>
      </c>
      <c r="E11" s="113" t="s">
        <v>5095</v>
      </c>
      <c r="F11" s="114">
        <v>54020010026</v>
      </c>
      <c r="M11" s="5"/>
      <c r="N11" s="5"/>
      <c r="O11" s="5"/>
      <c r="P11" s="5"/>
      <c r="Q11" s="5"/>
      <c r="R11" s="5"/>
      <c r="S11" s="5"/>
      <c r="T11" s="5"/>
      <c r="U11" s="5"/>
      <c r="V11" s="5"/>
      <c r="W11" s="5"/>
      <c r="X11" s="5"/>
      <c r="Y11" s="5"/>
      <c r="Z11" s="5"/>
    </row>
    <row r="12" spans="1:26" ht="12.75" customHeight="1" x14ac:dyDescent="0.2">
      <c r="A12" s="121"/>
      <c r="B12" s="113" t="s">
        <v>5096</v>
      </c>
      <c r="C12" s="113" t="s">
        <v>5097</v>
      </c>
      <c r="D12" s="113" t="s">
        <v>5094</v>
      </c>
      <c r="E12" s="113" t="s">
        <v>5098</v>
      </c>
      <c r="F12" s="114">
        <v>54020020014</v>
      </c>
      <c r="M12" s="5"/>
      <c r="N12" s="5"/>
      <c r="O12" s="5"/>
      <c r="P12" s="5"/>
      <c r="Q12" s="5"/>
      <c r="R12" s="5"/>
      <c r="S12" s="5"/>
      <c r="T12" s="5"/>
      <c r="U12" s="5"/>
      <c r="V12" s="5"/>
      <c r="W12" s="5"/>
      <c r="X12" s="5"/>
      <c r="Y12" s="5"/>
      <c r="Z12" s="5"/>
    </row>
    <row r="13" spans="1:26" ht="12.75" customHeight="1" x14ac:dyDescent="0.2">
      <c r="A13" s="121"/>
      <c r="B13" s="113" t="s">
        <v>5099</v>
      </c>
      <c r="C13" s="113" t="s">
        <v>5100</v>
      </c>
      <c r="D13" s="113" t="s">
        <v>5079</v>
      </c>
      <c r="E13" s="113" t="s">
        <v>5101</v>
      </c>
      <c r="F13" s="114">
        <v>53020030001</v>
      </c>
      <c r="M13" s="5"/>
      <c r="N13" s="5"/>
      <c r="O13" s="5"/>
      <c r="P13" s="5"/>
      <c r="Q13" s="5"/>
      <c r="R13" s="5"/>
      <c r="S13" s="5"/>
      <c r="T13" s="5"/>
      <c r="U13" s="5"/>
      <c r="V13" s="5"/>
      <c r="W13" s="5"/>
      <c r="X13" s="5"/>
      <c r="Y13" s="5"/>
      <c r="Z13" s="5"/>
    </row>
    <row r="14" spans="1:26" ht="12.75" customHeight="1" x14ac:dyDescent="0.2">
      <c r="A14" s="121"/>
      <c r="B14" s="113" t="s">
        <v>5102</v>
      </c>
      <c r="C14" s="113" t="s">
        <v>5103</v>
      </c>
      <c r="D14" s="113" t="s">
        <v>5089</v>
      </c>
      <c r="E14" s="113" t="s">
        <v>5104</v>
      </c>
      <c r="F14" s="114">
        <v>51040020001</v>
      </c>
      <c r="M14" s="5"/>
      <c r="N14" s="5"/>
      <c r="O14" s="5"/>
      <c r="P14" s="5"/>
      <c r="Q14" s="5"/>
      <c r="R14" s="5"/>
      <c r="S14" s="5"/>
      <c r="T14" s="5"/>
      <c r="U14" s="5"/>
      <c r="V14" s="5"/>
      <c r="W14" s="5"/>
      <c r="X14" s="5"/>
      <c r="Y14" s="5"/>
      <c r="Z14" s="5"/>
    </row>
    <row r="15" spans="1:26" ht="12.75" customHeight="1" x14ac:dyDescent="0.2">
      <c r="A15" s="121"/>
      <c r="B15" s="113" t="s">
        <v>5105</v>
      </c>
      <c r="C15" s="113" t="s">
        <v>5106</v>
      </c>
      <c r="D15" s="113" t="s">
        <v>5079</v>
      </c>
      <c r="E15" s="113" t="s">
        <v>5651</v>
      </c>
      <c r="F15" s="114">
        <v>51030010002</v>
      </c>
      <c r="M15" s="5"/>
      <c r="N15" s="5"/>
      <c r="O15" s="5"/>
      <c r="P15" s="5"/>
      <c r="Q15" s="5"/>
      <c r="R15" s="5"/>
      <c r="S15" s="5"/>
      <c r="T15" s="5"/>
      <c r="U15" s="5"/>
      <c r="V15" s="5"/>
      <c r="W15" s="5"/>
      <c r="X15" s="5"/>
      <c r="Y15" s="5"/>
      <c r="Z15" s="5"/>
    </row>
    <row r="16" spans="1:26" ht="12.75" customHeight="1" x14ac:dyDescent="0.2">
      <c r="A16" s="121"/>
      <c r="B16" s="113" t="s">
        <v>5107</v>
      </c>
      <c r="C16" s="113" t="s">
        <v>5108</v>
      </c>
      <c r="D16" s="113" t="s">
        <v>5079</v>
      </c>
      <c r="E16" s="113" t="s">
        <v>5080</v>
      </c>
      <c r="F16" s="114">
        <v>53020030003</v>
      </c>
      <c r="M16" s="5"/>
      <c r="N16" s="5"/>
      <c r="O16" s="5"/>
      <c r="P16" s="5"/>
      <c r="Q16" s="5"/>
      <c r="R16" s="5"/>
      <c r="S16" s="5"/>
      <c r="T16" s="5"/>
      <c r="U16" s="5"/>
      <c r="V16" s="5"/>
      <c r="W16" s="5"/>
      <c r="X16" s="5"/>
      <c r="Y16" s="5"/>
      <c r="Z16" s="5"/>
    </row>
    <row r="17" spans="1:26" ht="12.75" customHeight="1" x14ac:dyDescent="0.2">
      <c r="A17" s="121"/>
      <c r="B17" s="113" t="s">
        <v>5109</v>
      </c>
      <c r="C17" s="113" t="s">
        <v>5110</v>
      </c>
      <c r="D17" s="113" t="s">
        <v>5089</v>
      </c>
      <c r="E17" s="113" t="s">
        <v>5111</v>
      </c>
      <c r="F17" s="114">
        <v>51040020004</v>
      </c>
      <c r="M17" s="5"/>
      <c r="N17" s="5"/>
      <c r="O17" s="5"/>
      <c r="P17" s="5"/>
      <c r="Q17" s="5"/>
      <c r="R17" s="5"/>
      <c r="S17" s="5"/>
      <c r="T17" s="5"/>
      <c r="U17" s="5"/>
      <c r="V17" s="5"/>
      <c r="W17" s="5"/>
      <c r="X17" s="5"/>
      <c r="Y17" s="5"/>
      <c r="Z17" s="5"/>
    </row>
    <row r="18" spans="1:26" ht="12.75" customHeight="1" x14ac:dyDescent="0.2">
      <c r="A18" s="121"/>
      <c r="B18" s="113" t="s">
        <v>5112</v>
      </c>
      <c r="C18" s="113" t="s">
        <v>5113</v>
      </c>
      <c r="D18" s="113" t="s">
        <v>5079</v>
      </c>
      <c r="E18" s="113" t="s">
        <v>5080</v>
      </c>
      <c r="F18" s="114">
        <v>53020030002</v>
      </c>
      <c r="M18" s="5"/>
      <c r="N18" s="5"/>
      <c r="O18" s="5"/>
      <c r="P18" s="5"/>
      <c r="Q18" s="5"/>
      <c r="R18" s="5"/>
      <c r="S18" s="5"/>
      <c r="T18" s="5"/>
      <c r="U18" s="5"/>
      <c r="V18" s="5"/>
      <c r="W18" s="5"/>
      <c r="X18" s="5"/>
      <c r="Y18" s="5"/>
      <c r="Z18" s="5"/>
    </row>
    <row r="19" spans="1:26" ht="12.75" customHeight="1" x14ac:dyDescent="0.2">
      <c r="A19" s="121"/>
      <c r="B19" s="113" t="s">
        <v>5114</v>
      </c>
      <c r="C19" s="113" t="s">
        <v>5115</v>
      </c>
      <c r="D19" s="113" t="s">
        <v>5089</v>
      </c>
      <c r="E19" s="113" t="s">
        <v>5111</v>
      </c>
      <c r="F19" s="114">
        <v>51050010004</v>
      </c>
      <c r="M19" s="5"/>
      <c r="N19" s="5"/>
      <c r="O19" s="5"/>
      <c r="P19" s="5"/>
      <c r="Q19" s="5"/>
      <c r="R19" s="5"/>
      <c r="S19" s="5"/>
      <c r="T19" s="5"/>
      <c r="U19" s="5"/>
      <c r="V19" s="5"/>
      <c r="W19" s="5"/>
      <c r="X19" s="5"/>
      <c r="Y19" s="5"/>
      <c r="Z19" s="5"/>
    </row>
    <row r="20" spans="1:26" ht="12.75" customHeight="1" x14ac:dyDescent="0.2">
      <c r="A20" s="121"/>
      <c r="B20" s="113" t="s">
        <v>5116</v>
      </c>
      <c r="C20" s="113" t="s">
        <v>5117</v>
      </c>
      <c r="D20" s="113" t="s">
        <v>5079</v>
      </c>
      <c r="E20" s="113" t="s">
        <v>5101</v>
      </c>
      <c r="F20" s="114">
        <v>53020020002</v>
      </c>
      <c r="M20" s="5"/>
      <c r="N20" s="5"/>
      <c r="O20" s="5"/>
      <c r="P20" s="5"/>
      <c r="Q20" s="5"/>
      <c r="R20" s="5"/>
      <c r="S20" s="5"/>
      <c r="T20" s="5"/>
      <c r="U20" s="5"/>
      <c r="V20" s="5"/>
      <c r="W20" s="5"/>
      <c r="X20" s="5"/>
      <c r="Y20" s="5"/>
      <c r="Z20" s="5"/>
    </row>
    <row r="21" spans="1:26" ht="12.75" customHeight="1" x14ac:dyDescent="0.2">
      <c r="A21" s="121"/>
      <c r="B21" s="113" t="s">
        <v>5118</v>
      </c>
      <c r="C21" s="113" t="s">
        <v>5119</v>
      </c>
      <c r="D21" s="113" t="s">
        <v>5089</v>
      </c>
      <c r="E21" s="113" t="s">
        <v>5111</v>
      </c>
      <c r="F21" s="114">
        <v>51050010005</v>
      </c>
      <c r="M21" s="5"/>
      <c r="N21" s="5"/>
      <c r="O21" s="5"/>
      <c r="P21" s="5"/>
      <c r="Q21" s="5"/>
      <c r="R21" s="5"/>
      <c r="S21" s="5"/>
      <c r="T21" s="5"/>
      <c r="U21" s="5"/>
      <c r="V21" s="5"/>
      <c r="W21" s="5"/>
      <c r="X21" s="5"/>
      <c r="Y21" s="5"/>
      <c r="Z21" s="5"/>
    </row>
    <row r="22" spans="1:26" ht="12.75" customHeight="1" x14ac:dyDescent="0.2">
      <c r="A22" s="121"/>
      <c r="B22" s="113" t="s">
        <v>5120</v>
      </c>
      <c r="C22" s="113" t="s">
        <v>5121</v>
      </c>
      <c r="D22" s="113" t="s">
        <v>5079</v>
      </c>
      <c r="E22" s="113" t="s">
        <v>5122</v>
      </c>
      <c r="F22" s="114">
        <v>51020010002</v>
      </c>
      <c r="M22" s="5"/>
      <c r="N22" s="5"/>
      <c r="O22" s="5"/>
      <c r="P22" s="5"/>
      <c r="Q22" s="5"/>
      <c r="R22" s="5"/>
      <c r="S22" s="5"/>
      <c r="T22" s="5"/>
      <c r="U22" s="5"/>
      <c r="V22" s="5"/>
      <c r="W22" s="5"/>
      <c r="X22" s="5"/>
      <c r="Y22" s="5"/>
      <c r="Z22" s="5"/>
    </row>
    <row r="23" spans="1:26" ht="12.75" customHeight="1" x14ac:dyDescent="0.2">
      <c r="A23" s="121"/>
      <c r="B23" s="113" t="s">
        <v>5123</v>
      </c>
      <c r="C23" s="113" t="s">
        <v>5124</v>
      </c>
      <c r="D23" s="113" t="s">
        <v>5079</v>
      </c>
      <c r="E23" s="113" t="s">
        <v>5651</v>
      </c>
      <c r="F23" s="114">
        <v>51020010007</v>
      </c>
      <c r="M23" s="5"/>
      <c r="N23" s="5"/>
      <c r="O23" s="5"/>
      <c r="P23" s="5"/>
      <c r="Q23" s="5"/>
      <c r="R23" s="5"/>
      <c r="S23" s="5"/>
      <c r="T23" s="5"/>
      <c r="U23" s="5"/>
      <c r="V23" s="5"/>
      <c r="W23" s="5"/>
      <c r="X23" s="5"/>
      <c r="Y23" s="5"/>
      <c r="Z23" s="5"/>
    </row>
    <row r="24" spans="1:26" ht="12.75" customHeight="1" x14ac:dyDescent="0.2">
      <c r="A24" s="121"/>
      <c r="B24" s="113" t="s">
        <v>5125</v>
      </c>
      <c r="C24" s="113" t="s">
        <v>5126</v>
      </c>
      <c r="D24" s="113" t="s">
        <v>5079</v>
      </c>
      <c r="E24" s="113" t="s">
        <v>5122</v>
      </c>
      <c r="F24" s="114">
        <v>51020010008</v>
      </c>
      <c r="M24" s="5"/>
      <c r="N24" s="5"/>
      <c r="O24" s="5"/>
      <c r="P24" s="5"/>
      <c r="Q24" s="5"/>
      <c r="R24" s="5"/>
      <c r="S24" s="5"/>
      <c r="T24" s="5"/>
      <c r="U24" s="5"/>
      <c r="V24" s="5"/>
      <c r="W24" s="5"/>
      <c r="X24" s="5"/>
      <c r="Y24" s="5"/>
      <c r="Z24" s="5"/>
    </row>
    <row r="25" spans="1:26" ht="12.75" customHeight="1" x14ac:dyDescent="0.2">
      <c r="A25" s="121"/>
      <c r="B25" s="113" t="s">
        <v>5127</v>
      </c>
      <c r="C25" s="113" t="s">
        <v>5128</v>
      </c>
      <c r="D25" s="113" t="s">
        <v>5079</v>
      </c>
      <c r="E25" s="113" t="s">
        <v>5122</v>
      </c>
      <c r="F25" s="114">
        <v>51020010003</v>
      </c>
      <c r="M25" s="5"/>
      <c r="N25" s="5"/>
      <c r="O25" s="5"/>
      <c r="P25" s="5"/>
      <c r="Q25" s="5"/>
      <c r="R25" s="5"/>
      <c r="S25" s="5"/>
      <c r="T25" s="5"/>
      <c r="U25" s="5"/>
      <c r="V25" s="5"/>
      <c r="W25" s="5"/>
      <c r="X25" s="5"/>
      <c r="Y25" s="5"/>
      <c r="Z25" s="5"/>
    </row>
    <row r="26" spans="1:26" ht="12.75" customHeight="1" x14ac:dyDescent="0.2">
      <c r="A26" s="121"/>
      <c r="B26" s="113" t="s">
        <v>5129</v>
      </c>
      <c r="C26" s="113" t="s">
        <v>5130</v>
      </c>
      <c r="D26" s="113" t="s">
        <v>5079</v>
      </c>
      <c r="E26" s="113" t="s">
        <v>5122</v>
      </c>
      <c r="F26" s="114">
        <v>51020010009</v>
      </c>
      <c r="M26" s="5"/>
      <c r="N26" s="5"/>
      <c r="O26" s="5"/>
      <c r="P26" s="5"/>
      <c r="Q26" s="5"/>
      <c r="R26" s="5"/>
      <c r="S26" s="5"/>
      <c r="T26" s="5"/>
      <c r="U26" s="5"/>
      <c r="V26" s="5"/>
      <c r="W26" s="5"/>
      <c r="X26" s="5"/>
      <c r="Y26" s="5"/>
      <c r="Z26" s="5"/>
    </row>
    <row r="27" spans="1:26" ht="12.75" customHeight="1" x14ac:dyDescent="0.2">
      <c r="A27" s="121"/>
      <c r="B27" s="113" t="s">
        <v>5131</v>
      </c>
      <c r="C27" s="113" t="s">
        <v>5132</v>
      </c>
      <c r="D27" s="113" t="s">
        <v>5079</v>
      </c>
      <c r="E27" s="113" t="s">
        <v>5122</v>
      </c>
      <c r="F27" s="114">
        <v>51020010006</v>
      </c>
      <c r="M27" s="5"/>
      <c r="N27" s="5"/>
      <c r="O27" s="5"/>
      <c r="P27" s="5"/>
      <c r="Q27" s="5"/>
      <c r="R27" s="5"/>
      <c r="S27" s="5"/>
      <c r="T27" s="5"/>
      <c r="U27" s="5"/>
      <c r="V27" s="5"/>
      <c r="W27" s="5"/>
      <c r="X27" s="5"/>
      <c r="Y27" s="5"/>
      <c r="Z27" s="5"/>
    </row>
    <row r="28" spans="1:26" ht="12.75" customHeight="1" x14ac:dyDescent="0.2">
      <c r="A28" s="121"/>
      <c r="B28" s="113" t="s">
        <v>5133</v>
      </c>
      <c r="C28" s="113" t="s">
        <v>5134</v>
      </c>
      <c r="D28" s="113" t="s">
        <v>5079</v>
      </c>
      <c r="E28" s="113" t="s">
        <v>5122</v>
      </c>
      <c r="F28" s="114">
        <v>51020010004</v>
      </c>
      <c r="M28" s="5"/>
      <c r="N28" s="5"/>
      <c r="O28" s="5"/>
      <c r="P28" s="5"/>
      <c r="Q28" s="5"/>
      <c r="R28" s="5"/>
      <c r="S28" s="5"/>
      <c r="T28" s="5"/>
      <c r="U28" s="5"/>
      <c r="V28" s="5"/>
      <c r="W28" s="5"/>
      <c r="X28" s="5"/>
      <c r="Y28" s="5"/>
      <c r="Z28" s="5"/>
    </row>
    <row r="29" spans="1:26" ht="12.75" customHeight="1" x14ac:dyDescent="0.2">
      <c r="A29" s="121"/>
      <c r="B29" s="113" t="s">
        <v>5135</v>
      </c>
      <c r="C29" s="113" t="s">
        <v>5136</v>
      </c>
      <c r="D29" s="113" t="s">
        <v>5079</v>
      </c>
      <c r="E29" s="113" t="s">
        <v>5651</v>
      </c>
      <c r="F29" s="114">
        <v>51020020003</v>
      </c>
      <c r="M29" s="5"/>
      <c r="N29" s="5"/>
      <c r="O29" s="5"/>
      <c r="P29" s="5"/>
      <c r="Q29" s="5"/>
      <c r="R29" s="5"/>
      <c r="S29" s="5"/>
      <c r="T29" s="5"/>
      <c r="U29" s="5"/>
      <c r="V29" s="5"/>
      <c r="W29" s="5"/>
      <c r="X29" s="5"/>
      <c r="Y29" s="5"/>
      <c r="Z29" s="5"/>
    </row>
    <row r="30" spans="1:26" ht="12.75" customHeight="1" x14ac:dyDescent="0.2">
      <c r="A30" s="121"/>
      <c r="B30" s="113" t="s">
        <v>5137</v>
      </c>
      <c r="C30" s="113" t="s">
        <v>5138</v>
      </c>
      <c r="D30" s="113" t="s">
        <v>5089</v>
      </c>
      <c r="E30" s="113" t="s">
        <v>5139</v>
      </c>
      <c r="F30" s="114">
        <v>51040010005</v>
      </c>
      <c r="M30" s="5"/>
      <c r="N30" s="5"/>
      <c r="O30" s="5"/>
      <c r="P30" s="5"/>
      <c r="Q30" s="5"/>
      <c r="R30" s="5"/>
      <c r="S30" s="5"/>
      <c r="T30" s="5"/>
      <c r="U30" s="5"/>
      <c r="V30" s="5"/>
      <c r="W30" s="5"/>
      <c r="X30" s="5"/>
      <c r="Y30" s="5"/>
      <c r="Z30" s="5"/>
    </row>
    <row r="31" spans="1:26" ht="12.75" customHeight="1" x14ac:dyDescent="0.2">
      <c r="A31" s="121"/>
      <c r="B31" s="113" t="s">
        <v>5140</v>
      </c>
      <c r="C31" s="113" t="s">
        <v>5141</v>
      </c>
      <c r="D31" s="113" t="s">
        <v>5089</v>
      </c>
      <c r="E31" s="113" t="s">
        <v>5651</v>
      </c>
      <c r="F31" s="114">
        <v>51040010001</v>
      </c>
      <c r="M31" s="5"/>
      <c r="N31" s="5"/>
      <c r="O31" s="5"/>
      <c r="P31" s="5"/>
      <c r="Q31" s="5"/>
      <c r="R31" s="5"/>
      <c r="S31" s="5"/>
      <c r="T31" s="5"/>
      <c r="U31" s="5"/>
      <c r="V31" s="5"/>
      <c r="W31" s="5"/>
      <c r="X31" s="5"/>
      <c r="Y31" s="5"/>
      <c r="Z31" s="5"/>
    </row>
    <row r="32" spans="1:26" ht="12.75" customHeight="1" x14ac:dyDescent="0.2">
      <c r="A32" s="121"/>
      <c r="B32" s="113" t="s">
        <v>5142</v>
      </c>
      <c r="C32" s="113" t="s">
        <v>5143</v>
      </c>
      <c r="D32" s="113" t="s">
        <v>5089</v>
      </c>
      <c r="E32" s="113" t="s">
        <v>5651</v>
      </c>
      <c r="F32" s="114">
        <v>51040010001</v>
      </c>
      <c r="M32" s="5"/>
      <c r="N32" s="5"/>
      <c r="O32" s="5"/>
      <c r="P32" s="5"/>
      <c r="Q32" s="5"/>
      <c r="R32" s="5"/>
      <c r="S32" s="5"/>
      <c r="T32" s="5"/>
      <c r="U32" s="5"/>
      <c r="V32" s="5"/>
      <c r="W32" s="5"/>
      <c r="X32" s="5"/>
      <c r="Y32" s="5"/>
      <c r="Z32" s="5"/>
    </row>
    <row r="33" spans="1:26" ht="12.75" customHeight="1" x14ac:dyDescent="0.2">
      <c r="A33" s="121"/>
      <c r="B33" s="113" t="s">
        <v>5144</v>
      </c>
      <c r="C33" s="113" t="s">
        <v>5145</v>
      </c>
      <c r="D33" s="113" t="s">
        <v>5089</v>
      </c>
      <c r="E33" s="113" t="s">
        <v>5139</v>
      </c>
      <c r="F33" s="114">
        <v>51040010001</v>
      </c>
      <c r="M33" s="5"/>
      <c r="N33" s="5"/>
      <c r="O33" s="5"/>
      <c r="P33" s="5"/>
      <c r="Q33" s="5"/>
      <c r="R33" s="5"/>
      <c r="S33" s="5"/>
      <c r="T33" s="5"/>
      <c r="U33" s="5"/>
      <c r="V33" s="5"/>
      <c r="W33" s="5"/>
      <c r="X33" s="5"/>
      <c r="Y33" s="5"/>
      <c r="Z33" s="5"/>
    </row>
    <row r="34" spans="1:26" ht="12.75" customHeight="1" x14ac:dyDescent="0.2">
      <c r="A34" s="121"/>
      <c r="B34" s="113" t="s">
        <v>5146</v>
      </c>
      <c r="C34" s="113" t="s">
        <v>5147</v>
      </c>
      <c r="D34" s="113" t="s">
        <v>5089</v>
      </c>
      <c r="E34" s="113" t="s">
        <v>5651</v>
      </c>
      <c r="F34" s="114">
        <v>51040010001</v>
      </c>
      <c r="M34" s="5"/>
      <c r="N34" s="5"/>
      <c r="O34" s="5"/>
      <c r="P34" s="5"/>
      <c r="Q34" s="5"/>
      <c r="R34" s="5"/>
      <c r="S34" s="5"/>
      <c r="T34" s="5"/>
      <c r="U34" s="5"/>
      <c r="V34" s="5"/>
      <c r="W34" s="5"/>
      <c r="X34" s="5"/>
      <c r="Y34" s="5"/>
      <c r="Z34" s="5"/>
    </row>
    <row r="35" spans="1:26" ht="12.75" customHeight="1" x14ac:dyDescent="0.2">
      <c r="A35" s="121"/>
      <c r="B35" s="113" t="s">
        <v>5148</v>
      </c>
      <c r="C35" s="113" t="s">
        <v>5149</v>
      </c>
      <c r="D35" s="113" t="s">
        <v>5089</v>
      </c>
      <c r="E35" s="113" t="s">
        <v>5139</v>
      </c>
      <c r="F35" s="114">
        <v>51040010004</v>
      </c>
      <c r="M35" s="5"/>
      <c r="N35" s="5"/>
      <c r="O35" s="5"/>
      <c r="P35" s="5"/>
      <c r="Q35" s="5"/>
      <c r="R35" s="5"/>
      <c r="S35" s="5"/>
      <c r="T35" s="5"/>
      <c r="U35" s="5"/>
      <c r="V35" s="5"/>
      <c r="W35" s="5"/>
      <c r="X35" s="5"/>
      <c r="Y35" s="5"/>
      <c r="Z35" s="5"/>
    </row>
    <row r="36" spans="1:26" ht="12.75" customHeight="1" x14ac:dyDescent="0.2">
      <c r="A36" s="121"/>
      <c r="B36" s="113" t="s">
        <v>5150</v>
      </c>
      <c r="C36" s="113" t="s">
        <v>5151</v>
      </c>
      <c r="D36" s="113" t="s">
        <v>5089</v>
      </c>
      <c r="E36" s="113" t="s">
        <v>5651</v>
      </c>
      <c r="F36" s="114">
        <v>51050020006</v>
      </c>
      <c r="M36" s="5"/>
      <c r="N36" s="5"/>
      <c r="O36" s="5"/>
      <c r="P36" s="5"/>
      <c r="Q36" s="5"/>
      <c r="R36" s="5"/>
      <c r="S36" s="5"/>
      <c r="T36" s="5"/>
      <c r="U36" s="5"/>
      <c r="V36" s="5"/>
      <c r="W36" s="5"/>
      <c r="X36" s="5"/>
      <c r="Y36" s="5"/>
      <c r="Z36" s="5"/>
    </row>
    <row r="37" spans="1:26" ht="12.75" customHeight="1" x14ac:dyDescent="0.2">
      <c r="A37" s="121"/>
      <c r="B37" s="113" t="s">
        <v>5152</v>
      </c>
      <c r="C37" s="113" t="s">
        <v>5153</v>
      </c>
      <c r="D37" s="113" t="s">
        <v>5089</v>
      </c>
      <c r="E37" s="113" t="s">
        <v>5154</v>
      </c>
      <c r="F37" s="114">
        <v>51050020002</v>
      </c>
      <c r="M37" s="5"/>
      <c r="N37" s="5"/>
      <c r="O37" s="5"/>
      <c r="P37" s="5"/>
      <c r="Q37" s="5"/>
      <c r="R37" s="5"/>
      <c r="S37" s="5"/>
      <c r="T37" s="5"/>
      <c r="U37" s="5"/>
      <c r="V37" s="5"/>
      <c r="W37" s="5"/>
      <c r="X37" s="5"/>
      <c r="Y37" s="5"/>
      <c r="Z37" s="5"/>
    </row>
    <row r="38" spans="1:26" ht="12.75" customHeight="1" x14ac:dyDescent="0.2">
      <c r="A38" s="121"/>
      <c r="B38" s="113" t="s">
        <v>5155</v>
      </c>
      <c r="C38" s="113" t="s">
        <v>5156</v>
      </c>
      <c r="D38" s="113" t="s">
        <v>5089</v>
      </c>
      <c r="E38" s="113" t="s">
        <v>5154</v>
      </c>
      <c r="F38" s="114">
        <v>51050020003</v>
      </c>
      <c r="M38" s="5"/>
      <c r="N38" s="5"/>
      <c r="O38" s="5"/>
      <c r="P38" s="5"/>
      <c r="Q38" s="5"/>
      <c r="R38" s="5"/>
      <c r="S38" s="5"/>
      <c r="T38" s="5"/>
      <c r="U38" s="5"/>
      <c r="V38" s="5"/>
      <c r="W38" s="5"/>
      <c r="X38" s="5"/>
      <c r="Y38" s="5"/>
      <c r="Z38" s="5"/>
    </row>
    <row r="39" spans="1:26" ht="12.75" customHeight="1" x14ac:dyDescent="0.2">
      <c r="A39" s="121"/>
      <c r="B39" s="113" t="s">
        <v>5157</v>
      </c>
      <c r="C39" s="113" t="s">
        <v>5158</v>
      </c>
      <c r="D39" s="113" t="s">
        <v>5089</v>
      </c>
      <c r="E39" s="113" t="s">
        <v>5154</v>
      </c>
      <c r="F39" s="114">
        <v>51050020001</v>
      </c>
      <c r="M39" s="5"/>
      <c r="N39" s="5"/>
      <c r="O39" s="5"/>
      <c r="P39" s="5"/>
      <c r="Q39" s="5"/>
      <c r="R39" s="5"/>
      <c r="S39" s="5"/>
      <c r="T39" s="5"/>
      <c r="U39" s="5"/>
      <c r="V39" s="5"/>
      <c r="W39" s="5"/>
      <c r="X39" s="5"/>
      <c r="Y39" s="5"/>
      <c r="Z39" s="5"/>
    </row>
    <row r="40" spans="1:26" ht="12.75" customHeight="1" x14ac:dyDescent="0.2">
      <c r="A40" s="121"/>
      <c r="B40" s="113" t="s">
        <v>5159</v>
      </c>
      <c r="C40" s="113" t="s">
        <v>5160</v>
      </c>
      <c r="D40" s="113" t="s">
        <v>5089</v>
      </c>
      <c r="E40" s="113" t="s">
        <v>5651</v>
      </c>
      <c r="F40" s="114">
        <v>52030040004</v>
      </c>
      <c r="M40" s="5"/>
      <c r="N40" s="5"/>
      <c r="O40" s="5"/>
      <c r="P40" s="5"/>
      <c r="Q40" s="5"/>
      <c r="R40" s="5"/>
      <c r="S40" s="5"/>
      <c r="T40" s="5"/>
      <c r="U40" s="5"/>
      <c r="V40" s="5"/>
      <c r="W40" s="5"/>
      <c r="X40" s="5"/>
      <c r="Y40" s="5"/>
      <c r="Z40" s="5"/>
    </row>
    <row r="41" spans="1:26" ht="12.75" customHeight="1" x14ac:dyDescent="0.2">
      <c r="A41" s="121"/>
      <c r="B41" s="113" t="s">
        <v>5161</v>
      </c>
      <c r="C41" s="113" t="s">
        <v>5162</v>
      </c>
      <c r="D41" s="113" t="s">
        <v>5079</v>
      </c>
      <c r="E41" s="113" t="s">
        <v>5101</v>
      </c>
      <c r="F41" s="114">
        <v>53020020001</v>
      </c>
      <c r="M41" s="5"/>
      <c r="N41" s="5"/>
      <c r="O41" s="5"/>
      <c r="P41" s="5"/>
      <c r="Q41" s="5"/>
      <c r="R41" s="5"/>
      <c r="S41" s="5"/>
      <c r="T41" s="5"/>
      <c r="U41" s="5"/>
      <c r="V41" s="5"/>
      <c r="W41" s="5"/>
      <c r="X41" s="5"/>
      <c r="Y41" s="5"/>
      <c r="Z41" s="5"/>
    </row>
    <row r="42" spans="1:26" ht="12.75" customHeight="1" x14ac:dyDescent="0.2">
      <c r="A42" s="121"/>
      <c r="B42" s="113" t="s">
        <v>5163</v>
      </c>
      <c r="C42" s="113" t="s">
        <v>5164</v>
      </c>
      <c r="D42" s="113" t="s">
        <v>5079</v>
      </c>
      <c r="E42" s="113" t="s">
        <v>5651</v>
      </c>
      <c r="F42" s="114">
        <v>51010010033</v>
      </c>
      <c r="M42" s="5"/>
      <c r="N42" s="5"/>
      <c r="O42" s="5"/>
      <c r="P42" s="5"/>
      <c r="Q42" s="5"/>
      <c r="R42" s="5"/>
      <c r="S42" s="5"/>
      <c r="T42" s="5"/>
      <c r="U42" s="5"/>
      <c r="V42" s="5"/>
      <c r="W42" s="5"/>
      <c r="X42" s="5"/>
      <c r="Y42" s="5"/>
      <c r="Z42" s="5"/>
    </row>
    <row r="43" spans="1:26" ht="12.75" customHeight="1" x14ac:dyDescent="0.2">
      <c r="A43" s="121"/>
      <c r="B43" s="113" t="s">
        <v>5165</v>
      </c>
      <c r="C43" s="113" t="s">
        <v>5166</v>
      </c>
      <c r="D43" s="113" t="s">
        <v>5079</v>
      </c>
      <c r="E43" s="113" t="s">
        <v>5167</v>
      </c>
      <c r="F43" s="114">
        <v>51010010038</v>
      </c>
      <c r="M43" s="5"/>
      <c r="N43" s="5"/>
      <c r="O43" s="5"/>
      <c r="P43" s="5"/>
      <c r="Q43" s="5"/>
      <c r="R43" s="5"/>
      <c r="S43" s="5"/>
      <c r="T43" s="5"/>
      <c r="U43" s="5"/>
      <c r="V43" s="5"/>
      <c r="W43" s="5"/>
      <c r="X43" s="5"/>
      <c r="Y43" s="5"/>
      <c r="Z43" s="5"/>
    </row>
    <row r="44" spans="1:26" ht="12.75" customHeight="1" x14ac:dyDescent="0.2">
      <c r="A44" s="121"/>
      <c r="B44" s="113" t="s">
        <v>5168</v>
      </c>
      <c r="C44" s="113" t="s">
        <v>5169</v>
      </c>
      <c r="D44" s="113" t="s">
        <v>5079</v>
      </c>
      <c r="E44" s="113" t="s">
        <v>5167</v>
      </c>
      <c r="F44" s="114">
        <v>51010010039</v>
      </c>
      <c r="M44" s="5"/>
      <c r="N44" s="5"/>
      <c r="O44" s="5"/>
      <c r="P44" s="5"/>
      <c r="Q44" s="5"/>
      <c r="R44" s="5"/>
      <c r="S44" s="5"/>
      <c r="T44" s="5"/>
      <c r="U44" s="5"/>
      <c r="V44" s="5"/>
      <c r="W44" s="5"/>
      <c r="X44" s="5"/>
      <c r="Y44" s="5"/>
      <c r="Z44" s="5"/>
    </row>
    <row r="45" spans="1:26" ht="12.75" customHeight="1" x14ac:dyDescent="0.2">
      <c r="A45" s="121"/>
      <c r="B45" s="113" t="s">
        <v>5170</v>
      </c>
      <c r="C45" s="113" t="s">
        <v>5171</v>
      </c>
      <c r="D45" s="113" t="s">
        <v>5089</v>
      </c>
      <c r="E45" s="113" t="s">
        <v>5104</v>
      </c>
      <c r="F45" s="114">
        <v>51040020006</v>
      </c>
      <c r="M45" s="5"/>
      <c r="N45" s="5"/>
      <c r="O45" s="5"/>
      <c r="P45" s="5"/>
      <c r="Q45" s="5"/>
      <c r="R45" s="5"/>
      <c r="S45" s="5"/>
      <c r="T45" s="5"/>
      <c r="U45" s="5"/>
      <c r="V45" s="5"/>
      <c r="W45" s="5"/>
      <c r="X45" s="5"/>
      <c r="Y45" s="5"/>
      <c r="Z45" s="5"/>
    </row>
    <row r="46" spans="1:26" ht="12.75" customHeight="1" x14ac:dyDescent="0.2">
      <c r="A46" s="121"/>
      <c r="B46" s="113" t="s">
        <v>5172</v>
      </c>
      <c r="C46" s="113" t="s">
        <v>5173</v>
      </c>
      <c r="D46" s="113" t="s">
        <v>5079</v>
      </c>
      <c r="E46" s="113" t="s">
        <v>5101</v>
      </c>
      <c r="F46" s="114">
        <v>53020020004</v>
      </c>
      <c r="M46" s="5"/>
      <c r="N46" s="5"/>
      <c r="O46" s="5"/>
      <c r="P46" s="5"/>
      <c r="Q46" s="5"/>
      <c r="R46" s="5"/>
      <c r="S46" s="5"/>
      <c r="T46" s="5"/>
      <c r="U46" s="5"/>
      <c r="V46" s="5"/>
      <c r="W46" s="5"/>
      <c r="X46" s="5"/>
      <c r="Y46" s="5"/>
      <c r="Z46" s="5"/>
    </row>
    <row r="47" spans="1:26" ht="12.75" customHeight="1" x14ac:dyDescent="0.2">
      <c r="A47" s="121"/>
      <c r="B47" s="113" t="s">
        <v>5174</v>
      </c>
      <c r="C47" s="113" t="s">
        <v>5175</v>
      </c>
      <c r="D47" s="113" t="s">
        <v>5089</v>
      </c>
      <c r="E47" s="113" t="s">
        <v>5651</v>
      </c>
      <c r="F47" s="114">
        <v>51010010021</v>
      </c>
      <c r="M47" s="5"/>
      <c r="N47" s="5"/>
      <c r="O47" s="5"/>
      <c r="P47" s="5"/>
      <c r="Q47" s="5"/>
      <c r="R47" s="5"/>
      <c r="S47" s="5"/>
      <c r="T47" s="5"/>
      <c r="U47" s="5"/>
      <c r="V47" s="5"/>
      <c r="W47" s="5"/>
      <c r="X47" s="5"/>
      <c r="Y47" s="5"/>
      <c r="Z47" s="5"/>
    </row>
    <row r="48" spans="1:26" ht="12.75" customHeight="1" x14ac:dyDescent="0.2">
      <c r="A48" s="121"/>
      <c r="B48" s="113" t="s">
        <v>5176</v>
      </c>
      <c r="C48" s="113" t="s">
        <v>5177</v>
      </c>
      <c r="D48" s="113" t="s">
        <v>5089</v>
      </c>
      <c r="E48" s="113" t="s">
        <v>5651</v>
      </c>
      <c r="F48" s="114">
        <v>51050010006</v>
      </c>
      <c r="M48" s="5"/>
      <c r="N48" s="5"/>
      <c r="O48" s="5"/>
      <c r="P48" s="5"/>
      <c r="Q48" s="5"/>
      <c r="R48" s="5"/>
      <c r="S48" s="5"/>
      <c r="T48" s="5"/>
      <c r="U48" s="5"/>
      <c r="V48" s="5"/>
      <c r="W48" s="5"/>
      <c r="X48" s="5"/>
      <c r="Y48" s="5"/>
      <c r="Z48" s="5"/>
    </row>
    <row r="49" spans="1:26" ht="12.75" customHeight="1" x14ac:dyDescent="0.2">
      <c r="A49" s="121"/>
      <c r="B49" s="113" t="s">
        <v>5178</v>
      </c>
      <c r="C49" s="113" t="s">
        <v>5179</v>
      </c>
      <c r="D49" s="113" t="s">
        <v>5089</v>
      </c>
      <c r="E49" s="113" t="s">
        <v>5651</v>
      </c>
      <c r="F49" s="114">
        <v>51040020003</v>
      </c>
      <c r="M49" s="5"/>
      <c r="N49" s="5"/>
      <c r="O49" s="5"/>
      <c r="P49" s="5"/>
      <c r="Q49" s="5"/>
      <c r="R49" s="5"/>
      <c r="S49" s="5"/>
      <c r="T49" s="5"/>
      <c r="U49" s="5"/>
      <c r="V49" s="5"/>
      <c r="W49" s="5"/>
      <c r="X49" s="5"/>
      <c r="Y49" s="5"/>
      <c r="Z49" s="5"/>
    </row>
    <row r="50" spans="1:26" ht="12.75" customHeight="1" x14ac:dyDescent="0.2">
      <c r="A50" s="121"/>
      <c r="B50" s="113" t="s">
        <v>5180</v>
      </c>
      <c r="C50" s="113" t="s">
        <v>5181</v>
      </c>
      <c r="D50" s="113" t="s">
        <v>5089</v>
      </c>
      <c r="E50" s="113" t="s">
        <v>5651</v>
      </c>
      <c r="F50" s="114">
        <v>51050010008</v>
      </c>
      <c r="M50" s="5"/>
      <c r="N50" s="5"/>
      <c r="O50" s="5"/>
      <c r="P50" s="5"/>
      <c r="Q50" s="5"/>
      <c r="R50" s="5"/>
      <c r="S50" s="5"/>
      <c r="T50" s="5"/>
      <c r="U50" s="5"/>
      <c r="V50" s="5"/>
      <c r="W50" s="5"/>
      <c r="X50" s="5"/>
      <c r="Y50" s="5"/>
      <c r="Z50" s="5"/>
    </row>
    <row r="51" spans="1:26" ht="12.75" customHeight="1" x14ac:dyDescent="0.2">
      <c r="A51" s="121"/>
      <c r="B51" s="113" t="s">
        <v>5182</v>
      </c>
      <c r="C51" s="113" t="s">
        <v>5183</v>
      </c>
      <c r="D51" s="113" t="s">
        <v>5089</v>
      </c>
      <c r="E51" s="113" t="s">
        <v>5651</v>
      </c>
      <c r="F51" s="114">
        <v>51020010002</v>
      </c>
      <c r="M51" s="5"/>
      <c r="N51" s="5"/>
      <c r="O51" s="5"/>
      <c r="P51" s="5"/>
      <c r="Q51" s="5"/>
      <c r="R51" s="5"/>
      <c r="S51" s="5"/>
      <c r="T51" s="5"/>
      <c r="U51" s="5"/>
      <c r="V51" s="5"/>
      <c r="W51" s="5"/>
      <c r="X51" s="5"/>
      <c r="Y51" s="5"/>
      <c r="Z51" s="5"/>
    </row>
    <row r="52" spans="1:26" ht="12.75" customHeight="1" x14ac:dyDescent="0.2">
      <c r="A52" s="121"/>
      <c r="B52" s="113" t="s">
        <v>5184</v>
      </c>
      <c r="C52" s="113" t="s">
        <v>5185</v>
      </c>
      <c r="D52" s="113" t="s">
        <v>5094</v>
      </c>
      <c r="E52" s="113" t="s">
        <v>5651</v>
      </c>
      <c r="F52" s="114">
        <v>54020020023</v>
      </c>
      <c r="M52" s="5"/>
      <c r="N52" s="5"/>
      <c r="O52" s="5"/>
      <c r="P52" s="5"/>
      <c r="Q52" s="5"/>
      <c r="R52" s="5"/>
      <c r="S52" s="5"/>
      <c r="T52" s="5"/>
      <c r="U52" s="5"/>
      <c r="V52" s="5"/>
      <c r="W52" s="5"/>
      <c r="X52" s="5"/>
      <c r="Y52" s="5"/>
      <c r="Z52" s="5"/>
    </row>
    <row r="53" spans="1:26" ht="12.75" customHeight="1" x14ac:dyDescent="0.2">
      <c r="A53" s="121"/>
      <c r="B53" s="113" t="s">
        <v>5186</v>
      </c>
      <c r="C53" s="113" t="s">
        <v>5187</v>
      </c>
      <c r="D53" s="113" t="s">
        <v>5094</v>
      </c>
      <c r="E53" s="113" t="s">
        <v>5651</v>
      </c>
      <c r="F53" s="114">
        <v>54020020013</v>
      </c>
      <c r="M53" s="5"/>
      <c r="N53" s="5"/>
      <c r="O53" s="5"/>
      <c r="P53" s="5"/>
      <c r="Q53" s="5"/>
      <c r="R53" s="5"/>
      <c r="S53" s="5"/>
      <c r="T53" s="5"/>
      <c r="U53" s="5"/>
      <c r="V53" s="5"/>
      <c r="W53" s="5"/>
      <c r="X53" s="5"/>
      <c r="Y53" s="5"/>
      <c r="Z53" s="5"/>
    </row>
    <row r="54" spans="1:26" ht="12.75" customHeight="1" x14ac:dyDescent="0.2">
      <c r="A54" s="121"/>
      <c r="B54" s="113" t="s">
        <v>5188</v>
      </c>
      <c r="C54" s="113" t="s">
        <v>5189</v>
      </c>
      <c r="D54" s="113" t="s">
        <v>5094</v>
      </c>
      <c r="E54" s="113" t="s">
        <v>5098</v>
      </c>
      <c r="F54" s="114">
        <v>53020020003</v>
      </c>
      <c r="M54" s="5"/>
      <c r="N54" s="5"/>
      <c r="O54" s="5"/>
      <c r="P54" s="5"/>
      <c r="Q54" s="5"/>
      <c r="R54" s="5"/>
      <c r="S54" s="5"/>
      <c r="T54" s="5"/>
      <c r="U54" s="5"/>
      <c r="V54" s="5"/>
      <c r="W54" s="5"/>
      <c r="X54" s="5"/>
      <c r="Y54" s="5"/>
      <c r="Z54" s="5"/>
    </row>
    <row r="55" spans="1:26" ht="12.75" customHeight="1" x14ac:dyDescent="0.2">
      <c r="A55" s="121"/>
      <c r="B55" s="113" t="s">
        <v>5190</v>
      </c>
      <c r="C55" s="113" t="s">
        <v>5191</v>
      </c>
      <c r="D55" s="113" t="s">
        <v>5089</v>
      </c>
      <c r="E55" s="113" t="s">
        <v>5651</v>
      </c>
      <c r="F55" s="114">
        <v>51050010001</v>
      </c>
      <c r="M55" s="5"/>
      <c r="N55" s="5"/>
      <c r="O55" s="5"/>
      <c r="P55" s="5"/>
      <c r="Q55" s="5"/>
      <c r="R55" s="5"/>
      <c r="S55" s="5"/>
      <c r="T55" s="5"/>
      <c r="U55" s="5"/>
      <c r="V55" s="5"/>
      <c r="W55" s="5"/>
      <c r="X55" s="5"/>
      <c r="Y55" s="5"/>
      <c r="Z55" s="5"/>
    </row>
    <row r="56" spans="1:26" ht="12.75" customHeight="1" x14ac:dyDescent="0.2">
      <c r="A56" s="121"/>
      <c r="B56" s="113" t="s">
        <v>5192</v>
      </c>
      <c r="C56" s="113" t="s">
        <v>5193</v>
      </c>
      <c r="D56" s="113" t="s">
        <v>5089</v>
      </c>
      <c r="E56" s="113" t="s">
        <v>5651</v>
      </c>
      <c r="F56" s="114">
        <v>51050010003</v>
      </c>
      <c r="M56" s="5"/>
      <c r="N56" s="5"/>
      <c r="O56" s="5"/>
      <c r="P56" s="5"/>
      <c r="Q56" s="5"/>
      <c r="R56" s="5"/>
      <c r="S56" s="5"/>
      <c r="T56" s="5"/>
      <c r="U56" s="5"/>
      <c r="V56" s="5"/>
      <c r="W56" s="5"/>
      <c r="X56" s="5"/>
      <c r="Y56" s="5"/>
      <c r="Z56" s="5"/>
    </row>
    <row r="57" spans="1:26" ht="12.75" customHeight="1" x14ac:dyDescent="0.2">
      <c r="A57" s="121"/>
      <c r="B57" s="113" t="s">
        <v>5194</v>
      </c>
      <c r="C57" s="113" t="s">
        <v>5195</v>
      </c>
      <c r="D57" s="113" t="s">
        <v>5089</v>
      </c>
      <c r="E57" s="113" t="s">
        <v>5651</v>
      </c>
      <c r="F57" s="114">
        <v>51050010002</v>
      </c>
      <c r="M57" s="5"/>
      <c r="N57" s="5"/>
      <c r="O57" s="5"/>
      <c r="P57" s="5"/>
      <c r="Q57" s="5"/>
      <c r="R57" s="5"/>
      <c r="S57" s="5"/>
      <c r="T57" s="5"/>
      <c r="U57" s="5"/>
      <c r="V57" s="5"/>
      <c r="W57" s="5"/>
      <c r="X57" s="5"/>
      <c r="Y57" s="5"/>
      <c r="Z57" s="5"/>
    </row>
    <row r="58" spans="1:26" ht="12.75" customHeight="1" x14ac:dyDescent="0.2">
      <c r="A58" s="121"/>
      <c r="B58" s="113" t="s">
        <v>5196</v>
      </c>
      <c r="C58" s="113" t="s">
        <v>5197</v>
      </c>
      <c r="D58" s="113" t="s">
        <v>5089</v>
      </c>
      <c r="E58" s="113" t="s">
        <v>5651</v>
      </c>
      <c r="F58" s="114">
        <v>51050020009</v>
      </c>
      <c r="M58" s="5"/>
      <c r="N58" s="5"/>
      <c r="O58" s="5"/>
      <c r="P58" s="5"/>
      <c r="Q58" s="5"/>
      <c r="R58" s="5"/>
      <c r="S58" s="5"/>
      <c r="T58" s="5"/>
      <c r="U58" s="5"/>
      <c r="V58" s="5"/>
      <c r="W58" s="5"/>
      <c r="X58" s="5"/>
      <c r="Y58" s="5"/>
      <c r="Z58" s="5"/>
    </row>
    <row r="59" spans="1:26" ht="12.75" customHeight="1" x14ac:dyDescent="0.2">
      <c r="A59" s="121"/>
      <c r="B59" s="113" t="s">
        <v>5198</v>
      </c>
      <c r="C59" s="113" t="s">
        <v>5199</v>
      </c>
      <c r="D59" s="113" t="s">
        <v>5089</v>
      </c>
      <c r="E59" s="113" t="s">
        <v>5651</v>
      </c>
      <c r="F59" s="114">
        <v>51050020007</v>
      </c>
      <c r="M59" s="5"/>
      <c r="N59" s="5"/>
      <c r="O59" s="5"/>
      <c r="P59" s="5"/>
      <c r="Q59" s="5"/>
      <c r="R59" s="5"/>
      <c r="S59" s="5"/>
      <c r="T59" s="5"/>
      <c r="U59" s="5"/>
      <c r="V59" s="5"/>
      <c r="W59" s="5"/>
      <c r="X59" s="5"/>
      <c r="Y59" s="5"/>
      <c r="Z59" s="5"/>
    </row>
    <row r="60" spans="1:26" ht="12.75" customHeight="1" x14ac:dyDescent="0.2">
      <c r="A60" s="121"/>
      <c r="B60" s="113" t="s">
        <v>5200</v>
      </c>
      <c r="C60" s="113" t="s">
        <v>5201</v>
      </c>
      <c r="D60" s="113" t="s">
        <v>5079</v>
      </c>
      <c r="E60" s="113" t="s">
        <v>5651</v>
      </c>
      <c r="F60" s="114">
        <v>51010010018</v>
      </c>
      <c r="M60" s="5"/>
      <c r="N60" s="5"/>
      <c r="O60" s="5"/>
      <c r="P60" s="5"/>
      <c r="Q60" s="5"/>
      <c r="R60" s="5"/>
      <c r="S60" s="5"/>
      <c r="T60" s="5"/>
      <c r="U60" s="5"/>
      <c r="V60" s="5"/>
      <c r="W60" s="5"/>
      <c r="X60" s="5"/>
      <c r="Y60" s="5"/>
      <c r="Z60" s="5"/>
    </row>
    <row r="61" spans="1:26" ht="12.75" customHeight="1" x14ac:dyDescent="0.2">
      <c r="A61" s="121"/>
      <c r="B61" s="113" t="s">
        <v>5202</v>
      </c>
      <c r="C61" s="113" t="s">
        <v>5203</v>
      </c>
      <c r="D61" s="113" t="s">
        <v>5089</v>
      </c>
      <c r="E61" s="113" t="s">
        <v>5111</v>
      </c>
      <c r="F61" s="114">
        <v>51050010009</v>
      </c>
      <c r="M61" s="5"/>
      <c r="N61" s="5"/>
      <c r="O61" s="5"/>
      <c r="P61" s="5"/>
      <c r="Q61" s="5"/>
      <c r="R61" s="5"/>
      <c r="S61" s="5"/>
      <c r="T61" s="5"/>
      <c r="U61" s="5"/>
      <c r="V61" s="5"/>
      <c r="W61" s="5"/>
      <c r="X61" s="5"/>
      <c r="Y61" s="5"/>
      <c r="Z61" s="5"/>
    </row>
    <row r="62" spans="1:26" ht="12.75" customHeight="1" x14ac:dyDescent="0.2">
      <c r="A62" s="121"/>
      <c r="B62" s="113" t="s">
        <v>5204</v>
      </c>
      <c r="C62" s="113" t="s">
        <v>5205</v>
      </c>
      <c r="D62" s="113" t="s">
        <v>5089</v>
      </c>
      <c r="E62" s="113" t="s">
        <v>5651</v>
      </c>
      <c r="F62" s="114">
        <v>51040020007</v>
      </c>
      <c r="M62" s="5"/>
      <c r="N62" s="5"/>
      <c r="O62" s="5"/>
      <c r="P62" s="5"/>
      <c r="Q62" s="5"/>
      <c r="R62" s="5"/>
      <c r="S62" s="5"/>
      <c r="T62" s="5"/>
      <c r="U62" s="5"/>
      <c r="V62" s="5"/>
      <c r="W62" s="5"/>
      <c r="X62" s="5"/>
      <c r="Y62" s="5"/>
      <c r="Z62" s="5"/>
    </row>
    <row r="63" spans="1:26" ht="12.75" customHeight="1" x14ac:dyDescent="0.2">
      <c r="A63" s="121"/>
      <c r="B63" s="113" t="s">
        <v>5206</v>
      </c>
      <c r="C63" s="113" t="s">
        <v>5207</v>
      </c>
      <c r="D63" s="113" t="s">
        <v>5089</v>
      </c>
      <c r="E63" s="113" t="s">
        <v>5651</v>
      </c>
      <c r="F63" s="114">
        <v>52020040010</v>
      </c>
      <c r="M63" s="5"/>
      <c r="N63" s="5"/>
      <c r="O63" s="5"/>
      <c r="P63" s="5"/>
      <c r="Q63" s="5"/>
      <c r="R63" s="5"/>
      <c r="S63" s="5"/>
      <c r="T63" s="5"/>
      <c r="U63" s="5"/>
      <c r="V63" s="5"/>
      <c r="W63" s="5"/>
      <c r="X63" s="5"/>
      <c r="Y63" s="5"/>
      <c r="Z63" s="5"/>
    </row>
    <row r="64" spans="1:26" ht="12.75" customHeight="1" x14ac:dyDescent="0.2">
      <c r="A64" s="121"/>
      <c r="B64" s="113" t="s">
        <v>5208</v>
      </c>
      <c r="C64" s="113" t="s">
        <v>5209</v>
      </c>
      <c r="D64" s="113" t="s">
        <v>5094</v>
      </c>
      <c r="E64" s="113" t="s">
        <v>5210</v>
      </c>
      <c r="F64" s="114">
        <v>102100020016</v>
      </c>
      <c r="M64" s="5"/>
      <c r="N64" s="5"/>
      <c r="O64" s="5"/>
      <c r="P64" s="5"/>
      <c r="Q64" s="5"/>
      <c r="R64" s="5"/>
      <c r="S64" s="5"/>
      <c r="T64" s="5"/>
      <c r="U64" s="5"/>
      <c r="V64" s="5"/>
      <c r="W64" s="5"/>
      <c r="X64" s="5"/>
      <c r="Y64" s="5"/>
      <c r="Z64" s="5"/>
    </row>
    <row r="65" spans="1:26" ht="12.75" customHeight="1" x14ac:dyDescent="0.2">
      <c r="A65" s="121"/>
      <c r="B65" s="113" t="s">
        <v>5211</v>
      </c>
      <c r="C65" s="113" t="s">
        <v>5212</v>
      </c>
      <c r="D65" s="113" t="s">
        <v>5079</v>
      </c>
      <c r="E65" s="113" t="s">
        <v>5122</v>
      </c>
      <c r="F65" s="114">
        <v>51020010007</v>
      </c>
      <c r="M65" s="5"/>
      <c r="N65" s="5"/>
      <c r="O65" s="5"/>
      <c r="P65" s="5"/>
      <c r="Q65" s="5"/>
      <c r="R65" s="5"/>
      <c r="S65" s="5"/>
      <c r="T65" s="5"/>
      <c r="U65" s="5"/>
      <c r="V65" s="5"/>
      <c r="W65" s="5"/>
      <c r="X65" s="5"/>
      <c r="Y65" s="5"/>
      <c r="Z65" s="5"/>
    </row>
    <row r="66" spans="1:26" ht="12.75" customHeight="1" x14ac:dyDescent="0.2">
      <c r="A66" s="121"/>
      <c r="B66" s="113" t="s">
        <v>5213</v>
      </c>
      <c r="C66" s="113" t="s">
        <v>5214</v>
      </c>
      <c r="D66" s="113" t="s">
        <v>5089</v>
      </c>
      <c r="E66" s="113" t="s">
        <v>5651</v>
      </c>
      <c r="F66" s="114">
        <v>51040020001</v>
      </c>
      <c r="M66" s="5"/>
      <c r="N66" s="5"/>
      <c r="O66" s="5"/>
      <c r="P66" s="5"/>
      <c r="Q66" s="5"/>
      <c r="R66" s="5"/>
      <c r="S66" s="5"/>
      <c r="T66" s="5"/>
      <c r="U66" s="5"/>
      <c r="V66" s="5"/>
      <c r="W66" s="5"/>
      <c r="X66" s="5"/>
      <c r="Y66" s="5"/>
      <c r="Z66" s="5"/>
    </row>
    <row r="67" spans="1:26" ht="12.75" customHeight="1" x14ac:dyDescent="0.2">
      <c r="A67" s="121"/>
      <c r="B67" s="113" t="s">
        <v>5215</v>
      </c>
      <c r="C67" s="113" t="s">
        <v>5216</v>
      </c>
      <c r="D67" s="113" t="s">
        <v>5089</v>
      </c>
      <c r="E67" s="113" t="s">
        <v>5139</v>
      </c>
      <c r="F67" s="114">
        <v>52020040010</v>
      </c>
      <c r="M67" s="5"/>
      <c r="N67" s="5"/>
      <c r="O67" s="5"/>
      <c r="P67" s="5"/>
      <c r="Q67" s="5"/>
      <c r="R67" s="5"/>
      <c r="S67" s="5"/>
      <c r="T67" s="5"/>
      <c r="U67" s="5"/>
      <c r="V67" s="5"/>
      <c r="W67" s="5"/>
      <c r="X67" s="5"/>
      <c r="Y67" s="5"/>
      <c r="Z67" s="5"/>
    </row>
    <row r="68" spans="1:26" ht="12.75" customHeight="1" x14ac:dyDescent="0.2">
      <c r="A68" s="121"/>
      <c r="B68" s="113" t="s">
        <v>5217</v>
      </c>
      <c r="C68" s="113" t="s">
        <v>5218</v>
      </c>
      <c r="D68" s="113" t="s">
        <v>5089</v>
      </c>
      <c r="E68" s="113" t="s">
        <v>5651</v>
      </c>
      <c r="F68" s="114">
        <v>51040020007</v>
      </c>
      <c r="G68" s="26"/>
      <c r="H68" s="26"/>
      <c r="I68" s="26"/>
      <c r="J68" s="26"/>
      <c r="K68" s="26"/>
      <c r="L68" s="5"/>
      <c r="M68" s="5"/>
      <c r="N68" s="5"/>
      <c r="O68" s="5"/>
      <c r="P68" s="5"/>
      <c r="Q68" s="5"/>
      <c r="R68" s="5"/>
      <c r="S68" s="5"/>
      <c r="T68" s="5"/>
      <c r="U68" s="5"/>
      <c r="V68" s="5"/>
      <c r="W68" s="5"/>
      <c r="X68" s="5"/>
      <c r="Y68" s="5"/>
      <c r="Z68" s="5"/>
    </row>
    <row r="69" spans="1:26" ht="12.75" customHeight="1" x14ac:dyDescent="0.2">
      <c r="A69" s="121"/>
      <c r="B69" s="113" t="s">
        <v>5219</v>
      </c>
      <c r="C69" s="113" t="s">
        <v>5220</v>
      </c>
      <c r="D69" s="113" t="s">
        <v>5089</v>
      </c>
      <c r="E69" s="113" t="s">
        <v>5104</v>
      </c>
      <c r="F69" s="114">
        <v>51040020003</v>
      </c>
      <c r="G69" s="26"/>
      <c r="H69" s="26"/>
      <c r="I69" s="26"/>
      <c r="J69" s="26"/>
      <c r="K69" s="26"/>
      <c r="L69" s="5"/>
      <c r="M69" s="5"/>
      <c r="N69" s="5"/>
      <c r="O69" s="5"/>
      <c r="P69" s="5"/>
      <c r="Q69" s="5"/>
      <c r="R69" s="5"/>
      <c r="S69" s="5"/>
      <c r="T69" s="5"/>
      <c r="U69" s="5"/>
      <c r="V69" s="5"/>
      <c r="W69" s="5"/>
      <c r="X69" s="5"/>
      <c r="Y69" s="5"/>
      <c r="Z69" s="5"/>
    </row>
    <row r="70" spans="1:26" ht="12.75" customHeight="1" x14ac:dyDescent="0.2">
      <c r="A70" s="121"/>
      <c r="B70" s="113" t="s">
        <v>5221</v>
      </c>
      <c r="C70" s="113" t="s">
        <v>5222</v>
      </c>
      <c r="D70" s="113" t="s">
        <v>5089</v>
      </c>
      <c r="E70" s="113" t="s">
        <v>5104</v>
      </c>
      <c r="F70" s="114">
        <v>51030010003</v>
      </c>
      <c r="G70" s="26"/>
      <c r="H70" s="26"/>
      <c r="I70" s="26"/>
      <c r="J70" s="26"/>
      <c r="K70" s="26"/>
      <c r="L70" s="5"/>
      <c r="M70" s="5"/>
      <c r="N70" s="5"/>
      <c r="O70" s="5"/>
      <c r="P70" s="5"/>
      <c r="Q70" s="5"/>
      <c r="R70" s="5"/>
      <c r="S70" s="5"/>
      <c r="T70" s="5"/>
      <c r="U70" s="5"/>
      <c r="V70" s="5"/>
      <c r="W70" s="5"/>
      <c r="X70" s="5"/>
      <c r="Y70" s="5"/>
      <c r="Z70" s="5"/>
    </row>
    <row r="71" spans="1:26" ht="12.75" customHeight="1" x14ac:dyDescent="0.2">
      <c r="A71" s="121"/>
      <c r="B71" s="113" t="s">
        <v>5223</v>
      </c>
      <c r="C71" s="113" t="s">
        <v>5224</v>
      </c>
      <c r="D71" s="113" t="s">
        <v>5094</v>
      </c>
      <c r="E71" s="113" t="s">
        <v>5210</v>
      </c>
      <c r="F71" s="114">
        <v>51040020001</v>
      </c>
      <c r="G71" s="26"/>
      <c r="H71" s="26"/>
      <c r="I71" s="26"/>
      <c r="J71" s="26"/>
      <c r="K71" s="26"/>
      <c r="L71" s="5"/>
      <c r="M71" s="5"/>
      <c r="N71" s="5"/>
      <c r="O71" s="5"/>
      <c r="P71" s="5"/>
      <c r="Q71" s="5"/>
      <c r="R71" s="5"/>
      <c r="S71" s="5"/>
      <c r="T71" s="5"/>
      <c r="U71" s="5"/>
      <c r="V71" s="5"/>
      <c r="W71" s="5"/>
      <c r="X71" s="5"/>
      <c r="Y71" s="5"/>
      <c r="Z71" s="5"/>
    </row>
    <row r="72" spans="1:26" ht="12.75" customHeight="1" x14ac:dyDescent="0.2">
      <c r="A72" s="121"/>
      <c r="B72" s="113" t="s">
        <v>5225</v>
      </c>
      <c r="C72" s="113" t="s">
        <v>5226</v>
      </c>
      <c r="D72" s="113" t="s">
        <v>5094</v>
      </c>
      <c r="E72" s="113" t="s">
        <v>5098</v>
      </c>
      <c r="F72" s="114">
        <v>54020020023</v>
      </c>
      <c r="G72" s="26"/>
      <c r="H72" s="26"/>
      <c r="I72" s="26"/>
      <c r="J72" s="26"/>
      <c r="K72" s="26"/>
      <c r="L72" s="5"/>
      <c r="M72" s="5"/>
      <c r="N72" s="5"/>
      <c r="O72" s="5"/>
      <c r="P72" s="5"/>
      <c r="Q72" s="5"/>
      <c r="R72" s="5"/>
      <c r="S72" s="5"/>
      <c r="T72" s="5"/>
      <c r="U72" s="5"/>
      <c r="V72" s="5"/>
      <c r="W72" s="5"/>
      <c r="X72" s="5"/>
      <c r="Y72" s="5"/>
      <c r="Z72" s="5"/>
    </row>
    <row r="73" spans="1:26" ht="12.75" customHeight="1" x14ac:dyDescent="0.2">
      <c r="A73" s="121"/>
      <c r="B73" s="113" t="s">
        <v>5227</v>
      </c>
      <c r="C73" s="113" t="s">
        <v>5228</v>
      </c>
      <c r="D73" s="113" t="s">
        <v>5094</v>
      </c>
      <c r="E73" s="113" t="s">
        <v>5098</v>
      </c>
      <c r="F73" s="114">
        <v>53010040003</v>
      </c>
      <c r="G73" s="26"/>
      <c r="H73" s="26"/>
      <c r="I73" s="26"/>
      <c r="J73" s="26"/>
      <c r="K73" s="26"/>
      <c r="L73" s="5"/>
      <c r="M73" s="5"/>
      <c r="N73" s="5"/>
      <c r="O73" s="5"/>
      <c r="P73" s="5"/>
      <c r="Q73" s="5"/>
      <c r="R73" s="5"/>
      <c r="S73" s="5"/>
      <c r="T73" s="5"/>
      <c r="U73" s="5"/>
      <c r="V73" s="5"/>
      <c r="W73" s="5"/>
      <c r="X73" s="5"/>
      <c r="Y73" s="5"/>
      <c r="Z73" s="5"/>
    </row>
    <row r="74" spans="1:26" ht="12.75" customHeight="1" x14ac:dyDescent="0.2">
      <c r="A74" s="121"/>
      <c r="B74" s="113" t="s">
        <v>5229</v>
      </c>
      <c r="C74" s="113" t="s">
        <v>5230</v>
      </c>
      <c r="D74" s="113" t="s">
        <v>5079</v>
      </c>
      <c r="E74" s="113" t="s">
        <v>5101</v>
      </c>
      <c r="F74" s="114">
        <v>53020030004</v>
      </c>
      <c r="G74" s="26"/>
      <c r="H74" s="26"/>
      <c r="I74" s="26"/>
      <c r="J74" s="26"/>
      <c r="K74" s="26"/>
      <c r="L74" s="5"/>
      <c r="M74" s="5"/>
      <c r="N74" s="5"/>
      <c r="O74" s="5"/>
      <c r="P74" s="5"/>
      <c r="Q74" s="5"/>
      <c r="R74" s="5"/>
      <c r="S74" s="5"/>
      <c r="T74" s="5"/>
      <c r="U74" s="5"/>
      <c r="V74" s="5"/>
      <c r="W74" s="5"/>
      <c r="X74" s="5"/>
      <c r="Y74" s="5"/>
      <c r="Z74" s="5"/>
    </row>
    <row r="75" spans="1:26" ht="12.75" hidden="1" customHeight="1" x14ac:dyDescent="0.2">
      <c r="A75" s="121"/>
      <c r="B75" s="113" t="s">
        <v>5231</v>
      </c>
      <c r="C75" s="113" t="s">
        <v>5232</v>
      </c>
      <c r="D75" s="113" t="s">
        <v>5089</v>
      </c>
      <c r="E75" s="113" t="s">
        <v>5139</v>
      </c>
      <c r="F75" s="114">
        <v>51040010001</v>
      </c>
      <c r="G75" s="26"/>
      <c r="H75" s="26"/>
      <c r="I75" s="26"/>
      <c r="J75" s="26"/>
      <c r="K75" s="26"/>
      <c r="L75" s="5"/>
      <c r="M75" s="5"/>
      <c r="N75" s="5"/>
      <c r="O75" s="5"/>
      <c r="P75" s="5"/>
      <c r="Q75" s="5"/>
      <c r="R75" s="5"/>
      <c r="S75" s="5"/>
      <c r="T75" s="5"/>
      <c r="U75" s="5"/>
      <c r="V75" s="5"/>
      <c r="W75" s="5"/>
      <c r="X75" s="5"/>
      <c r="Y75" s="5"/>
      <c r="Z75" s="5"/>
    </row>
    <row r="76" spans="1:26" ht="12.75" hidden="1" customHeight="1" x14ac:dyDescent="0.2">
      <c r="A76" s="121"/>
      <c r="B76" s="113" t="s">
        <v>5233</v>
      </c>
      <c r="C76" s="113" t="s">
        <v>5234</v>
      </c>
      <c r="D76" s="113" t="s">
        <v>5089</v>
      </c>
      <c r="E76" s="113" t="s">
        <v>5651</v>
      </c>
      <c r="F76" s="114">
        <v>51050010008</v>
      </c>
      <c r="G76" s="26"/>
      <c r="H76" s="26"/>
      <c r="I76" s="26"/>
      <c r="J76" s="26"/>
      <c r="K76" s="26"/>
      <c r="L76" s="5"/>
      <c r="M76" s="5"/>
      <c r="N76" s="5"/>
      <c r="O76" s="5"/>
      <c r="P76" s="5"/>
      <c r="Q76" s="5"/>
      <c r="R76" s="5"/>
      <c r="S76" s="5"/>
      <c r="T76" s="5"/>
      <c r="U76" s="5"/>
      <c r="V76" s="5"/>
      <c r="W76" s="5"/>
      <c r="X76" s="5"/>
      <c r="Y76" s="5"/>
      <c r="Z76" s="5"/>
    </row>
    <row r="77" spans="1:26" ht="12.75" hidden="1" customHeight="1" x14ac:dyDescent="0.2">
      <c r="A77" s="117" t="s">
        <v>5639</v>
      </c>
      <c r="B77" s="122"/>
      <c r="C77" s="122"/>
      <c r="D77" s="122"/>
      <c r="E77" s="122"/>
      <c r="F77" s="118">
        <v>3761311220504</v>
      </c>
      <c r="G77" s="26"/>
      <c r="H77" s="26"/>
      <c r="I77" s="26"/>
      <c r="J77" s="26"/>
      <c r="K77" s="26"/>
      <c r="L77" s="5"/>
      <c r="M77" s="5"/>
      <c r="N77" s="5"/>
      <c r="O77" s="5"/>
      <c r="P77" s="5"/>
      <c r="Q77" s="5"/>
      <c r="R77" s="5"/>
      <c r="S77" s="5"/>
      <c r="T77" s="5"/>
      <c r="U77" s="5"/>
      <c r="V77" s="5"/>
      <c r="W77" s="5"/>
      <c r="X77" s="5"/>
      <c r="Y77" s="5"/>
      <c r="Z77" s="5"/>
    </row>
    <row r="78" spans="1:26" ht="12.75" hidden="1" customHeight="1" x14ac:dyDescent="0.2">
      <c r="A78" s="26"/>
      <c r="B78" s="26" t="s">
        <v>5107</v>
      </c>
      <c r="C78" s="26" t="s">
        <v>5108</v>
      </c>
      <c r="D78" s="26" t="s">
        <v>5079</v>
      </c>
      <c r="E78" s="26" t="s">
        <v>5101</v>
      </c>
      <c r="F78" s="26">
        <v>1</v>
      </c>
      <c r="G78" s="26"/>
      <c r="H78" s="26"/>
      <c r="I78" s="26"/>
      <c r="J78" s="26"/>
      <c r="K78" s="26"/>
      <c r="L78" s="5"/>
      <c r="M78" s="5"/>
      <c r="N78" s="5"/>
      <c r="O78" s="5"/>
      <c r="P78" s="5"/>
      <c r="Q78" s="5"/>
      <c r="R78" s="5"/>
      <c r="S78" s="5"/>
      <c r="T78" s="5"/>
      <c r="U78" s="5"/>
      <c r="V78" s="5"/>
      <c r="W78" s="5"/>
      <c r="X78" s="5"/>
      <c r="Y78" s="5"/>
      <c r="Z78" s="5"/>
    </row>
    <row r="79" spans="1:26" ht="12.75" hidden="1" customHeight="1" x14ac:dyDescent="0.2">
      <c r="A79" s="26"/>
      <c r="B79" s="26" t="s">
        <v>5112</v>
      </c>
      <c r="C79" s="26" t="s">
        <v>5113</v>
      </c>
      <c r="D79" s="26" t="s">
        <v>5079</v>
      </c>
      <c r="E79" s="26" t="s">
        <v>5101</v>
      </c>
      <c r="F79" s="26">
        <v>1</v>
      </c>
      <c r="G79" s="26"/>
      <c r="H79" s="26"/>
      <c r="I79" s="26"/>
      <c r="J79" s="26"/>
      <c r="K79" s="26"/>
      <c r="L79" s="5"/>
      <c r="M79" s="5"/>
      <c r="N79" s="5"/>
      <c r="O79" s="5"/>
      <c r="P79" s="5"/>
      <c r="Q79" s="5"/>
      <c r="R79" s="5"/>
      <c r="S79" s="5"/>
      <c r="T79" s="5"/>
      <c r="U79" s="5"/>
      <c r="V79" s="5"/>
      <c r="W79" s="5"/>
      <c r="X79" s="5"/>
      <c r="Y79" s="5"/>
      <c r="Z79" s="5"/>
    </row>
    <row r="80" spans="1:26" ht="12.75" hidden="1" customHeight="1" x14ac:dyDescent="0.2">
      <c r="A80" s="26"/>
      <c r="B80" s="26" t="s">
        <v>5116</v>
      </c>
      <c r="C80" s="26" t="s">
        <v>5117</v>
      </c>
      <c r="D80" s="26" t="s">
        <v>5079</v>
      </c>
      <c r="E80" s="26" t="s">
        <v>5101</v>
      </c>
      <c r="F80" s="26">
        <v>1</v>
      </c>
      <c r="G80" s="26"/>
      <c r="H80" s="26"/>
      <c r="I80" s="26"/>
      <c r="J80" s="26"/>
      <c r="K80" s="26"/>
      <c r="L80" s="5"/>
      <c r="M80" s="5"/>
      <c r="N80" s="5"/>
      <c r="O80" s="5"/>
      <c r="P80" s="5"/>
      <c r="Q80" s="5"/>
      <c r="R80" s="5"/>
      <c r="S80" s="5"/>
      <c r="T80" s="5"/>
      <c r="U80" s="5"/>
      <c r="V80" s="5"/>
      <c r="W80" s="5"/>
      <c r="X80" s="5"/>
      <c r="Y80" s="5"/>
      <c r="Z80" s="5"/>
    </row>
    <row r="81" spans="1:26" ht="12.75" hidden="1" customHeight="1" x14ac:dyDescent="0.2">
      <c r="A81" s="26"/>
      <c r="B81" s="5" t="s">
        <v>5161</v>
      </c>
      <c r="C81" s="5" t="s">
        <v>5162</v>
      </c>
      <c r="D81" s="5" t="s">
        <v>5079</v>
      </c>
      <c r="E81" s="5" t="s">
        <v>5101</v>
      </c>
      <c r="F81" s="5">
        <v>1</v>
      </c>
      <c r="G81" s="26"/>
      <c r="H81" s="26"/>
      <c r="I81" s="26"/>
      <c r="J81" s="26"/>
      <c r="K81" s="26"/>
      <c r="L81" s="5"/>
      <c r="M81" s="5"/>
      <c r="N81" s="5"/>
      <c r="O81" s="5"/>
      <c r="P81" s="5"/>
      <c r="Q81" s="5"/>
      <c r="R81" s="5"/>
      <c r="S81" s="5"/>
      <c r="T81" s="5"/>
      <c r="U81" s="5"/>
      <c r="V81" s="5"/>
      <c r="W81" s="5"/>
      <c r="X81" s="5"/>
      <c r="Y81" s="5"/>
      <c r="Z81" s="5"/>
    </row>
    <row r="82" spans="1:26" ht="12.75" hidden="1" customHeight="1" x14ac:dyDescent="0.2">
      <c r="A82" s="26"/>
      <c r="B82" s="5" t="s">
        <v>5188</v>
      </c>
      <c r="C82" s="5" t="s">
        <v>5189</v>
      </c>
      <c r="D82" s="5" t="s">
        <v>5079</v>
      </c>
      <c r="E82" s="5" t="s">
        <v>5101</v>
      </c>
      <c r="F82" s="5">
        <v>1</v>
      </c>
      <c r="G82" s="26"/>
      <c r="H82" s="26"/>
      <c r="I82" s="26"/>
      <c r="J82" s="26"/>
      <c r="K82" s="26"/>
      <c r="L82" s="5"/>
      <c r="M82" s="5"/>
      <c r="N82" s="5"/>
      <c r="O82" s="5"/>
      <c r="P82" s="5"/>
      <c r="Q82" s="5"/>
      <c r="R82" s="5"/>
      <c r="S82" s="5"/>
      <c r="T82" s="5"/>
      <c r="U82" s="5"/>
      <c r="V82" s="5"/>
      <c r="W82" s="5"/>
      <c r="X82" s="5"/>
      <c r="Y82" s="5"/>
      <c r="Z82" s="5"/>
    </row>
    <row r="83" spans="1:26" ht="12.75" customHeight="1" x14ac:dyDescent="0.2">
      <c r="A83" s="26"/>
      <c r="B83" s="18" t="s">
        <v>5233</v>
      </c>
      <c r="C83" s="10" t="s">
        <v>5234</v>
      </c>
      <c r="D83" s="10" t="s">
        <v>5079</v>
      </c>
      <c r="E83" s="18" t="s">
        <v>5101</v>
      </c>
      <c r="F83" s="18"/>
      <c r="G83" s="26"/>
      <c r="H83" s="26"/>
      <c r="I83" s="26"/>
      <c r="J83" s="26"/>
      <c r="K83" s="26"/>
      <c r="L83" s="5"/>
      <c r="M83" s="5"/>
      <c r="N83" s="5"/>
      <c r="O83" s="5"/>
      <c r="P83" s="5"/>
      <c r="Q83" s="5"/>
      <c r="R83" s="5"/>
      <c r="S83" s="5"/>
      <c r="T83" s="5"/>
      <c r="U83" s="5"/>
      <c r="V83" s="5"/>
      <c r="W83" s="5"/>
      <c r="X83" s="5"/>
      <c r="Y83" s="5"/>
      <c r="Z83" s="5"/>
    </row>
    <row r="84" spans="1:26" ht="12.75" customHeight="1" x14ac:dyDescent="0.2">
      <c r="A84" s="26"/>
      <c r="B84" s="18" t="s">
        <v>5120</v>
      </c>
      <c r="C84" s="10" t="s">
        <v>5121</v>
      </c>
      <c r="D84" s="10" t="s">
        <v>5079</v>
      </c>
      <c r="E84" s="18" t="s">
        <v>5122</v>
      </c>
      <c r="F84" s="18"/>
      <c r="G84" s="26"/>
      <c r="H84" s="26"/>
      <c r="I84" s="26"/>
      <c r="J84" s="26"/>
      <c r="K84" s="26"/>
      <c r="L84" s="5"/>
      <c r="M84" s="5"/>
      <c r="N84" s="5"/>
      <c r="O84" s="5"/>
      <c r="P84" s="5"/>
      <c r="Q84" s="5"/>
      <c r="R84" s="5"/>
      <c r="S84" s="5"/>
      <c r="T84" s="5"/>
      <c r="U84" s="5"/>
      <c r="V84" s="5"/>
      <c r="W84" s="5"/>
      <c r="X84" s="5"/>
      <c r="Y84" s="5"/>
      <c r="Z84" s="5"/>
    </row>
    <row r="85" spans="1:26" ht="12.75" customHeight="1" x14ac:dyDescent="0.2">
      <c r="A85" s="26"/>
      <c r="B85" s="18" t="s">
        <v>5123</v>
      </c>
      <c r="C85" s="10" t="s">
        <v>5124</v>
      </c>
      <c r="D85" s="10" t="s">
        <v>5079</v>
      </c>
      <c r="E85" s="18" t="s">
        <v>5122</v>
      </c>
      <c r="F85" s="18"/>
      <c r="G85" s="26"/>
      <c r="H85" s="26"/>
      <c r="I85" s="26"/>
      <c r="J85" s="26"/>
      <c r="K85" s="26"/>
      <c r="L85" s="5"/>
      <c r="M85" s="5"/>
      <c r="N85" s="5"/>
      <c r="O85" s="5"/>
      <c r="P85" s="5"/>
      <c r="Q85" s="5"/>
      <c r="R85" s="5"/>
      <c r="S85" s="5"/>
      <c r="T85" s="5"/>
      <c r="U85" s="5"/>
      <c r="V85" s="5"/>
      <c r="W85" s="5"/>
      <c r="X85" s="5"/>
      <c r="Y85" s="5"/>
      <c r="Z85" s="5"/>
    </row>
    <row r="86" spans="1:26" ht="12.75" customHeight="1" x14ac:dyDescent="0.2">
      <c r="A86" s="26"/>
      <c r="B86" s="18" t="s">
        <v>5125</v>
      </c>
      <c r="C86" s="10" t="s">
        <v>5126</v>
      </c>
      <c r="D86" s="10" t="s">
        <v>5079</v>
      </c>
      <c r="E86" s="18" t="s">
        <v>5122</v>
      </c>
      <c r="F86" s="18"/>
      <c r="G86" s="26"/>
      <c r="H86" s="26"/>
      <c r="I86" s="26"/>
      <c r="J86" s="26"/>
      <c r="K86" s="26"/>
      <c r="L86" s="5"/>
      <c r="M86" s="5"/>
      <c r="N86" s="5"/>
      <c r="O86" s="5"/>
      <c r="P86" s="5"/>
      <c r="Q86" s="5"/>
      <c r="R86" s="5"/>
      <c r="S86" s="5"/>
      <c r="T86" s="5"/>
      <c r="U86" s="5"/>
      <c r="V86" s="5"/>
      <c r="W86" s="5"/>
      <c r="X86" s="5"/>
      <c r="Y86" s="5"/>
      <c r="Z86" s="5"/>
    </row>
    <row r="87" spans="1:26" ht="12.75" customHeight="1" x14ac:dyDescent="0.2">
      <c r="A87" s="26"/>
      <c r="B87" s="18" t="s">
        <v>5127</v>
      </c>
      <c r="C87" s="10" t="s">
        <v>5128</v>
      </c>
      <c r="D87" s="10" t="s">
        <v>5079</v>
      </c>
      <c r="E87" s="18" t="s">
        <v>5122</v>
      </c>
      <c r="F87" s="18"/>
      <c r="G87" s="26"/>
      <c r="H87" s="26"/>
      <c r="I87" s="26"/>
      <c r="J87" s="26"/>
      <c r="K87" s="26"/>
      <c r="L87" s="5"/>
      <c r="M87" s="5"/>
      <c r="N87" s="5"/>
      <c r="O87" s="5"/>
      <c r="P87" s="5"/>
      <c r="Q87" s="5"/>
      <c r="R87" s="5"/>
      <c r="S87" s="5"/>
      <c r="T87" s="5"/>
      <c r="U87" s="5"/>
      <c r="V87" s="5"/>
      <c r="W87" s="5"/>
      <c r="X87" s="5"/>
      <c r="Y87" s="5"/>
      <c r="Z87" s="5"/>
    </row>
    <row r="88" spans="1:26" ht="12.75" customHeight="1" x14ac:dyDescent="0.2">
      <c r="A88" s="26"/>
      <c r="B88" s="18" t="s">
        <v>5129</v>
      </c>
      <c r="C88" s="10" t="s">
        <v>5130</v>
      </c>
      <c r="D88" s="10" t="s">
        <v>5079</v>
      </c>
      <c r="E88" s="18" t="s">
        <v>5122</v>
      </c>
      <c r="F88" s="18"/>
      <c r="G88" s="26"/>
      <c r="H88" s="26"/>
      <c r="I88" s="26"/>
      <c r="J88" s="26"/>
      <c r="K88" s="26"/>
      <c r="L88" s="5"/>
      <c r="M88" s="5"/>
      <c r="N88" s="5"/>
      <c r="O88" s="5"/>
      <c r="P88" s="5"/>
      <c r="Q88" s="5"/>
      <c r="R88" s="5"/>
      <c r="S88" s="5"/>
      <c r="T88" s="5"/>
      <c r="U88" s="5"/>
      <c r="V88" s="5"/>
      <c r="W88" s="5"/>
      <c r="X88" s="5"/>
      <c r="Y88" s="5"/>
      <c r="Z88" s="5"/>
    </row>
    <row r="89" spans="1:26" ht="12.75" customHeight="1" x14ac:dyDescent="0.2">
      <c r="A89" s="26"/>
      <c r="B89" s="18" t="s">
        <v>5131</v>
      </c>
      <c r="C89" s="10" t="s">
        <v>5132</v>
      </c>
      <c r="D89" s="10" t="s">
        <v>5079</v>
      </c>
      <c r="E89" s="18" t="s">
        <v>5122</v>
      </c>
      <c r="F89" s="18"/>
      <c r="G89" s="26"/>
      <c r="H89" s="26"/>
      <c r="I89" s="26"/>
      <c r="J89" s="26"/>
      <c r="K89" s="26"/>
      <c r="L89" s="5"/>
      <c r="M89" s="5"/>
      <c r="N89" s="5"/>
      <c r="O89" s="5"/>
      <c r="P89" s="5"/>
      <c r="Q89" s="5"/>
      <c r="R89" s="5"/>
      <c r="S89" s="5"/>
      <c r="T89" s="5"/>
      <c r="U89" s="5"/>
      <c r="V89" s="5"/>
      <c r="W89" s="5"/>
      <c r="X89" s="5"/>
      <c r="Y89" s="5"/>
      <c r="Z89" s="5"/>
    </row>
    <row r="90" spans="1:26" ht="12.75" customHeight="1" x14ac:dyDescent="0.2">
      <c r="A90" s="26"/>
      <c r="B90" s="18" t="s">
        <v>5133</v>
      </c>
      <c r="C90" s="10" t="s">
        <v>5134</v>
      </c>
      <c r="D90" s="10" t="s">
        <v>5079</v>
      </c>
      <c r="E90" s="18" t="s">
        <v>5122</v>
      </c>
      <c r="F90" s="18"/>
      <c r="G90" s="26"/>
      <c r="H90" s="26"/>
      <c r="I90" s="26"/>
      <c r="J90" s="26"/>
      <c r="K90" s="26"/>
      <c r="L90" s="5"/>
      <c r="M90" s="5"/>
      <c r="N90" s="5"/>
      <c r="O90" s="5"/>
      <c r="P90" s="5"/>
      <c r="Q90" s="5"/>
      <c r="R90" s="5"/>
      <c r="S90" s="5"/>
      <c r="T90" s="5"/>
      <c r="U90" s="5"/>
      <c r="V90" s="5"/>
      <c r="W90" s="5"/>
      <c r="X90" s="5"/>
      <c r="Y90" s="5"/>
      <c r="Z90" s="5"/>
    </row>
    <row r="91" spans="1:26" ht="12.75" hidden="1" customHeight="1" x14ac:dyDescent="0.2">
      <c r="A91" s="26"/>
      <c r="B91" s="26" t="s">
        <v>5135</v>
      </c>
      <c r="C91" s="26" t="s">
        <v>5136</v>
      </c>
      <c r="D91" s="26" t="s">
        <v>5079</v>
      </c>
      <c r="E91" s="26" t="s">
        <v>5122</v>
      </c>
      <c r="F91" s="26">
        <v>1</v>
      </c>
      <c r="G91" s="26"/>
      <c r="H91" s="26"/>
      <c r="I91" s="26"/>
      <c r="J91" s="26"/>
      <c r="K91" s="26"/>
      <c r="L91" s="5"/>
      <c r="M91" s="5"/>
      <c r="N91" s="5"/>
      <c r="O91" s="5"/>
      <c r="P91" s="5"/>
      <c r="Q91" s="5"/>
      <c r="R91" s="5"/>
      <c r="S91" s="5"/>
      <c r="T91" s="5"/>
      <c r="U91" s="5"/>
      <c r="V91" s="5"/>
      <c r="W91" s="5"/>
      <c r="X91" s="5"/>
      <c r="Y91" s="5"/>
      <c r="Z91" s="5"/>
    </row>
    <row r="92" spans="1:26" ht="12.75" hidden="1" customHeight="1" x14ac:dyDescent="0.2">
      <c r="A92" s="26"/>
      <c r="B92" s="5" t="s">
        <v>5163</v>
      </c>
      <c r="C92" s="5" t="s">
        <v>5164</v>
      </c>
      <c r="D92" s="5" t="s">
        <v>5079</v>
      </c>
      <c r="E92" s="5" t="s">
        <v>5167</v>
      </c>
      <c r="F92" s="5">
        <v>1</v>
      </c>
      <c r="G92" s="26"/>
      <c r="H92" s="26"/>
      <c r="I92" s="26"/>
      <c r="J92" s="26"/>
      <c r="K92" s="26"/>
      <c r="L92" s="5"/>
      <c r="M92" s="5"/>
      <c r="N92" s="5"/>
      <c r="O92" s="5"/>
      <c r="P92" s="5"/>
      <c r="Q92" s="5"/>
      <c r="R92" s="5"/>
      <c r="S92" s="5"/>
      <c r="T92" s="5"/>
      <c r="U92" s="5"/>
      <c r="V92" s="5"/>
      <c r="W92" s="5"/>
      <c r="X92" s="5"/>
      <c r="Y92" s="5"/>
      <c r="Z92" s="5"/>
    </row>
    <row r="93" spans="1:26" ht="12.75" hidden="1" customHeight="1" x14ac:dyDescent="0.2">
      <c r="A93" s="26"/>
      <c r="B93" s="5" t="s">
        <v>5165</v>
      </c>
      <c r="C93" s="5" t="s">
        <v>5166</v>
      </c>
      <c r="D93" s="5" t="s">
        <v>5079</v>
      </c>
      <c r="E93" s="5" t="s">
        <v>5167</v>
      </c>
      <c r="F93" s="5">
        <v>1</v>
      </c>
      <c r="G93" s="26"/>
      <c r="H93" s="26"/>
      <c r="I93" s="26"/>
      <c r="J93" s="26"/>
      <c r="K93" s="26"/>
      <c r="L93" s="5"/>
      <c r="M93" s="5"/>
      <c r="N93" s="5"/>
      <c r="O93" s="5"/>
      <c r="P93" s="5"/>
      <c r="Q93" s="5"/>
      <c r="R93" s="5"/>
      <c r="S93" s="5"/>
      <c r="T93" s="5"/>
      <c r="U93" s="5"/>
      <c r="V93" s="5"/>
      <c r="W93" s="5"/>
      <c r="X93" s="5"/>
      <c r="Y93" s="5"/>
      <c r="Z93" s="5"/>
    </row>
    <row r="94" spans="1:26" ht="12.75" hidden="1" customHeight="1" x14ac:dyDescent="0.2">
      <c r="A94" s="26"/>
      <c r="B94" s="5" t="s">
        <v>5168</v>
      </c>
      <c r="C94" s="5" t="s">
        <v>5169</v>
      </c>
      <c r="D94" s="5" t="s">
        <v>5079</v>
      </c>
      <c r="E94" s="5" t="s">
        <v>5167</v>
      </c>
      <c r="F94" s="5">
        <v>1</v>
      </c>
      <c r="G94" s="26"/>
      <c r="H94" s="26"/>
      <c r="I94" s="26"/>
      <c r="J94" s="26"/>
      <c r="K94" s="26"/>
      <c r="L94" s="5"/>
      <c r="M94" s="5"/>
      <c r="N94" s="5"/>
      <c r="O94" s="5"/>
      <c r="P94" s="5"/>
      <c r="Q94" s="5"/>
      <c r="R94" s="5"/>
      <c r="S94" s="5"/>
      <c r="T94" s="5"/>
      <c r="U94" s="5"/>
      <c r="V94" s="5"/>
      <c r="W94" s="5"/>
      <c r="X94" s="5"/>
      <c r="Y94" s="5"/>
      <c r="Z94" s="5"/>
    </row>
    <row r="95" spans="1:26" ht="12.75" hidden="1" customHeight="1" x14ac:dyDescent="0.2">
      <c r="A95" s="26"/>
      <c r="B95" s="26" t="s">
        <v>5077</v>
      </c>
      <c r="C95" s="26" t="s">
        <v>5078</v>
      </c>
      <c r="D95" s="26" t="s">
        <v>5079</v>
      </c>
      <c r="E95" s="26" t="s">
        <v>5080</v>
      </c>
      <c r="F95" s="26">
        <v>1</v>
      </c>
      <c r="G95" s="26"/>
      <c r="H95" s="26"/>
      <c r="I95" s="26"/>
      <c r="J95" s="26"/>
      <c r="K95" s="26"/>
      <c r="L95" s="5"/>
      <c r="M95" s="5"/>
      <c r="N95" s="5"/>
      <c r="O95" s="5"/>
      <c r="P95" s="5"/>
      <c r="Q95" s="5"/>
      <c r="R95" s="5"/>
      <c r="S95" s="5"/>
      <c r="T95" s="5"/>
      <c r="U95" s="5"/>
      <c r="V95" s="5"/>
      <c r="W95" s="5"/>
      <c r="X95" s="5"/>
      <c r="Y95" s="5"/>
      <c r="Z95" s="5"/>
    </row>
    <row r="96" spans="1:26" ht="12.75" hidden="1" customHeight="1" x14ac:dyDescent="0.2">
      <c r="A96" s="26"/>
      <c r="B96" s="26" t="s">
        <v>5081</v>
      </c>
      <c r="C96" s="26" t="s">
        <v>5082</v>
      </c>
      <c r="D96" s="26" t="s">
        <v>5079</v>
      </c>
      <c r="E96" s="26" t="s">
        <v>5080</v>
      </c>
      <c r="F96" s="26">
        <v>1</v>
      </c>
      <c r="G96" s="26"/>
      <c r="H96" s="26"/>
      <c r="I96" s="26"/>
      <c r="J96" s="26"/>
      <c r="K96" s="26"/>
      <c r="L96" s="5"/>
      <c r="M96" s="5"/>
      <c r="N96" s="5"/>
      <c r="O96" s="5"/>
      <c r="P96" s="5"/>
      <c r="Q96" s="5"/>
      <c r="R96" s="5"/>
      <c r="S96" s="5"/>
      <c r="T96" s="5"/>
      <c r="U96" s="5"/>
      <c r="V96" s="5"/>
      <c r="W96" s="5"/>
      <c r="X96" s="5"/>
      <c r="Y96" s="5"/>
      <c r="Z96" s="5"/>
    </row>
    <row r="97" spans="1:26" ht="12.75" hidden="1" customHeight="1" x14ac:dyDescent="0.2">
      <c r="A97" s="26"/>
      <c r="B97" s="26" t="s">
        <v>5083</v>
      </c>
      <c r="C97" s="26" t="s">
        <v>5084</v>
      </c>
      <c r="D97" s="26" t="s">
        <v>5079</v>
      </c>
      <c r="E97" s="26" t="s">
        <v>5080</v>
      </c>
      <c r="F97" s="26">
        <v>1</v>
      </c>
      <c r="G97" s="26"/>
      <c r="H97" s="26"/>
      <c r="I97" s="26"/>
      <c r="J97" s="26"/>
      <c r="K97" s="26"/>
      <c r="L97" s="5"/>
      <c r="M97" s="5"/>
      <c r="N97" s="5"/>
      <c r="O97" s="5"/>
      <c r="P97" s="5"/>
      <c r="Q97" s="5"/>
      <c r="R97" s="5"/>
      <c r="S97" s="5"/>
      <c r="T97" s="5"/>
      <c r="U97" s="5"/>
      <c r="V97" s="5"/>
      <c r="W97" s="5"/>
      <c r="X97" s="5"/>
      <c r="Y97" s="5"/>
      <c r="Z97" s="5"/>
    </row>
    <row r="98" spans="1:26" ht="12.75" hidden="1" customHeight="1" x14ac:dyDescent="0.2">
      <c r="A98" s="26"/>
      <c r="B98" s="26" t="s">
        <v>5085</v>
      </c>
      <c r="C98" s="26" t="s">
        <v>5086</v>
      </c>
      <c r="D98" s="26" t="s">
        <v>5079</v>
      </c>
      <c r="E98" s="26" t="s">
        <v>5080</v>
      </c>
      <c r="F98" s="26">
        <v>1</v>
      </c>
      <c r="G98" s="26"/>
      <c r="H98" s="26"/>
      <c r="I98" s="26"/>
      <c r="J98" s="26"/>
      <c r="K98" s="26"/>
      <c r="L98" s="5"/>
      <c r="M98" s="5"/>
      <c r="N98" s="5"/>
      <c r="O98" s="5"/>
      <c r="P98" s="5"/>
      <c r="Q98" s="5"/>
      <c r="R98" s="5"/>
      <c r="S98" s="5"/>
      <c r="T98" s="5"/>
      <c r="U98" s="5"/>
      <c r="V98" s="5"/>
      <c r="W98" s="5"/>
      <c r="X98" s="5"/>
      <c r="Y98" s="5"/>
      <c r="Z98" s="5"/>
    </row>
    <row r="99" spans="1:26" ht="12.75" customHeight="1" x14ac:dyDescent="0.2">
      <c r="A99" s="26"/>
      <c r="B99" s="18" t="s">
        <v>5105</v>
      </c>
      <c r="C99" s="10" t="s">
        <v>5106</v>
      </c>
      <c r="D99" s="10" t="s">
        <v>5079</v>
      </c>
      <c r="E99" s="18" t="s">
        <v>5235</v>
      </c>
      <c r="F99" s="18"/>
      <c r="G99" s="26"/>
      <c r="H99" s="26"/>
      <c r="I99" s="26"/>
      <c r="J99" s="26"/>
      <c r="K99" s="26"/>
      <c r="L99" s="5"/>
      <c r="M99" s="5"/>
      <c r="N99" s="5"/>
      <c r="O99" s="5"/>
      <c r="P99" s="5"/>
      <c r="Q99" s="5"/>
      <c r="R99" s="5"/>
      <c r="S99" s="5"/>
      <c r="T99" s="5"/>
      <c r="U99" s="5"/>
      <c r="V99" s="5"/>
      <c r="W99" s="5"/>
      <c r="X99" s="5"/>
      <c r="Y99" s="5"/>
      <c r="Z99" s="5"/>
    </row>
    <row r="100" spans="1:26" ht="12.75" hidden="1" customHeight="1" x14ac:dyDescent="0.2">
      <c r="A100" s="26"/>
      <c r="B100" s="5" t="s">
        <v>5172</v>
      </c>
      <c r="C100" s="5" t="s">
        <v>5173</v>
      </c>
      <c r="D100" s="5" t="s">
        <v>5079</v>
      </c>
      <c r="E100" s="5" t="s">
        <v>5236</v>
      </c>
      <c r="F100" s="5">
        <v>1</v>
      </c>
      <c r="G100" s="26"/>
      <c r="H100" s="26"/>
      <c r="I100" s="26"/>
      <c r="J100" s="26"/>
      <c r="K100" s="26"/>
      <c r="L100" s="5"/>
      <c r="M100" s="5"/>
      <c r="N100" s="5"/>
      <c r="O100" s="5"/>
      <c r="P100" s="5"/>
      <c r="Q100" s="5"/>
      <c r="R100" s="5"/>
      <c r="S100" s="5"/>
      <c r="T100" s="5"/>
      <c r="U100" s="5"/>
      <c r="V100" s="5"/>
      <c r="W100" s="5"/>
      <c r="X100" s="5"/>
      <c r="Y100" s="5"/>
      <c r="Z100" s="5"/>
    </row>
    <row r="101" spans="1:26" ht="12.75" customHeight="1" x14ac:dyDescent="0.2">
      <c r="A101" s="26"/>
      <c r="B101" s="18" t="s">
        <v>5090</v>
      </c>
      <c r="C101" s="10" t="s">
        <v>5091</v>
      </c>
      <c r="D101" s="10" t="s">
        <v>5089</v>
      </c>
      <c r="E101" s="18" t="s">
        <v>5104</v>
      </c>
      <c r="F101" s="18"/>
      <c r="G101" s="26"/>
      <c r="H101" s="26"/>
      <c r="I101" s="26"/>
      <c r="J101" s="26"/>
      <c r="K101" s="26"/>
      <c r="L101" s="5"/>
      <c r="M101" s="5"/>
      <c r="N101" s="5"/>
      <c r="O101" s="5"/>
      <c r="P101" s="5"/>
      <c r="Q101" s="5"/>
      <c r="R101" s="5"/>
      <c r="S101" s="5"/>
      <c r="T101" s="5"/>
      <c r="U101" s="5"/>
      <c r="V101" s="5"/>
      <c r="W101" s="5"/>
      <c r="X101" s="5"/>
      <c r="Y101" s="5"/>
      <c r="Z101" s="5"/>
    </row>
    <row r="102" spans="1:26" ht="12.75" customHeight="1" x14ac:dyDescent="0.2">
      <c r="A102" s="26"/>
      <c r="B102" s="18" t="s">
        <v>5102</v>
      </c>
      <c r="C102" s="10" t="s">
        <v>5103</v>
      </c>
      <c r="D102" s="10" t="s">
        <v>5089</v>
      </c>
      <c r="E102" s="18" t="s">
        <v>5104</v>
      </c>
      <c r="F102" s="18"/>
      <c r="G102" s="26"/>
      <c r="H102" s="26"/>
      <c r="I102" s="26"/>
      <c r="J102" s="26"/>
      <c r="K102" s="26"/>
      <c r="L102" s="5"/>
      <c r="M102" s="5"/>
      <c r="N102" s="5"/>
      <c r="O102" s="5"/>
      <c r="P102" s="5"/>
      <c r="Q102" s="5"/>
      <c r="R102" s="5"/>
      <c r="S102" s="5"/>
      <c r="T102" s="5"/>
      <c r="U102" s="5"/>
      <c r="V102" s="5"/>
      <c r="W102" s="5"/>
      <c r="X102" s="5"/>
      <c r="Y102" s="5"/>
      <c r="Z102" s="5"/>
    </row>
    <row r="103" spans="1:26" ht="12.75" customHeight="1" x14ac:dyDescent="0.2">
      <c r="A103" s="26"/>
      <c r="B103" s="18" t="s">
        <v>5170</v>
      </c>
      <c r="C103" s="10" t="s">
        <v>5171</v>
      </c>
      <c r="D103" s="10" t="s">
        <v>5089</v>
      </c>
      <c r="E103" s="18" t="s">
        <v>5104</v>
      </c>
      <c r="F103" s="18"/>
      <c r="G103" s="26"/>
      <c r="H103" s="26"/>
      <c r="I103" s="26"/>
      <c r="J103" s="26"/>
      <c r="K103" s="26"/>
      <c r="L103" s="5"/>
      <c r="M103" s="5"/>
      <c r="N103" s="5"/>
      <c r="O103" s="5"/>
      <c r="P103" s="5"/>
      <c r="Q103" s="5"/>
      <c r="R103" s="5"/>
      <c r="S103" s="5"/>
      <c r="T103" s="5"/>
      <c r="U103" s="5"/>
      <c r="V103" s="5"/>
      <c r="W103" s="5"/>
      <c r="X103" s="5"/>
      <c r="Y103" s="5"/>
      <c r="Z103" s="5"/>
    </row>
    <row r="104" spans="1:26" ht="12.75" customHeight="1" x14ac:dyDescent="0.2">
      <c r="A104" s="26"/>
      <c r="B104" s="18" t="s">
        <v>5178</v>
      </c>
      <c r="C104" s="10" t="s">
        <v>5179</v>
      </c>
      <c r="D104" s="10" t="s">
        <v>5089</v>
      </c>
      <c r="E104" s="18" t="s">
        <v>5104</v>
      </c>
      <c r="F104" s="18"/>
      <c r="G104" s="26"/>
      <c r="H104" s="26"/>
      <c r="I104" s="26"/>
      <c r="J104" s="26"/>
      <c r="K104" s="26"/>
      <c r="L104" s="5"/>
      <c r="M104" s="5"/>
      <c r="N104" s="5"/>
      <c r="O104" s="5"/>
      <c r="P104" s="5"/>
      <c r="Q104" s="5"/>
      <c r="R104" s="5"/>
      <c r="S104" s="5"/>
      <c r="T104" s="5"/>
      <c r="U104" s="5"/>
      <c r="V104" s="5"/>
      <c r="W104" s="5"/>
      <c r="X104" s="5"/>
      <c r="Y104" s="5"/>
      <c r="Z104" s="5"/>
    </row>
    <row r="105" spans="1:26" ht="12.75" customHeight="1" x14ac:dyDescent="0.2">
      <c r="A105" s="26"/>
      <c r="B105" s="18" t="s">
        <v>5237</v>
      </c>
      <c r="C105" s="10" t="s">
        <v>5234</v>
      </c>
      <c r="D105" s="10" t="s">
        <v>5089</v>
      </c>
      <c r="E105" s="18" t="s">
        <v>5104</v>
      </c>
      <c r="F105" s="18"/>
      <c r="G105" s="26"/>
      <c r="H105" s="26"/>
      <c r="I105" s="26"/>
      <c r="J105" s="26"/>
      <c r="K105" s="26"/>
      <c r="L105" s="5"/>
      <c r="M105" s="5"/>
      <c r="N105" s="5"/>
      <c r="O105" s="5"/>
      <c r="P105" s="5"/>
      <c r="Q105" s="5"/>
      <c r="R105" s="5"/>
      <c r="S105" s="5"/>
      <c r="T105" s="5"/>
      <c r="U105" s="5"/>
      <c r="V105" s="5"/>
      <c r="W105" s="5"/>
      <c r="X105" s="5"/>
      <c r="Y105" s="5"/>
      <c r="Z105" s="5"/>
    </row>
    <row r="106" spans="1:26" ht="12.75" hidden="1" customHeight="1" x14ac:dyDescent="0.2">
      <c r="A106" s="26"/>
      <c r="B106" s="26" t="s">
        <v>5109</v>
      </c>
      <c r="C106" s="26" t="s">
        <v>5110</v>
      </c>
      <c r="D106" s="26" t="s">
        <v>5089</v>
      </c>
      <c r="E106" s="26" t="s">
        <v>5111</v>
      </c>
      <c r="F106" s="26">
        <v>1</v>
      </c>
      <c r="G106" s="26"/>
      <c r="H106" s="26"/>
      <c r="I106" s="26"/>
      <c r="J106" s="26"/>
      <c r="K106" s="26"/>
      <c r="L106" s="5"/>
      <c r="M106" s="5"/>
      <c r="N106" s="5"/>
      <c r="O106" s="5"/>
      <c r="P106" s="5"/>
      <c r="Q106" s="5"/>
      <c r="R106" s="5"/>
      <c r="S106" s="5"/>
      <c r="T106" s="5"/>
      <c r="U106" s="5"/>
      <c r="V106" s="5"/>
      <c r="W106" s="5"/>
      <c r="X106" s="5"/>
      <c r="Y106" s="5"/>
      <c r="Z106" s="5"/>
    </row>
    <row r="107" spans="1:26" ht="12.75" hidden="1" customHeight="1" x14ac:dyDescent="0.2">
      <c r="A107" s="26"/>
      <c r="B107" s="26" t="s">
        <v>5114</v>
      </c>
      <c r="C107" s="26" t="s">
        <v>5115</v>
      </c>
      <c r="D107" s="26" t="s">
        <v>5089</v>
      </c>
      <c r="E107" s="26" t="s">
        <v>5111</v>
      </c>
      <c r="F107" s="26">
        <v>1</v>
      </c>
      <c r="G107" s="26"/>
      <c r="H107" s="26"/>
      <c r="I107" s="26"/>
      <c r="J107" s="26"/>
      <c r="K107" s="26"/>
      <c r="L107" s="5"/>
      <c r="M107" s="5"/>
      <c r="N107" s="5"/>
      <c r="O107" s="5"/>
      <c r="P107" s="5"/>
      <c r="Q107" s="5"/>
      <c r="R107" s="5"/>
      <c r="S107" s="5"/>
      <c r="T107" s="5"/>
      <c r="U107" s="5"/>
      <c r="V107" s="5"/>
      <c r="W107" s="5"/>
      <c r="X107" s="5"/>
      <c r="Y107" s="5"/>
      <c r="Z107" s="5"/>
    </row>
    <row r="108" spans="1:26" ht="12.75" hidden="1" customHeight="1" x14ac:dyDescent="0.2">
      <c r="A108" s="5"/>
      <c r="B108" s="26" t="s">
        <v>5118</v>
      </c>
      <c r="C108" s="26" t="s">
        <v>5119</v>
      </c>
      <c r="D108" s="26" t="s">
        <v>5089</v>
      </c>
      <c r="E108" s="26" t="s">
        <v>5111</v>
      </c>
      <c r="F108" s="26">
        <v>1</v>
      </c>
      <c r="G108" s="5"/>
      <c r="H108" s="5"/>
      <c r="I108" s="5"/>
      <c r="J108" s="5"/>
      <c r="K108" s="5"/>
      <c r="L108" s="5"/>
      <c r="M108" s="5"/>
      <c r="N108" s="5"/>
      <c r="O108" s="5"/>
      <c r="P108" s="5"/>
      <c r="Q108" s="5"/>
      <c r="R108" s="5"/>
      <c r="S108" s="5"/>
      <c r="T108" s="5"/>
      <c r="U108" s="5"/>
      <c r="V108" s="5"/>
      <c r="W108" s="5"/>
      <c r="X108" s="5"/>
      <c r="Y108" s="5"/>
      <c r="Z108" s="5"/>
    </row>
    <row r="109" spans="1:26" ht="12.75" hidden="1" customHeight="1" x14ac:dyDescent="0.2">
      <c r="A109" s="5"/>
      <c r="B109" s="26" t="s">
        <v>5159</v>
      </c>
      <c r="C109" s="26" t="s">
        <v>5160</v>
      </c>
      <c r="D109" s="26" t="s">
        <v>5089</v>
      </c>
      <c r="E109" s="26" t="s">
        <v>5111</v>
      </c>
      <c r="F109" s="26">
        <v>1</v>
      </c>
      <c r="G109" s="5"/>
      <c r="H109" s="5"/>
      <c r="I109" s="5"/>
      <c r="J109" s="5"/>
      <c r="K109" s="5"/>
      <c r="L109" s="5"/>
      <c r="M109" s="5"/>
      <c r="N109" s="5"/>
      <c r="O109" s="5"/>
      <c r="P109" s="5"/>
      <c r="Q109" s="5"/>
      <c r="R109" s="5"/>
      <c r="S109" s="5"/>
      <c r="T109" s="5"/>
      <c r="U109" s="5"/>
      <c r="V109" s="5"/>
      <c r="W109" s="5"/>
      <c r="X109" s="5"/>
      <c r="Y109" s="5"/>
      <c r="Z109" s="5"/>
    </row>
    <row r="110" spans="1:26" ht="12.75" hidden="1" customHeight="1" x14ac:dyDescent="0.2">
      <c r="A110" s="5"/>
      <c r="B110" s="5" t="s">
        <v>5190</v>
      </c>
      <c r="C110" s="5" t="s">
        <v>5238</v>
      </c>
      <c r="D110" s="5" t="s">
        <v>5089</v>
      </c>
      <c r="E110" s="5" t="s">
        <v>5111</v>
      </c>
      <c r="F110" s="5">
        <v>1</v>
      </c>
      <c r="G110" s="5"/>
      <c r="H110" s="5"/>
      <c r="I110" s="5"/>
      <c r="J110" s="5"/>
      <c r="K110" s="5"/>
      <c r="L110" s="5"/>
      <c r="M110" s="5"/>
      <c r="N110" s="5"/>
      <c r="O110" s="5"/>
      <c r="P110" s="5"/>
      <c r="Q110" s="5"/>
      <c r="R110" s="5"/>
      <c r="S110" s="5"/>
      <c r="T110" s="5"/>
      <c r="U110" s="5"/>
      <c r="V110" s="5"/>
      <c r="W110" s="5"/>
      <c r="X110" s="5"/>
      <c r="Y110" s="5"/>
      <c r="Z110" s="5"/>
    </row>
    <row r="111" spans="1:26" ht="12.75" hidden="1" customHeight="1" x14ac:dyDescent="0.2">
      <c r="A111" s="5"/>
      <c r="B111" s="5" t="s">
        <v>5192</v>
      </c>
      <c r="C111" s="5" t="s">
        <v>5239</v>
      </c>
      <c r="D111" s="5" t="s">
        <v>5089</v>
      </c>
      <c r="E111" s="5" t="s">
        <v>5111</v>
      </c>
      <c r="F111" s="5">
        <v>1</v>
      </c>
      <c r="G111" s="5"/>
      <c r="H111" s="5"/>
      <c r="I111" s="5"/>
      <c r="J111" s="5"/>
      <c r="K111" s="5"/>
      <c r="L111" s="5"/>
      <c r="M111" s="5"/>
      <c r="N111" s="5"/>
      <c r="O111" s="5"/>
      <c r="P111" s="5"/>
      <c r="Q111" s="5"/>
      <c r="R111" s="5"/>
      <c r="S111" s="5"/>
      <c r="T111" s="5"/>
      <c r="U111" s="5"/>
      <c r="V111" s="5"/>
      <c r="W111" s="5"/>
      <c r="X111" s="5"/>
      <c r="Y111" s="5"/>
      <c r="Z111" s="5"/>
    </row>
    <row r="112" spans="1:26" ht="12.75" hidden="1" customHeight="1" x14ac:dyDescent="0.2">
      <c r="A112" s="5"/>
      <c r="B112" s="5" t="s">
        <v>5194</v>
      </c>
      <c r="C112" s="5" t="s">
        <v>5240</v>
      </c>
      <c r="D112" s="5" t="s">
        <v>5089</v>
      </c>
      <c r="E112" s="5" t="s">
        <v>5111</v>
      </c>
      <c r="F112" s="5">
        <v>1</v>
      </c>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18" t="s">
        <v>5241</v>
      </c>
      <c r="C113" s="10" t="s">
        <v>5234</v>
      </c>
      <c r="D113" s="10" t="s">
        <v>5089</v>
      </c>
      <c r="E113" s="18" t="s">
        <v>5111</v>
      </c>
      <c r="F113" s="18"/>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18" t="s">
        <v>5137</v>
      </c>
      <c r="C114" s="10" t="s">
        <v>5138</v>
      </c>
      <c r="D114" s="10" t="s">
        <v>5089</v>
      </c>
      <c r="E114" s="18" t="s">
        <v>5242</v>
      </c>
      <c r="F114" s="18"/>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18" t="s">
        <v>5140</v>
      </c>
      <c r="C115" s="10" t="s">
        <v>5141</v>
      </c>
      <c r="D115" s="10" t="s">
        <v>5089</v>
      </c>
      <c r="E115" s="18" t="s">
        <v>5242</v>
      </c>
      <c r="F115" s="18"/>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18" t="s">
        <v>5142</v>
      </c>
      <c r="C116" s="10" t="s">
        <v>5143</v>
      </c>
      <c r="D116" s="10" t="s">
        <v>5089</v>
      </c>
      <c r="E116" s="18" t="s">
        <v>5242</v>
      </c>
      <c r="F116" s="18"/>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18" t="s">
        <v>5144</v>
      </c>
      <c r="C117" s="10" t="s">
        <v>5145</v>
      </c>
      <c r="D117" s="10" t="s">
        <v>5089</v>
      </c>
      <c r="E117" s="18" t="s">
        <v>5242</v>
      </c>
      <c r="F117" s="18"/>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18" t="s">
        <v>5146</v>
      </c>
      <c r="C118" s="10" t="s">
        <v>5147</v>
      </c>
      <c r="D118" s="10" t="s">
        <v>5089</v>
      </c>
      <c r="E118" s="18" t="s">
        <v>5242</v>
      </c>
      <c r="F118" s="18"/>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18" t="s">
        <v>5148</v>
      </c>
      <c r="C119" s="10" t="s">
        <v>5149</v>
      </c>
      <c r="D119" s="10" t="s">
        <v>5089</v>
      </c>
      <c r="E119" s="18" t="s">
        <v>5242</v>
      </c>
      <c r="F119" s="18"/>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18" t="s">
        <v>5243</v>
      </c>
      <c r="C120" s="10" t="s">
        <v>5244</v>
      </c>
      <c r="D120" s="10" t="s">
        <v>5089</v>
      </c>
      <c r="E120" s="18" t="s">
        <v>5242</v>
      </c>
      <c r="F120" s="18"/>
      <c r="G120" s="5"/>
      <c r="H120" s="5"/>
      <c r="I120" s="5"/>
      <c r="J120" s="5"/>
      <c r="K120" s="5"/>
      <c r="L120" s="5"/>
      <c r="M120" s="5"/>
      <c r="N120" s="5"/>
      <c r="O120" s="5"/>
      <c r="P120" s="5"/>
      <c r="Q120" s="5"/>
      <c r="R120" s="5"/>
      <c r="S120" s="5"/>
      <c r="T120" s="5"/>
      <c r="U120" s="5"/>
      <c r="V120" s="5"/>
      <c r="W120" s="5"/>
      <c r="X120" s="5"/>
      <c r="Y120" s="5"/>
      <c r="Z120" s="5"/>
    </row>
    <row r="121" spans="1:26" ht="12.75" hidden="1" customHeight="1" x14ac:dyDescent="0.2">
      <c r="A121" s="5"/>
      <c r="B121" s="5" t="s">
        <v>5176</v>
      </c>
      <c r="C121" s="5" t="s">
        <v>5177</v>
      </c>
      <c r="D121" s="5" t="s">
        <v>5089</v>
      </c>
      <c r="E121" s="5" t="s">
        <v>5210</v>
      </c>
      <c r="F121" s="5">
        <v>1</v>
      </c>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18" t="s">
        <v>5180</v>
      </c>
      <c r="C122" s="10" t="s">
        <v>5181</v>
      </c>
      <c r="D122" s="10" t="s">
        <v>5089</v>
      </c>
      <c r="E122" s="18" t="s">
        <v>5210</v>
      </c>
      <c r="F122" s="18"/>
      <c r="G122" s="5"/>
      <c r="H122" s="5"/>
      <c r="I122" s="5"/>
      <c r="J122" s="5"/>
      <c r="K122" s="5"/>
      <c r="L122" s="5"/>
      <c r="M122" s="5"/>
      <c r="N122" s="5"/>
      <c r="O122" s="5"/>
      <c r="P122" s="5"/>
      <c r="Q122" s="5"/>
      <c r="R122" s="5"/>
      <c r="S122" s="5"/>
      <c r="T122" s="5"/>
      <c r="U122" s="5"/>
      <c r="V122" s="5"/>
      <c r="W122" s="5"/>
      <c r="X122" s="5"/>
      <c r="Y122" s="5"/>
      <c r="Z122" s="5"/>
    </row>
    <row r="123" spans="1:26" ht="12.75" hidden="1" customHeight="1" x14ac:dyDescent="0.2">
      <c r="A123" s="5"/>
      <c r="B123" s="26" t="s">
        <v>5087</v>
      </c>
      <c r="C123" s="26" t="s">
        <v>5088</v>
      </c>
      <c r="D123" s="26" t="s">
        <v>5089</v>
      </c>
      <c r="E123" s="26" t="s">
        <v>5235</v>
      </c>
      <c r="F123" s="26">
        <v>1</v>
      </c>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18" t="s">
        <v>5174</v>
      </c>
      <c r="C124" s="10" t="s">
        <v>5175</v>
      </c>
      <c r="D124" s="10" t="s">
        <v>5089</v>
      </c>
      <c r="E124" s="18" t="s">
        <v>5235</v>
      </c>
      <c r="F124" s="18"/>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18" t="s">
        <v>5150</v>
      </c>
      <c r="C125" s="10" t="s">
        <v>5151</v>
      </c>
      <c r="D125" s="10" t="s">
        <v>5089</v>
      </c>
      <c r="E125" s="18" t="s">
        <v>5154</v>
      </c>
      <c r="F125" s="18"/>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18" t="s">
        <v>5152</v>
      </c>
      <c r="C126" s="10" t="s">
        <v>5153</v>
      </c>
      <c r="D126" s="10" t="s">
        <v>5089</v>
      </c>
      <c r="E126" s="18" t="s">
        <v>5154</v>
      </c>
      <c r="F126" s="18"/>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18" t="s">
        <v>5155</v>
      </c>
      <c r="C127" s="10" t="s">
        <v>5156</v>
      </c>
      <c r="D127" s="10" t="s">
        <v>5089</v>
      </c>
      <c r="E127" s="18" t="s">
        <v>5154</v>
      </c>
      <c r="F127" s="18"/>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18" t="s">
        <v>5157</v>
      </c>
      <c r="C128" s="10" t="s">
        <v>5158</v>
      </c>
      <c r="D128" s="10" t="s">
        <v>5089</v>
      </c>
      <c r="E128" s="18" t="s">
        <v>5154</v>
      </c>
      <c r="F128" s="18"/>
      <c r="G128" s="5"/>
      <c r="H128" s="5"/>
      <c r="I128" s="5"/>
      <c r="J128" s="5"/>
      <c r="K128" s="5"/>
      <c r="L128" s="5"/>
      <c r="M128" s="5"/>
      <c r="N128" s="5"/>
      <c r="O128" s="5"/>
      <c r="P128" s="5"/>
      <c r="Q128" s="5"/>
      <c r="R128" s="5"/>
      <c r="S128" s="5"/>
      <c r="T128" s="5"/>
      <c r="U128" s="5"/>
      <c r="V128" s="5"/>
      <c r="W128" s="5"/>
      <c r="X128" s="5"/>
      <c r="Y128" s="5"/>
      <c r="Z128" s="5"/>
    </row>
    <row r="129" spans="1:26" ht="12.75" hidden="1" customHeight="1" x14ac:dyDescent="0.2">
      <c r="A129" s="5"/>
      <c r="B129" s="5" t="s">
        <v>5196</v>
      </c>
      <c r="C129" s="5" t="s">
        <v>5197</v>
      </c>
      <c r="D129" s="5" t="s">
        <v>5089</v>
      </c>
      <c r="E129" s="5" t="s">
        <v>5154</v>
      </c>
      <c r="F129" s="5">
        <v>1</v>
      </c>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18" t="s">
        <v>5245</v>
      </c>
      <c r="C130" s="10" t="s">
        <v>5234</v>
      </c>
      <c r="D130" s="10" t="s">
        <v>5089</v>
      </c>
      <c r="E130" s="18" t="s">
        <v>5154</v>
      </c>
      <c r="F130" s="18"/>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f>SUM(F72:F130)</f>
        <v>4023451330567</v>
      </c>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B71:F131" xr:uid="{00000000-0009-0000-0000-000002000000}">
    <filterColumn colId="4">
      <filters blank="1">
        <filter val="4023451330567"/>
        <filter val="53010040003"/>
        <filter val="53020030004"/>
        <filter val="54020020023"/>
      </filters>
    </filterColumn>
  </autoFilter>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61"/>
  <sheetViews>
    <sheetView workbookViewId="0">
      <pane xSplit="4" ySplit="1" topLeftCell="N86" activePane="bottomRight" state="frozen"/>
      <selection pane="topRight" activeCell="E1" sqref="E1"/>
      <selection pane="bottomLeft" activeCell="A2" sqref="A2"/>
      <selection pane="bottomRight" activeCell="Q2" sqref="Q2"/>
    </sheetView>
  </sheetViews>
  <sheetFormatPr baseColWidth="10" defaultColWidth="10.140625" defaultRowHeight="15" customHeight="1" x14ac:dyDescent="0.2"/>
  <cols>
    <col min="1" max="1" width="3.5703125" customWidth="1"/>
    <col min="2" max="3" width="13.85546875" customWidth="1"/>
    <col min="4" max="4" width="26.140625" customWidth="1"/>
    <col min="5" max="5" width="17.28515625" customWidth="1"/>
    <col min="6" max="6" width="17.85546875" customWidth="1"/>
    <col min="7" max="7" width="13.140625" customWidth="1"/>
    <col min="8" max="8" width="12" customWidth="1"/>
    <col min="9" max="9" width="30.7109375" customWidth="1"/>
    <col min="10" max="10" width="19" customWidth="1"/>
    <col min="11" max="11" width="14.7109375" customWidth="1"/>
    <col min="12" max="12" width="9" customWidth="1"/>
    <col min="13" max="13" width="8.7109375" customWidth="1"/>
    <col min="14" max="14" width="12.28515625" customWidth="1"/>
    <col min="15" max="15" width="13.140625" customWidth="1"/>
    <col min="16" max="16" width="15.42578125" customWidth="1"/>
    <col min="17" max="17" width="20.28515625" customWidth="1"/>
    <col min="18" max="18" width="14.7109375" customWidth="1"/>
    <col min="19" max="19" width="18.28515625" customWidth="1"/>
    <col min="20" max="20" width="12.42578125" customWidth="1"/>
    <col min="21" max="21" width="8.5703125" customWidth="1"/>
    <col min="22" max="22" width="13.42578125" customWidth="1"/>
    <col min="23" max="24" width="9.42578125" customWidth="1"/>
    <col min="25" max="25" width="22.28515625" customWidth="1"/>
    <col min="26" max="27" width="18.7109375" customWidth="1"/>
    <col min="28" max="29" width="14.42578125" customWidth="1"/>
    <col min="30" max="30" width="18.42578125" customWidth="1"/>
    <col min="31" max="32" width="15.85546875" customWidth="1"/>
    <col min="33" max="33" width="14.7109375" customWidth="1"/>
    <col min="34" max="34" width="11.7109375" customWidth="1"/>
    <col min="35" max="35" width="13.28515625" customWidth="1"/>
    <col min="36" max="36" width="17.28515625" customWidth="1"/>
    <col min="37" max="37" width="19" customWidth="1"/>
    <col min="38" max="38" width="14" customWidth="1"/>
    <col min="39" max="39" width="11" customWidth="1"/>
    <col min="40" max="60" width="11.28515625" customWidth="1"/>
  </cols>
  <sheetData>
    <row r="1" spans="1:39" ht="36.75" customHeight="1" x14ac:dyDescent="0.2">
      <c r="A1" s="27" t="s">
        <v>5246</v>
      </c>
      <c r="B1" s="27" t="s">
        <v>5072</v>
      </c>
      <c r="C1" s="27" t="s">
        <v>5247</v>
      </c>
      <c r="D1" s="27" t="s">
        <v>5073</v>
      </c>
      <c r="E1" s="28" t="s">
        <v>5248</v>
      </c>
      <c r="F1" s="28" t="s">
        <v>5249</v>
      </c>
      <c r="G1" s="27" t="s">
        <v>5064</v>
      </c>
      <c r="H1" s="27" t="s">
        <v>5250</v>
      </c>
      <c r="I1" s="27" t="s">
        <v>5251</v>
      </c>
      <c r="J1" s="27" t="s">
        <v>5252</v>
      </c>
      <c r="K1" s="27" t="s">
        <v>5253</v>
      </c>
      <c r="L1" s="27" t="s">
        <v>5254</v>
      </c>
      <c r="M1" s="27" t="s">
        <v>5255</v>
      </c>
      <c r="N1" s="27" t="s">
        <v>5071</v>
      </c>
      <c r="O1" s="27" t="s">
        <v>5256</v>
      </c>
      <c r="P1" s="27" t="s">
        <v>5257</v>
      </c>
      <c r="Q1" s="27" t="s">
        <v>5258</v>
      </c>
      <c r="R1" s="27" t="s">
        <v>5075</v>
      </c>
      <c r="S1" s="29" t="s">
        <v>5074</v>
      </c>
      <c r="T1" s="30" t="s">
        <v>5259</v>
      </c>
      <c r="U1" s="30" t="s">
        <v>5260</v>
      </c>
      <c r="V1" s="30" t="s">
        <v>5261</v>
      </c>
      <c r="W1" s="30" t="s">
        <v>5262</v>
      </c>
      <c r="X1" s="30" t="s">
        <v>5263</v>
      </c>
      <c r="Y1" s="30" t="s">
        <v>5264</v>
      </c>
      <c r="Z1" s="31" t="s">
        <v>5265</v>
      </c>
      <c r="AA1" s="31" t="s">
        <v>5266</v>
      </c>
      <c r="AB1" s="31" t="s">
        <v>5267</v>
      </c>
      <c r="AC1" s="30" t="s">
        <v>5268</v>
      </c>
      <c r="AD1" s="30" t="s">
        <v>5269</v>
      </c>
      <c r="AE1" s="30" t="s">
        <v>5270</v>
      </c>
      <c r="AF1" s="30" t="s">
        <v>5271</v>
      </c>
      <c r="AG1" s="30" t="s">
        <v>5272</v>
      </c>
      <c r="AH1" s="30" t="s">
        <v>5273</v>
      </c>
      <c r="AI1" s="30" t="s">
        <v>5274</v>
      </c>
      <c r="AJ1" s="30" t="s">
        <v>5275</v>
      </c>
      <c r="AK1" s="30" t="s">
        <v>5276</v>
      </c>
      <c r="AL1" s="5"/>
      <c r="AM1" s="26"/>
    </row>
    <row r="2" spans="1:39" ht="99.75" customHeight="1" x14ac:dyDescent="0.2">
      <c r="A2" s="32">
        <v>1</v>
      </c>
      <c r="B2" s="33" t="s">
        <v>5092</v>
      </c>
      <c r="C2" s="34" t="s">
        <v>5277</v>
      </c>
      <c r="D2" s="17" t="s">
        <v>5093</v>
      </c>
      <c r="E2" s="35">
        <v>2415552000</v>
      </c>
      <c r="F2" s="35">
        <v>1885060500</v>
      </c>
      <c r="G2" s="36">
        <v>54020010026</v>
      </c>
      <c r="H2" s="36">
        <v>54020010026</v>
      </c>
      <c r="I2" s="10" t="str">
        <f>VLOOKUP(H2,Listados!$F$2:$G$1203,2,0)</f>
        <v>54020010026  Líneas de servicios del Proceso Desarrollo Económico certificadas bajo la ISO 9001:2015</v>
      </c>
      <c r="J2" s="36">
        <v>2</v>
      </c>
      <c r="K2" s="36">
        <v>2</v>
      </c>
      <c r="L2" s="36" t="s">
        <v>5278</v>
      </c>
      <c r="M2" s="36" t="s">
        <v>5279</v>
      </c>
      <c r="N2" s="36">
        <v>99</v>
      </c>
      <c r="O2" s="36" t="s">
        <v>5280</v>
      </c>
      <c r="P2" s="10" t="s">
        <v>5281</v>
      </c>
      <c r="Q2" s="10" t="s">
        <v>5282</v>
      </c>
      <c r="R2" s="10" t="s">
        <v>5095</v>
      </c>
      <c r="S2" s="10" t="s">
        <v>5094</v>
      </c>
      <c r="T2" s="36">
        <v>287340</v>
      </c>
      <c r="U2" s="37" t="s">
        <v>358</v>
      </c>
      <c r="V2" s="17" t="str">
        <f>VLOOKUP(U2,Listados!$P$3:$Q$33,2,0)</f>
        <v>Gobierno territorial</v>
      </c>
      <c r="W2" s="38" t="s">
        <v>167</v>
      </c>
      <c r="X2" s="10" t="str">
        <f>VLOOKUP(W2,Listados!$R$3:$S$28,2,0)</f>
        <v>Gobierno, Planeación y Desarrollo Instit</v>
      </c>
      <c r="Y2" s="39" t="s">
        <v>5283</v>
      </c>
      <c r="Z2" s="40">
        <f t="shared" ref="Z2:Z60" si="0">(SUM($AC2:$AF2)*1.5)-(SUM($AG2:$AI2))-$AB2</f>
        <v>11181666546</v>
      </c>
      <c r="AA2" s="40" t="e">
        <f t="shared" ref="AA2:AA60" si="1">(SUM($AC2:$AF2)*0.5)-$AB2+(#REF!+AC2-#REF!-AG2)</f>
        <v>#REF!</v>
      </c>
      <c r="AB2" s="40">
        <v>0</v>
      </c>
      <c r="AC2" s="41">
        <v>2735972196</v>
      </c>
      <c r="AD2" s="41">
        <v>2831971356</v>
      </c>
      <c r="AE2" s="41">
        <v>3143207812</v>
      </c>
      <c r="AF2" s="41">
        <v>0</v>
      </c>
      <c r="AG2" s="41">
        <f t="shared" ref="AG2:AG60" si="2">F2</f>
        <v>1885060500</v>
      </c>
      <c r="AH2" s="41">
        <v>0</v>
      </c>
      <c r="AI2" s="41">
        <v>0</v>
      </c>
      <c r="AJ2" s="42" t="str">
        <f t="shared" ref="AJ2:AJ61" si="3">LEFT(G2,2)</f>
        <v>54</v>
      </c>
      <c r="AK2" s="43"/>
      <c r="AL2" s="26"/>
      <c r="AM2" s="26"/>
    </row>
    <row r="3" spans="1:39" ht="99.75" customHeight="1" x14ac:dyDescent="0.2">
      <c r="A3" s="32">
        <v>2</v>
      </c>
      <c r="B3" s="33" t="s">
        <v>5096</v>
      </c>
      <c r="C3" s="34" t="s">
        <v>5284</v>
      </c>
      <c r="D3" s="17" t="s">
        <v>5097</v>
      </c>
      <c r="E3" s="35">
        <v>366628000</v>
      </c>
      <c r="F3" s="35">
        <v>219284686</v>
      </c>
      <c r="G3" s="36">
        <v>54020020014</v>
      </c>
      <c r="H3" s="36">
        <v>54020020014</v>
      </c>
      <c r="I3" s="10" t="str">
        <f>VLOOKUP(H3,Listados!$F$2:$G$1203,2,0)</f>
        <v>54020020014  Investigaciones sobre economía creativa, circular, digital y demás temas conexos al desarrollo del territorio, generadas y publicadas</v>
      </c>
      <c r="J3" s="36">
        <v>1</v>
      </c>
      <c r="K3" s="36">
        <v>3</v>
      </c>
      <c r="L3" s="36" t="s">
        <v>5278</v>
      </c>
      <c r="M3" s="36" t="s">
        <v>5279</v>
      </c>
      <c r="N3" s="36">
        <v>99</v>
      </c>
      <c r="O3" s="36" t="s">
        <v>5280</v>
      </c>
      <c r="P3" s="10" t="s">
        <v>5098</v>
      </c>
      <c r="Q3" s="10" t="s">
        <v>5285</v>
      </c>
      <c r="R3" s="10" t="s">
        <v>5098</v>
      </c>
      <c r="S3" s="10" t="s">
        <v>5094</v>
      </c>
      <c r="T3" s="36">
        <v>286312</v>
      </c>
      <c r="U3" s="37" t="s">
        <v>268</v>
      </c>
      <c r="V3" s="17" t="str">
        <f>VLOOKUP(U3,Listados!$P$3:$Q$33,2,0)</f>
        <v>Comercio, industria y turismo</v>
      </c>
      <c r="W3" s="38" t="s">
        <v>99</v>
      </c>
      <c r="X3" s="10" t="str">
        <f>VLOOKUP(W3,Listados!$R$3:$S$28,2,0)</f>
        <v>Desarrollo Comercial</v>
      </c>
      <c r="Y3" s="39" t="s">
        <v>5283</v>
      </c>
      <c r="Z3" s="40">
        <f t="shared" si="0"/>
        <v>2300715314</v>
      </c>
      <c r="AA3" s="40" t="e">
        <f t="shared" si="1"/>
        <v>#REF!</v>
      </c>
      <c r="AB3" s="40"/>
      <c r="AC3" s="41">
        <v>840000000</v>
      </c>
      <c r="AD3" s="41">
        <v>840000000</v>
      </c>
      <c r="AE3" s="41">
        <v>0</v>
      </c>
      <c r="AF3" s="41">
        <v>0</v>
      </c>
      <c r="AG3" s="41">
        <f t="shared" si="2"/>
        <v>219284686</v>
      </c>
      <c r="AH3" s="41">
        <v>0</v>
      </c>
      <c r="AI3" s="41">
        <v>0</v>
      </c>
      <c r="AJ3" s="42" t="str">
        <f t="shared" si="3"/>
        <v>54</v>
      </c>
      <c r="AK3" s="43"/>
      <c r="AL3" s="26"/>
      <c r="AM3" s="26"/>
    </row>
    <row r="4" spans="1:39" ht="99.75" customHeight="1" x14ac:dyDescent="0.2">
      <c r="A4" s="32">
        <v>3</v>
      </c>
      <c r="B4" s="42" t="s">
        <v>5184</v>
      </c>
      <c r="C4" s="34" t="s">
        <v>5286</v>
      </c>
      <c r="D4" s="17" t="s">
        <v>5185</v>
      </c>
      <c r="E4" s="35">
        <v>200000000</v>
      </c>
      <c r="F4" s="35" t="e">
        <v>#N/A</v>
      </c>
      <c r="G4" s="36">
        <v>54020020023</v>
      </c>
      <c r="H4" s="36">
        <v>54020020023</v>
      </c>
      <c r="I4" s="10" t="str">
        <f>VLOOKUP(H4,Listados!$F$2:$G$1203,2,0)</f>
        <v>54020020023  Inteligencia de mercados -estudio de mercado por clústeres, existentes en el municipio de Santiago de Cali, elaborado</v>
      </c>
      <c r="J4" s="36" t="e">
        <v>#N/A</v>
      </c>
      <c r="K4" s="36" t="e">
        <v>#N/A</v>
      </c>
      <c r="L4" s="36" t="s">
        <v>5278</v>
      </c>
      <c r="M4" s="36" t="s">
        <v>5279</v>
      </c>
      <c r="N4" s="36">
        <v>99</v>
      </c>
      <c r="O4" s="36" t="s">
        <v>5287</v>
      </c>
      <c r="P4" s="10" t="s">
        <v>5098</v>
      </c>
      <c r="Q4" s="10"/>
      <c r="R4" s="10" t="e">
        <v>#N/A</v>
      </c>
      <c r="S4" s="10" t="s">
        <v>5094</v>
      </c>
      <c r="T4" s="36">
        <v>399112</v>
      </c>
      <c r="U4" s="37" t="s">
        <v>268</v>
      </c>
      <c r="V4" s="17" t="str">
        <f>VLOOKUP(U4,Listados!$P$3:$Q$33,2,0)</f>
        <v>Comercio, industria y turismo</v>
      </c>
      <c r="W4" s="38"/>
      <c r="X4" s="10" t="e">
        <f>VLOOKUP(W4,Listados!$R$3:$S$28,2,0)</f>
        <v>#N/A</v>
      </c>
      <c r="Y4" s="39" t="s">
        <v>5288</v>
      </c>
      <c r="Z4" s="40" t="e">
        <f t="shared" si="0"/>
        <v>#N/A</v>
      </c>
      <c r="AA4" s="40" t="e">
        <f t="shared" si="1"/>
        <v>#REF!</v>
      </c>
      <c r="AB4" s="40">
        <v>0</v>
      </c>
      <c r="AC4" s="41">
        <v>200000000</v>
      </c>
      <c r="AD4" s="41">
        <v>205618291</v>
      </c>
      <c r="AE4" s="41">
        <v>0</v>
      </c>
      <c r="AF4" s="41">
        <v>0</v>
      </c>
      <c r="AG4" s="41" t="e">
        <f t="shared" si="2"/>
        <v>#N/A</v>
      </c>
      <c r="AH4" s="41">
        <v>0</v>
      </c>
      <c r="AI4" s="41">
        <v>0</v>
      </c>
      <c r="AJ4" s="42" t="str">
        <f t="shared" si="3"/>
        <v>54</v>
      </c>
      <c r="AK4" s="44" t="e">
        <f t="shared" ref="AK4:AK6" si="4">IF((L4&gt;0),L4/$F$160,0)</f>
        <v>#VALUE!</v>
      </c>
      <c r="AL4" s="16"/>
      <c r="AM4" s="26"/>
    </row>
    <row r="5" spans="1:39" ht="99.75" customHeight="1" x14ac:dyDescent="0.2">
      <c r="A5" s="32">
        <v>4</v>
      </c>
      <c r="B5" s="42" t="s">
        <v>5186</v>
      </c>
      <c r="C5" s="34"/>
      <c r="D5" s="17" t="s">
        <v>5187</v>
      </c>
      <c r="E5" s="35">
        <v>1500000000</v>
      </c>
      <c r="F5" s="35" t="e">
        <v>#N/A</v>
      </c>
      <c r="G5" s="36">
        <v>54020020013</v>
      </c>
      <c r="H5" s="36">
        <v>54020020013</v>
      </c>
      <c r="I5" s="10" t="str">
        <f>VLOOKUP(H5,Listados!$F$2:$G$1203,2,0)</f>
        <v>54020020013  Encuesta multipropósito de empleo (formal e informal) y calidad de vida para Cali, aplicada</v>
      </c>
      <c r="J5" s="36">
        <v>1</v>
      </c>
      <c r="K5" s="36">
        <v>2280907</v>
      </c>
      <c r="L5" s="36"/>
      <c r="M5" s="36" t="s">
        <v>5279</v>
      </c>
      <c r="N5" s="36">
        <v>99</v>
      </c>
      <c r="O5" s="36" t="s">
        <v>5287</v>
      </c>
      <c r="P5" s="10" t="s">
        <v>5098</v>
      </c>
      <c r="Q5" s="10"/>
      <c r="R5" s="10" t="e">
        <v>#N/A</v>
      </c>
      <c r="S5" s="10" t="s">
        <v>5094</v>
      </c>
      <c r="T5" s="36">
        <v>399531</v>
      </c>
      <c r="U5" s="37" t="s">
        <v>279</v>
      </c>
      <c r="V5" s="17" t="str">
        <f>VLOOKUP(U5,Listados!$P$3:$Q$33,2,0)</f>
        <v>Trabajo</v>
      </c>
      <c r="W5" s="38"/>
      <c r="X5" s="10" t="e">
        <f>VLOOKUP(W5,Listados!$R$3:$S$28,2,0)</f>
        <v>#N/A</v>
      </c>
      <c r="Y5" s="39" t="s">
        <v>5288</v>
      </c>
      <c r="Z5" s="40" t="e">
        <f t="shared" si="0"/>
        <v>#N/A</v>
      </c>
      <c r="AA5" s="40" t="e">
        <f t="shared" si="1"/>
        <v>#REF!</v>
      </c>
      <c r="AB5" s="40">
        <v>0</v>
      </c>
      <c r="AC5" s="41">
        <v>1500000000</v>
      </c>
      <c r="AD5" s="41">
        <v>0</v>
      </c>
      <c r="AE5" s="41">
        <v>0</v>
      </c>
      <c r="AF5" s="41">
        <v>0</v>
      </c>
      <c r="AG5" s="41" t="e">
        <f t="shared" si="2"/>
        <v>#N/A</v>
      </c>
      <c r="AH5" s="41">
        <v>0</v>
      </c>
      <c r="AI5" s="41">
        <v>0</v>
      </c>
      <c r="AJ5" s="42" t="str">
        <f t="shared" si="3"/>
        <v>54</v>
      </c>
      <c r="AK5" s="44">
        <f t="shared" si="4"/>
        <v>0</v>
      </c>
      <c r="AL5" s="16"/>
      <c r="AM5" s="26"/>
    </row>
    <row r="6" spans="1:39" ht="99.75" customHeight="1" x14ac:dyDescent="0.2">
      <c r="A6" s="32">
        <v>5</v>
      </c>
      <c r="B6" s="33" t="s">
        <v>5099</v>
      </c>
      <c r="C6" s="45">
        <v>2021760010388</v>
      </c>
      <c r="D6" s="17" t="s">
        <v>5100</v>
      </c>
      <c r="E6" s="35">
        <v>253000000</v>
      </c>
      <c r="F6" s="35">
        <v>108184000</v>
      </c>
      <c r="G6" s="36">
        <v>53020030001</v>
      </c>
      <c r="H6" s="36">
        <v>53020030001</v>
      </c>
      <c r="I6" s="10" t="str">
        <f>VLOOKUP(H6,Listados!$F$2:$G$1203,2,0)</f>
        <v>53020030001  Estrategias para el fomento de la producción limpia y el consumo responsable implementadas</v>
      </c>
      <c r="J6" s="46">
        <v>2</v>
      </c>
      <c r="K6" s="36">
        <v>2</v>
      </c>
      <c r="L6" s="36" t="s">
        <v>5278</v>
      </c>
      <c r="M6" s="36" t="s">
        <v>5279</v>
      </c>
      <c r="N6" s="36">
        <v>99</v>
      </c>
      <c r="O6" s="36" t="s">
        <v>5287</v>
      </c>
      <c r="P6" s="10" t="s">
        <v>5289</v>
      </c>
      <c r="Q6" s="10" t="s">
        <v>5290</v>
      </c>
      <c r="R6" s="10" t="s">
        <v>5101</v>
      </c>
      <c r="S6" s="10" t="s">
        <v>5079</v>
      </c>
      <c r="T6" s="36">
        <v>286426</v>
      </c>
      <c r="U6" s="37" t="s">
        <v>268</v>
      </c>
      <c r="V6" s="17" t="str">
        <f>VLOOKUP(U6,Listados!$P$3:$Q$33,2,0)</f>
        <v>Comercio, industria y turismo</v>
      </c>
      <c r="W6" s="38"/>
      <c r="X6" s="10" t="e">
        <f>VLOOKUP(W6,Listados!$R$3:$S$28,2,0)</f>
        <v>#N/A</v>
      </c>
      <c r="Y6" s="39" t="s">
        <v>5288</v>
      </c>
      <c r="Z6" s="40">
        <f t="shared" si="0"/>
        <v>4044847736</v>
      </c>
      <c r="AA6" s="40" t="e">
        <f t="shared" si="1"/>
        <v>#REF!</v>
      </c>
      <c r="AB6" s="40">
        <v>0</v>
      </c>
      <c r="AC6" s="41">
        <v>895754564</v>
      </c>
      <c r="AD6" s="41">
        <v>922627164</v>
      </c>
      <c r="AE6" s="41">
        <v>950306096</v>
      </c>
      <c r="AF6" s="41">
        <v>0</v>
      </c>
      <c r="AG6" s="41">
        <f t="shared" si="2"/>
        <v>108184000</v>
      </c>
      <c r="AH6" s="41">
        <v>0</v>
      </c>
      <c r="AI6" s="41">
        <v>0</v>
      </c>
      <c r="AJ6" s="42" t="str">
        <f t="shared" si="3"/>
        <v>53</v>
      </c>
      <c r="AK6" s="44" t="e">
        <f t="shared" si="4"/>
        <v>#VALUE!</v>
      </c>
      <c r="AL6" s="16"/>
      <c r="AM6" s="26"/>
    </row>
    <row r="7" spans="1:39" ht="99.75" customHeight="1" x14ac:dyDescent="0.2">
      <c r="A7" s="32">
        <v>6</v>
      </c>
      <c r="B7" s="33" t="s">
        <v>5107</v>
      </c>
      <c r="C7" s="34" t="s">
        <v>5291</v>
      </c>
      <c r="D7" s="17" t="s">
        <v>5108</v>
      </c>
      <c r="E7" s="35">
        <v>172848000</v>
      </c>
      <c r="F7" s="35">
        <v>94873000</v>
      </c>
      <c r="G7" s="36">
        <v>53020030003</v>
      </c>
      <c r="H7" s="36">
        <v>53020030003</v>
      </c>
      <c r="I7" s="10" t="str">
        <f>VLOOKUP(H7,Listados!$F$2:$G$1203,2,0)</f>
        <v xml:space="preserve">53020030003  Productores agrícolas locales fortalecidos en técnicas de producción sostenible, competitividad y asociatividad </v>
      </c>
      <c r="J7" s="36">
        <v>10</v>
      </c>
      <c r="K7" s="36">
        <v>10</v>
      </c>
      <c r="L7" s="36" t="s">
        <v>5278</v>
      </c>
      <c r="M7" s="36" t="s">
        <v>5279</v>
      </c>
      <c r="N7" s="36">
        <v>99</v>
      </c>
      <c r="O7" s="36" t="s">
        <v>5280</v>
      </c>
      <c r="P7" s="10" t="s">
        <v>5292</v>
      </c>
      <c r="Q7" s="10" t="s">
        <v>5293</v>
      </c>
      <c r="R7" s="10" t="s">
        <v>5080</v>
      </c>
      <c r="S7" s="10" t="s">
        <v>5079</v>
      </c>
      <c r="T7" s="36">
        <v>285989</v>
      </c>
      <c r="U7" s="37" t="s">
        <v>134</v>
      </c>
      <c r="V7" s="17" t="str">
        <f>VLOOKUP(U7,Listados!$P$3:$Q$33,2,0)</f>
        <v>Agricultura y desarrollo rural</v>
      </c>
      <c r="W7" s="38" t="s">
        <v>179</v>
      </c>
      <c r="X7" s="10" t="str">
        <f>VLOOKUP(W7,Listados!$R$3:$S$28,2,0)</f>
        <v>Agropecuario</v>
      </c>
      <c r="Y7" s="39" t="s">
        <v>5283</v>
      </c>
      <c r="Z7" s="40">
        <f t="shared" si="0"/>
        <v>1614190127</v>
      </c>
      <c r="AA7" s="40" t="e">
        <f t="shared" si="1"/>
        <v>#REF!</v>
      </c>
      <c r="AB7" s="40">
        <v>0</v>
      </c>
      <c r="AC7" s="41">
        <v>539695368</v>
      </c>
      <c r="AD7" s="41">
        <v>599680050</v>
      </c>
      <c r="AE7" s="41">
        <v>0</v>
      </c>
      <c r="AF7" s="41">
        <v>0</v>
      </c>
      <c r="AG7" s="41">
        <f t="shared" si="2"/>
        <v>94873000</v>
      </c>
      <c r="AH7" s="41">
        <v>0</v>
      </c>
      <c r="AI7" s="41">
        <v>0</v>
      </c>
      <c r="AJ7" s="42" t="str">
        <f t="shared" si="3"/>
        <v>53</v>
      </c>
      <c r="AK7" s="43"/>
      <c r="AL7" s="26"/>
      <c r="AM7" s="26"/>
    </row>
    <row r="8" spans="1:39" ht="99.75" customHeight="1" x14ac:dyDescent="0.2">
      <c r="A8" s="32">
        <v>7</v>
      </c>
      <c r="B8" s="33" t="s">
        <v>5112</v>
      </c>
      <c r="C8" s="38" t="s">
        <v>5294</v>
      </c>
      <c r="D8" s="17" t="s">
        <v>5113</v>
      </c>
      <c r="E8" s="35">
        <v>299712000</v>
      </c>
      <c r="F8" s="35">
        <v>87168000</v>
      </c>
      <c r="G8" s="36">
        <v>53020030002</v>
      </c>
      <c r="H8" s="36">
        <v>53020030002</v>
      </c>
      <c r="I8" s="10" t="str">
        <f>VLOOKUP(H8,Listados!$F$2:$G$1203,2,0)</f>
        <v>53020030002  Plan para el fortalecimiento de Negocios Verdes formulado e implementado</v>
      </c>
      <c r="J8" s="36">
        <v>35</v>
      </c>
      <c r="K8" s="36">
        <v>20</v>
      </c>
      <c r="L8" s="36" t="s">
        <v>5278</v>
      </c>
      <c r="M8" s="36" t="s">
        <v>5279</v>
      </c>
      <c r="N8" s="36">
        <v>99</v>
      </c>
      <c r="O8" s="36" t="s">
        <v>5287</v>
      </c>
      <c r="P8" s="10" t="s">
        <v>5295</v>
      </c>
      <c r="Q8" s="10" t="s">
        <v>5296</v>
      </c>
      <c r="R8" s="10" t="s">
        <v>5080</v>
      </c>
      <c r="S8" s="10" t="s">
        <v>5079</v>
      </c>
      <c r="T8" s="36">
        <v>286103</v>
      </c>
      <c r="U8" s="37" t="s">
        <v>245</v>
      </c>
      <c r="V8" s="17" t="str">
        <f>VLOOKUP(U8,Listados!$P$3:$Q$33,2,0)</f>
        <v>Ambiente y desarrollo sostenible</v>
      </c>
      <c r="W8" s="38"/>
      <c r="X8" s="10" t="e">
        <f>VLOOKUP(W8,Listados!$R$3:$S$28,2,0)</f>
        <v>#N/A</v>
      </c>
      <c r="Y8" s="39" t="s">
        <v>5288</v>
      </c>
      <c r="Z8" s="40">
        <f t="shared" si="0"/>
        <v>6122354397</v>
      </c>
      <c r="AA8" s="40" t="e">
        <f t="shared" si="1"/>
        <v>#REF!</v>
      </c>
      <c r="AB8" s="40">
        <v>0</v>
      </c>
      <c r="AC8" s="41">
        <v>1547849974</v>
      </c>
      <c r="AD8" s="41">
        <v>1594285515</v>
      </c>
      <c r="AE8" s="41">
        <v>997546109</v>
      </c>
      <c r="AF8" s="41">
        <v>0</v>
      </c>
      <c r="AG8" s="41">
        <f t="shared" si="2"/>
        <v>87168000</v>
      </c>
      <c r="AH8" s="41">
        <v>0</v>
      </c>
      <c r="AI8" s="41">
        <v>0</v>
      </c>
      <c r="AJ8" s="42" t="str">
        <f t="shared" si="3"/>
        <v>53</v>
      </c>
      <c r="AK8" s="44" t="e">
        <f>IF((L8&gt;0),L8/$F$160,0)</f>
        <v>#VALUE!</v>
      </c>
      <c r="AL8" s="16"/>
      <c r="AM8" s="26"/>
    </row>
    <row r="9" spans="1:39" ht="99.75" customHeight="1" x14ac:dyDescent="0.2">
      <c r="A9" s="32">
        <v>8</v>
      </c>
      <c r="B9" s="47" t="s">
        <v>5116</v>
      </c>
      <c r="C9" s="38" t="s">
        <v>5297</v>
      </c>
      <c r="D9" s="17" t="s">
        <v>5117</v>
      </c>
      <c r="E9" s="35">
        <v>527564000</v>
      </c>
      <c r="F9" s="35">
        <v>127168000</v>
      </c>
      <c r="G9" s="36">
        <v>53020020002</v>
      </c>
      <c r="H9" s="36">
        <v>53020020002</v>
      </c>
      <c r="I9" s="10" t="str">
        <f>VLOOKUP(H9,Listados!$F$2:$G$1203,2,0)</f>
        <v xml:space="preserve">53020020002  Sistema de Gestión de economía circular diseñado, implementado y certificado </v>
      </c>
      <c r="J9" s="36">
        <v>20</v>
      </c>
      <c r="K9" s="36">
        <v>20</v>
      </c>
      <c r="L9" s="36" t="s">
        <v>5278</v>
      </c>
      <c r="M9" s="36" t="s">
        <v>5279</v>
      </c>
      <c r="N9" s="36">
        <v>99</v>
      </c>
      <c r="O9" s="36" t="s">
        <v>5280</v>
      </c>
      <c r="P9" s="10" t="s">
        <v>5298</v>
      </c>
      <c r="Q9" s="10" t="s">
        <v>5299</v>
      </c>
      <c r="R9" s="10" t="s">
        <v>5101</v>
      </c>
      <c r="S9" s="10" t="s">
        <v>5079</v>
      </c>
      <c r="T9" s="36">
        <v>284871</v>
      </c>
      <c r="U9" s="37" t="s">
        <v>268</v>
      </c>
      <c r="V9" s="17" t="str">
        <f>VLOOKUP(U9,Listados!$P$3:$Q$33,2,0)</f>
        <v>Comercio, industria y turismo</v>
      </c>
      <c r="W9" s="38" t="s">
        <v>99</v>
      </c>
      <c r="X9" s="10" t="str">
        <f>VLOOKUP(W9,Listados!$R$3:$S$28,2,0)</f>
        <v>Desarrollo Comercial</v>
      </c>
      <c r="Y9" s="39" t="s">
        <v>5283</v>
      </c>
      <c r="Z9" s="40">
        <f t="shared" si="0"/>
        <v>3147000398</v>
      </c>
      <c r="AA9" s="40" t="e">
        <f t="shared" si="1"/>
        <v>#REF!</v>
      </c>
      <c r="AB9" s="40">
        <v>0</v>
      </c>
      <c r="AC9" s="41">
        <v>1088654416</v>
      </c>
      <c r="AD9" s="41">
        <v>1094124516</v>
      </c>
      <c r="AE9" s="41">
        <v>0</v>
      </c>
      <c r="AF9" s="41">
        <v>0</v>
      </c>
      <c r="AG9" s="41">
        <f t="shared" si="2"/>
        <v>127168000</v>
      </c>
      <c r="AH9" s="41">
        <v>0</v>
      </c>
      <c r="AI9" s="41">
        <v>0</v>
      </c>
      <c r="AJ9" s="42" t="str">
        <f t="shared" si="3"/>
        <v>53</v>
      </c>
      <c r="AK9" s="43"/>
      <c r="AL9" s="26"/>
      <c r="AM9" s="26"/>
    </row>
    <row r="10" spans="1:39" ht="99.75" customHeight="1" x14ac:dyDescent="0.2">
      <c r="A10" s="32">
        <v>9</v>
      </c>
      <c r="B10" s="47" t="s">
        <v>5161</v>
      </c>
      <c r="C10" s="38" t="s">
        <v>5300</v>
      </c>
      <c r="D10" s="17" t="s">
        <v>5162</v>
      </c>
      <c r="E10" s="35">
        <v>624449000</v>
      </c>
      <c r="F10" s="35">
        <v>199401000</v>
      </c>
      <c r="G10" s="36">
        <v>53020020001</v>
      </c>
      <c r="H10" s="36">
        <v>53020020001</v>
      </c>
      <c r="I10" s="10" t="str">
        <f>VLOOKUP(H10,Listados!$F$2:$G$1203,2,0)</f>
        <v xml:space="preserve">53020020001  Empresas y emprendimientos fortalecidos en capacidades para el fomento de la economía Circular </v>
      </c>
      <c r="J10" s="36">
        <v>91</v>
      </c>
      <c r="K10" s="36">
        <v>40</v>
      </c>
      <c r="L10" s="36" t="s">
        <v>5278</v>
      </c>
      <c r="M10" s="36" t="s">
        <v>5279</v>
      </c>
      <c r="N10" s="36">
        <v>99</v>
      </c>
      <c r="O10" s="36" t="s">
        <v>5280</v>
      </c>
      <c r="P10" s="10" t="s">
        <v>5301</v>
      </c>
      <c r="Q10" s="10" t="s">
        <v>5296</v>
      </c>
      <c r="R10" s="10" t="s">
        <v>5101</v>
      </c>
      <c r="S10" s="10" t="s">
        <v>5079</v>
      </c>
      <c r="T10" s="36">
        <v>290558</v>
      </c>
      <c r="U10" s="37" t="s">
        <v>268</v>
      </c>
      <c r="V10" s="17" t="str">
        <f>VLOOKUP(U10,Listados!$P$3:$Q$33,2,0)</f>
        <v>Comercio, industria y turismo</v>
      </c>
      <c r="W10" s="38" t="s">
        <v>99</v>
      </c>
      <c r="X10" s="10" t="str">
        <f>VLOOKUP(W10,Listados!$R$3:$S$28,2,0)</f>
        <v>Desarrollo Comercial</v>
      </c>
      <c r="Y10" s="39" t="s">
        <v>5283</v>
      </c>
      <c r="Z10" s="40">
        <f t="shared" si="0"/>
        <v>7065635208</v>
      </c>
      <c r="AA10" s="40" t="e">
        <f t="shared" si="1"/>
        <v>#REF!</v>
      </c>
      <c r="AB10" s="40">
        <v>0</v>
      </c>
      <c r="AC10" s="41">
        <v>2412721160</v>
      </c>
      <c r="AD10" s="41">
        <v>2430636312</v>
      </c>
      <c r="AE10" s="41">
        <v>0</v>
      </c>
      <c r="AF10" s="41">
        <v>0</v>
      </c>
      <c r="AG10" s="41">
        <f t="shared" si="2"/>
        <v>199401000</v>
      </c>
      <c r="AH10" s="41">
        <v>0</v>
      </c>
      <c r="AI10" s="41">
        <v>0</v>
      </c>
      <c r="AJ10" s="42" t="str">
        <f t="shared" si="3"/>
        <v>53</v>
      </c>
      <c r="AK10" s="43"/>
      <c r="AL10" s="26"/>
      <c r="AM10" s="26"/>
    </row>
    <row r="11" spans="1:39" ht="99.75" customHeight="1" x14ac:dyDescent="0.2">
      <c r="A11" s="32">
        <v>10</v>
      </c>
      <c r="B11" s="36" t="s">
        <v>5188</v>
      </c>
      <c r="C11" s="38" t="s">
        <v>5302</v>
      </c>
      <c r="D11" s="17" t="s">
        <v>5189</v>
      </c>
      <c r="E11" s="35">
        <v>606964000</v>
      </c>
      <c r="F11" s="35">
        <v>102762000</v>
      </c>
      <c r="G11" s="36">
        <v>53020020003</v>
      </c>
      <c r="H11" s="36">
        <v>53020020003</v>
      </c>
      <c r="I11" s="10" t="str">
        <f>VLOOKUP(H11,Listados!$F$2:$G$1203,2,0)</f>
        <v xml:space="preserve">53020020003  Estudios de Análisis Económico e Impacto para el aprovechamiento de residuos orgánicos, inorgánicos y RCD elaborado </v>
      </c>
      <c r="J11" s="36">
        <v>3</v>
      </c>
      <c r="K11" s="36">
        <v>3</v>
      </c>
      <c r="L11" s="36"/>
      <c r="M11" s="36" t="s">
        <v>5279</v>
      </c>
      <c r="N11" s="36">
        <v>99</v>
      </c>
      <c r="O11" s="36" t="s">
        <v>5287</v>
      </c>
      <c r="P11" s="10"/>
      <c r="Q11" s="10"/>
      <c r="R11" s="10" t="s">
        <v>5098</v>
      </c>
      <c r="S11" s="10" t="s">
        <v>5094</v>
      </c>
      <c r="T11" s="36">
        <v>401183</v>
      </c>
      <c r="U11" s="37" t="s">
        <v>268</v>
      </c>
      <c r="V11" s="17" t="str">
        <f>VLOOKUP(U11,Listados!$P$3:$Q$33,2,0)</f>
        <v>Comercio, industria y turismo</v>
      </c>
      <c r="W11" s="38"/>
      <c r="X11" s="10" t="e">
        <f>VLOOKUP(W11,Listados!$R$3:$S$28,2,0)</f>
        <v>#N/A</v>
      </c>
      <c r="Y11" s="39" t="s">
        <v>5288</v>
      </c>
      <c r="Z11" s="40">
        <f t="shared" si="0"/>
        <v>1426770324</v>
      </c>
      <c r="AA11" s="40" t="e">
        <f t="shared" si="1"/>
        <v>#REF!</v>
      </c>
      <c r="AB11" s="40">
        <v>0</v>
      </c>
      <c r="AC11" s="41">
        <v>606964000</v>
      </c>
      <c r="AD11" s="41">
        <v>412724216</v>
      </c>
      <c r="AE11" s="41">
        <v>0</v>
      </c>
      <c r="AF11" s="41">
        <v>0</v>
      </c>
      <c r="AG11" s="41">
        <f t="shared" si="2"/>
        <v>102762000</v>
      </c>
      <c r="AH11" s="41">
        <v>0</v>
      </c>
      <c r="AI11" s="41">
        <v>0</v>
      </c>
      <c r="AJ11" s="42" t="str">
        <f t="shared" si="3"/>
        <v>53</v>
      </c>
      <c r="AK11" s="44">
        <f t="shared" ref="AK11:AK12" si="5">IF((L11&gt;0),L11/$F$160,0)</f>
        <v>0</v>
      </c>
      <c r="AL11" s="16"/>
      <c r="AM11" s="26"/>
    </row>
    <row r="12" spans="1:39" ht="99.75" customHeight="1" x14ac:dyDescent="0.2">
      <c r="A12" s="32">
        <v>11</v>
      </c>
      <c r="B12" s="36" t="s">
        <v>5200</v>
      </c>
      <c r="C12" s="38" t="s">
        <v>5303</v>
      </c>
      <c r="D12" s="17" t="s">
        <v>5201</v>
      </c>
      <c r="E12" s="35">
        <v>168907000</v>
      </c>
      <c r="F12" s="35" t="e">
        <v>#N/A</v>
      </c>
      <c r="G12" s="36">
        <v>51010010018</v>
      </c>
      <c r="H12" s="36">
        <v>51010010018</v>
      </c>
      <c r="I12" s="10" t="str">
        <f>VLOOKUP(H12,Listados!$F$2:$G$1203,2,0)</f>
        <v>51010010018  Plataforma tecnológica para la Gestión de la Economía Circular diseñada y en funcionamiento</v>
      </c>
      <c r="J12" s="36">
        <v>1</v>
      </c>
      <c r="K12" s="36">
        <v>180</v>
      </c>
      <c r="L12" s="36" t="s">
        <v>5278</v>
      </c>
      <c r="M12" s="36" t="s">
        <v>5279</v>
      </c>
      <c r="N12" s="36">
        <v>99</v>
      </c>
      <c r="O12" s="36" t="s">
        <v>5287</v>
      </c>
      <c r="P12" s="10" t="s">
        <v>5304</v>
      </c>
      <c r="Q12" s="10" t="s">
        <v>5305</v>
      </c>
      <c r="R12" s="10" t="e">
        <v>#N/A</v>
      </c>
      <c r="S12" s="10" t="s">
        <v>5079</v>
      </c>
      <c r="T12" s="36">
        <v>402399</v>
      </c>
      <c r="U12" s="37" t="s">
        <v>177</v>
      </c>
      <c r="V12" s="17" t="str">
        <f>VLOOKUP(U12,Listados!$P$3:$Q$33,2,0)</f>
        <v>Tecnologías de la información y las comunicaciones</v>
      </c>
      <c r="W12" s="38"/>
      <c r="X12" s="10"/>
      <c r="Y12" s="39" t="s">
        <v>5288</v>
      </c>
      <c r="Z12" s="40" t="e">
        <f t="shared" si="0"/>
        <v>#N/A</v>
      </c>
      <c r="AA12" s="40" t="e">
        <f t="shared" si="1"/>
        <v>#REF!</v>
      </c>
      <c r="AB12" s="40">
        <v>0</v>
      </c>
      <c r="AC12" s="41">
        <v>168907000</v>
      </c>
      <c r="AD12" s="41">
        <v>0</v>
      </c>
      <c r="AE12" s="41">
        <v>0</v>
      </c>
      <c r="AF12" s="41">
        <v>0</v>
      </c>
      <c r="AG12" s="41" t="e">
        <f t="shared" si="2"/>
        <v>#N/A</v>
      </c>
      <c r="AH12" s="41">
        <v>0</v>
      </c>
      <c r="AI12" s="41">
        <v>0</v>
      </c>
      <c r="AJ12" s="42" t="str">
        <f t="shared" si="3"/>
        <v>51</v>
      </c>
      <c r="AK12" s="44" t="e">
        <f t="shared" si="5"/>
        <v>#VALUE!</v>
      </c>
      <c r="AL12" s="16"/>
      <c r="AM12" s="26"/>
    </row>
    <row r="13" spans="1:39" ht="99.75" customHeight="1" x14ac:dyDescent="0.2">
      <c r="A13" s="32">
        <v>12</v>
      </c>
      <c r="B13" s="33" t="s">
        <v>5120</v>
      </c>
      <c r="C13" s="34" t="s">
        <v>5306</v>
      </c>
      <c r="D13" s="17" t="s">
        <v>5121</v>
      </c>
      <c r="E13" s="35">
        <v>484828000</v>
      </c>
      <c r="F13" s="35">
        <v>195924000</v>
      </c>
      <c r="G13" s="36">
        <v>51020010002</v>
      </c>
      <c r="H13" s="36">
        <v>51020010002</v>
      </c>
      <c r="I13" s="10" t="str">
        <f>VLOOKUP(H13,Listados!$F$2:$G$1203,2,0)</f>
        <v>51020010002  Áreas de Desarrollo Naranja en artes escénicas, patrimonio, gastronomía, artes visuales y digitales, audiovisual, diseño e innovación implementadas</v>
      </c>
      <c r="J13" s="36">
        <v>4</v>
      </c>
      <c r="K13" s="36">
        <v>4</v>
      </c>
      <c r="L13" s="48" t="s">
        <v>5307</v>
      </c>
      <c r="M13" s="36" t="s">
        <v>5279</v>
      </c>
      <c r="N13" s="36">
        <v>99</v>
      </c>
      <c r="O13" s="36" t="s">
        <v>5280</v>
      </c>
      <c r="P13" s="10" t="s">
        <v>5308</v>
      </c>
      <c r="Q13" s="10" t="s">
        <v>5285</v>
      </c>
      <c r="R13" s="10" t="s">
        <v>5122</v>
      </c>
      <c r="S13" s="10" t="s">
        <v>5079</v>
      </c>
      <c r="T13" s="36">
        <v>287040</v>
      </c>
      <c r="U13" s="37" t="s">
        <v>257</v>
      </c>
      <c r="V13" s="17" t="str">
        <f>VLOOKUP(U13,Listados!$P$3:$Q$33,2,0)</f>
        <v>Cultura</v>
      </c>
      <c r="W13" s="38" t="s">
        <v>89</v>
      </c>
      <c r="X13" s="10" t="str">
        <f>VLOOKUP(W13,Listados!$R$3:$S$28,2,0)</f>
        <v>Arte y Cultura</v>
      </c>
      <c r="Y13" s="39" t="s">
        <v>5283</v>
      </c>
      <c r="Z13" s="40">
        <f t="shared" si="0"/>
        <v>50816976000</v>
      </c>
      <c r="AA13" s="40" t="e">
        <f t="shared" si="1"/>
        <v>#REF!</v>
      </c>
      <c r="AB13" s="40">
        <v>0</v>
      </c>
      <c r="AC13" s="41">
        <v>17004300000</v>
      </c>
      <c r="AD13" s="41">
        <v>17004300000</v>
      </c>
      <c r="AE13" s="41">
        <v>0</v>
      </c>
      <c r="AF13" s="41">
        <v>0</v>
      </c>
      <c r="AG13" s="41">
        <f t="shared" si="2"/>
        <v>195924000</v>
      </c>
      <c r="AH13" s="41">
        <v>0</v>
      </c>
      <c r="AI13" s="41">
        <v>0</v>
      </c>
      <c r="AJ13" s="42" t="str">
        <f t="shared" si="3"/>
        <v>51</v>
      </c>
      <c r="AK13" s="43"/>
      <c r="AL13" s="26"/>
      <c r="AM13" s="26"/>
    </row>
    <row r="14" spans="1:39" ht="99.75" customHeight="1" x14ac:dyDescent="0.2">
      <c r="A14" s="32">
        <v>13</v>
      </c>
      <c r="B14" s="42" t="s">
        <v>5123</v>
      </c>
      <c r="C14" s="34" t="s">
        <v>5309</v>
      </c>
      <c r="D14" s="17" t="s">
        <v>5124</v>
      </c>
      <c r="E14" s="35">
        <v>2196876960</v>
      </c>
      <c r="F14" s="35" t="e">
        <v>#N/A</v>
      </c>
      <c r="G14" s="36">
        <v>51020010007</v>
      </c>
      <c r="H14" s="36">
        <v>51020010007</v>
      </c>
      <c r="I14" s="10" t="str">
        <f>VLOOKUP(H14,Listados!$F$2:$G$1203,2,0)</f>
        <v>51020010007  Laboratorios de innovación y emprendimientos en artes digitales desarrollados</v>
      </c>
      <c r="J14" s="36" t="e">
        <v>#N/A</v>
      </c>
      <c r="K14" s="36" t="e">
        <v>#N/A</v>
      </c>
      <c r="L14" s="48" t="s">
        <v>5278</v>
      </c>
      <c r="M14" s="36" t="s">
        <v>5279</v>
      </c>
      <c r="N14" s="36">
        <v>99</v>
      </c>
      <c r="O14" s="36" t="s">
        <v>5280</v>
      </c>
      <c r="P14" s="10" t="s">
        <v>5310</v>
      </c>
      <c r="Q14" s="10" t="s">
        <v>5311</v>
      </c>
      <c r="R14" s="10" t="e">
        <v>#N/A</v>
      </c>
      <c r="S14" s="10" t="s">
        <v>5079</v>
      </c>
      <c r="T14" s="36">
        <v>286550</v>
      </c>
      <c r="U14" s="37" t="s">
        <v>301</v>
      </c>
      <c r="V14" s="17" t="str">
        <f>VLOOKUP(U14,Listados!$P$3:$Q$33,2,0)</f>
        <v>Ciencia, tecnología e innovación</v>
      </c>
      <c r="W14" s="38" t="s">
        <v>200</v>
      </c>
      <c r="X14" s="10" t="s">
        <v>303</v>
      </c>
      <c r="Y14" s="39" t="s">
        <v>5283</v>
      </c>
      <c r="Z14" s="40" t="e">
        <f t="shared" si="0"/>
        <v>#N/A</v>
      </c>
      <c r="AA14" s="40" t="e">
        <f t="shared" si="1"/>
        <v>#REF!</v>
      </c>
      <c r="AB14" s="40">
        <v>0</v>
      </c>
      <c r="AC14" s="41">
        <v>1460800000</v>
      </c>
      <c r="AD14" s="41">
        <v>1433800000</v>
      </c>
      <c r="AE14" s="41">
        <v>0</v>
      </c>
      <c r="AF14" s="41">
        <v>0</v>
      </c>
      <c r="AG14" s="41" t="e">
        <f t="shared" si="2"/>
        <v>#N/A</v>
      </c>
      <c r="AH14" s="41">
        <v>0</v>
      </c>
      <c r="AI14" s="41">
        <v>0</v>
      </c>
      <c r="AJ14" s="42" t="str">
        <f t="shared" si="3"/>
        <v>51</v>
      </c>
      <c r="AK14" s="43"/>
      <c r="AL14" s="26"/>
      <c r="AM14" s="26"/>
    </row>
    <row r="15" spans="1:39" ht="99.75" customHeight="1" x14ac:dyDescent="0.2">
      <c r="A15" s="32">
        <v>14</v>
      </c>
      <c r="B15" s="33" t="s">
        <v>5125</v>
      </c>
      <c r="C15" s="45">
        <v>2021760010408</v>
      </c>
      <c r="D15" s="17" t="s">
        <v>5126</v>
      </c>
      <c r="E15" s="35">
        <v>1017952000</v>
      </c>
      <c r="F15" s="35">
        <v>179041000</v>
      </c>
      <c r="G15" s="36">
        <v>51020010008</v>
      </c>
      <c r="H15" s="36">
        <v>51020010008</v>
      </c>
      <c r="I15" s="10" t="str">
        <f>VLOOKUP(H15,Listados!$F$2:$G$1203,2,0)</f>
        <v>51020010008  Emprendimientos y empresas de la industria cultural y creativa de Cali beneficiados con asistencia técnica</v>
      </c>
      <c r="J15" s="36">
        <v>670</v>
      </c>
      <c r="K15" s="36">
        <v>30</v>
      </c>
      <c r="L15" s="48" t="s">
        <v>5278</v>
      </c>
      <c r="M15" s="36" t="s">
        <v>5279</v>
      </c>
      <c r="N15" s="36">
        <v>99</v>
      </c>
      <c r="O15" s="36" t="s">
        <v>5287</v>
      </c>
      <c r="P15" s="10" t="s">
        <v>5312</v>
      </c>
      <c r="Q15" s="10" t="s">
        <v>5313</v>
      </c>
      <c r="R15" s="10" t="s">
        <v>5122</v>
      </c>
      <c r="S15" s="10" t="s">
        <v>5079</v>
      </c>
      <c r="T15" s="36">
        <v>287489</v>
      </c>
      <c r="U15" s="37" t="s">
        <v>268</v>
      </c>
      <c r="V15" s="17" t="str">
        <f>VLOOKUP(U15,Listados!$P$3:$Q$33,2,0)</f>
        <v>Comercio, industria y turismo</v>
      </c>
      <c r="W15" s="38"/>
      <c r="X15" s="10" t="e">
        <f>VLOOKUP(W15,Listados!$R$3:$S$28,2,0)</f>
        <v>#N/A</v>
      </c>
      <c r="Y15" s="39" t="s">
        <v>5288</v>
      </c>
      <c r="Z15" s="40">
        <f t="shared" si="0"/>
        <v>4951448249</v>
      </c>
      <c r="AA15" s="40" t="e">
        <f t="shared" si="1"/>
        <v>#REF!</v>
      </c>
      <c r="AB15" s="40">
        <v>0</v>
      </c>
      <c r="AC15" s="41">
        <v>1117832080</v>
      </c>
      <c r="AD15" s="41">
        <v>1151247043</v>
      </c>
      <c r="AE15" s="41">
        <v>1151247043</v>
      </c>
      <c r="AF15" s="41">
        <v>0</v>
      </c>
      <c r="AG15" s="41">
        <f t="shared" si="2"/>
        <v>179041000</v>
      </c>
      <c r="AH15" s="41">
        <v>0</v>
      </c>
      <c r="AI15" s="41">
        <v>0</v>
      </c>
      <c r="AJ15" s="42" t="str">
        <f t="shared" si="3"/>
        <v>51</v>
      </c>
      <c r="AK15" s="44" t="e">
        <f>IF((L15&gt;0),L15/$F$160,0)</f>
        <v>#VALUE!</v>
      </c>
      <c r="AL15" s="16"/>
      <c r="AM15" s="26"/>
    </row>
    <row r="16" spans="1:39" ht="99.75" customHeight="1" x14ac:dyDescent="0.2">
      <c r="A16" s="32">
        <v>15</v>
      </c>
      <c r="B16" s="33" t="s">
        <v>5127</v>
      </c>
      <c r="C16" s="34" t="s">
        <v>5314</v>
      </c>
      <c r="D16" s="17" t="s">
        <v>5128</v>
      </c>
      <c r="E16" s="35">
        <v>459004000</v>
      </c>
      <c r="F16" s="35">
        <v>142762000</v>
      </c>
      <c r="G16" s="36">
        <v>51020010003</v>
      </c>
      <c r="H16" s="36">
        <v>51020010003</v>
      </c>
      <c r="I16" s="10" t="str">
        <f>VLOOKUP(H16,Listados!$F$2:$G$1203,2,0)</f>
        <v>51020010003  Emprendimientos y empresas de industrias creativas para la incubación, aceleración y sofisticación fortalecidos</v>
      </c>
      <c r="J16" s="36">
        <v>74</v>
      </c>
      <c r="K16" s="36">
        <v>30</v>
      </c>
      <c r="L16" s="48" t="s">
        <v>5278</v>
      </c>
      <c r="M16" s="36" t="s">
        <v>5279</v>
      </c>
      <c r="N16" s="36">
        <v>99</v>
      </c>
      <c r="O16" s="36" t="s">
        <v>5280</v>
      </c>
      <c r="P16" s="10" t="s">
        <v>5315</v>
      </c>
      <c r="Q16" s="10" t="s">
        <v>5316</v>
      </c>
      <c r="R16" s="10" t="s">
        <v>5122</v>
      </c>
      <c r="S16" s="10" t="s">
        <v>5079</v>
      </c>
      <c r="T16" s="36">
        <v>286733</v>
      </c>
      <c r="U16" s="37" t="s">
        <v>268</v>
      </c>
      <c r="V16" s="17" t="str">
        <f>VLOOKUP(U16,Listados!$P$3:$Q$33,2,0)</f>
        <v>Comercio, industria y turismo</v>
      </c>
      <c r="W16" s="38" t="s">
        <v>99</v>
      </c>
      <c r="X16" s="10" t="str">
        <f>VLOOKUP(W16,Listados!$R$3:$S$28,2,0)</f>
        <v>Desarrollo Comercial</v>
      </c>
      <c r="Y16" s="39" t="s">
        <v>5283</v>
      </c>
      <c r="Z16" s="40">
        <f t="shared" si="0"/>
        <v>3292528464.5</v>
      </c>
      <c r="AA16" s="40" t="e">
        <f t="shared" si="1"/>
        <v>#REF!</v>
      </c>
      <c r="AB16" s="40">
        <v>0</v>
      </c>
      <c r="AC16" s="41">
        <v>1143841982</v>
      </c>
      <c r="AD16" s="41">
        <v>1146351661</v>
      </c>
      <c r="AE16" s="41">
        <v>0</v>
      </c>
      <c r="AF16" s="41">
        <v>0</v>
      </c>
      <c r="AG16" s="41">
        <f t="shared" si="2"/>
        <v>142762000</v>
      </c>
      <c r="AH16" s="41">
        <v>0</v>
      </c>
      <c r="AI16" s="41">
        <v>0</v>
      </c>
      <c r="AJ16" s="42" t="str">
        <f t="shared" si="3"/>
        <v>51</v>
      </c>
      <c r="AK16" s="43"/>
      <c r="AL16" s="26"/>
      <c r="AM16" s="26"/>
    </row>
    <row r="17" spans="1:39" ht="99.75" customHeight="1" x14ac:dyDescent="0.2">
      <c r="A17" s="32">
        <v>16</v>
      </c>
      <c r="B17" s="33" t="s">
        <v>5129</v>
      </c>
      <c r="C17" s="34" t="s">
        <v>5317</v>
      </c>
      <c r="D17" s="17" t="s">
        <v>5130</v>
      </c>
      <c r="E17" s="35">
        <v>831959000</v>
      </c>
      <c r="F17" s="35">
        <v>135594000</v>
      </c>
      <c r="G17" s="36">
        <v>51020010009</v>
      </c>
      <c r="H17" s="36">
        <v>51020010009</v>
      </c>
      <c r="I17" s="10" t="str">
        <f>VLOOKUP(H17,Listados!$F$2:$G$1203,2,0)</f>
        <v>51020010009  Proyectos de inversión nacional y extranjera para el sector fílmico apoyados</v>
      </c>
      <c r="J17" s="36">
        <v>3</v>
      </c>
      <c r="K17" s="36">
        <v>1</v>
      </c>
      <c r="L17" s="48" t="s">
        <v>5278</v>
      </c>
      <c r="M17" s="36" t="s">
        <v>5279</v>
      </c>
      <c r="N17" s="36">
        <v>99</v>
      </c>
      <c r="O17" s="36" t="s">
        <v>5280</v>
      </c>
      <c r="P17" s="10" t="s">
        <v>5318</v>
      </c>
      <c r="Q17" s="10" t="s">
        <v>5319</v>
      </c>
      <c r="R17" s="10" t="s">
        <v>5122</v>
      </c>
      <c r="S17" s="10" t="s">
        <v>5079</v>
      </c>
      <c r="T17" s="36">
        <v>287493</v>
      </c>
      <c r="U17" s="37" t="s">
        <v>257</v>
      </c>
      <c r="V17" s="17" t="str">
        <f>VLOOKUP(U17,Listados!$P$3:$Q$33,2,0)</f>
        <v>Cultura</v>
      </c>
      <c r="W17" s="38" t="s">
        <v>89</v>
      </c>
      <c r="X17" s="10" t="str">
        <f>VLOOKUP(W17,Listados!$R$3:$S$28,2,0)</f>
        <v>Arte y Cultura</v>
      </c>
      <c r="Y17" s="39" t="s">
        <v>5283</v>
      </c>
      <c r="Z17" s="40">
        <f t="shared" si="0"/>
        <v>9672102417</v>
      </c>
      <c r="AA17" s="40" t="e">
        <f t="shared" si="1"/>
        <v>#REF!</v>
      </c>
      <c r="AB17" s="40">
        <v>0</v>
      </c>
      <c r="AC17" s="41">
        <v>3205129548</v>
      </c>
      <c r="AD17" s="41">
        <v>3333334730</v>
      </c>
      <c r="AE17" s="41">
        <v>0</v>
      </c>
      <c r="AF17" s="41">
        <v>0</v>
      </c>
      <c r="AG17" s="41">
        <f t="shared" si="2"/>
        <v>135594000</v>
      </c>
      <c r="AH17" s="41">
        <v>0</v>
      </c>
      <c r="AI17" s="41">
        <v>0</v>
      </c>
      <c r="AJ17" s="42" t="str">
        <f t="shared" si="3"/>
        <v>51</v>
      </c>
      <c r="AK17" s="43"/>
      <c r="AL17" s="26"/>
      <c r="AM17" s="26"/>
    </row>
    <row r="18" spans="1:39" ht="99.75" customHeight="1" x14ac:dyDescent="0.2">
      <c r="A18" s="32">
        <v>17</v>
      </c>
      <c r="B18" s="33" t="s">
        <v>5131</v>
      </c>
      <c r="C18" s="34" t="s">
        <v>5320</v>
      </c>
      <c r="D18" s="17" t="s">
        <v>5132</v>
      </c>
      <c r="E18" s="35">
        <v>415948000</v>
      </c>
      <c r="F18" s="35">
        <v>140648000</v>
      </c>
      <c r="G18" s="36">
        <v>51020010006</v>
      </c>
      <c r="H18" s="36">
        <v>51020010006</v>
      </c>
      <c r="I18" s="10" t="str">
        <f>VLOOKUP(H18,Listados!$F$2:$G$1203,2,0)</f>
        <v>51020010006  Organizaciones de consumo cultural y creativo apoyadas</v>
      </c>
      <c r="J18" s="36">
        <v>20</v>
      </c>
      <c r="K18" s="36">
        <v>10</v>
      </c>
      <c r="L18" s="48" t="s">
        <v>5278</v>
      </c>
      <c r="M18" s="36" t="s">
        <v>5279</v>
      </c>
      <c r="N18" s="36">
        <v>99</v>
      </c>
      <c r="O18" s="36" t="s">
        <v>5280</v>
      </c>
      <c r="P18" s="10" t="s">
        <v>5321</v>
      </c>
      <c r="Q18" s="10" t="s">
        <v>5322</v>
      </c>
      <c r="R18" s="10" t="s">
        <v>5122</v>
      </c>
      <c r="S18" s="10" t="s">
        <v>5079</v>
      </c>
      <c r="T18" s="36">
        <v>287276</v>
      </c>
      <c r="U18" s="37" t="s">
        <v>257</v>
      </c>
      <c r="V18" s="17" t="str">
        <f>VLOOKUP(U18,Listados!$P$3:$Q$33,2,0)</f>
        <v>Cultura</v>
      </c>
      <c r="W18" s="38" t="s">
        <v>89</v>
      </c>
      <c r="X18" s="10" t="str">
        <f>VLOOKUP(W18,Listados!$R$3:$S$28,2,0)</f>
        <v>Arte y Cultura</v>
      </c>
      <c r="Y18" s="39" t="s">
        <v>5283</v>
      </c>
      <c r="Z18" s="40">
        <f t="shared" si="0"/>
        <v>2169711611.5</v>
      </c>
      <c r="AA18" s="40" t="e">
        <f t="shared" si="1"/>
        <v>#REF!</v>
      </c>
      <c r="AB18" s="40">
        <v>0</v>
      </c>
      <c r="AC18" s="41">
        <v>763717520</v>
      </c>
      <c r="AD18" s="41">
        <v>776522221</v>
      </c>
      <c r="AE18" s="41">
        <v>0</v>
      </c>
      <c r="AF18" s="41">
        <v>0</v>
      </c>
      <c r="AG18" s="41">
        <f t="shared" si="2"/>
        <v>140648000</v>
      </c>
      <c r="AH18" s="41">
        <v>0</v>
      </c>
      <c r="AI18" s="41">
        <v>0</v>
      </c>
      <c r="AJ18" s="42" t="str">
        <f t="shared" si="3"/>
        <v>51</v>
      </c>
      <c r="AK18" s="43"/>
      <c r="AL18" s="26"/>
      <c r="AM18" s="26"/>
    </row>
    <row r="19" spans="1:39" ht="99.75" customHeight="1" x14ac:dyDescent="0.2">
      <c r="A19" s="32">
        <v>18</v>
      </c>
      <c r="B19" s="33" t="s">
        <v>5133</v>
      </c>
      <c r="C19" s="34" t="s">
        <v>5323</v>
      </c>
      <c r="D19" s="17" t="s">
        <v>5134</v>
      </c>
      <c r="E19" s="35">
        <v>649820000</v>
      </c>
      <c r="F19" s="35">
        <v>200000000</v>
      </c>
      <c r="G19" s="36">
        <v>51020010004</v>
      </c>
      <c r="H19" s="36">
        <v>51020010004</v>
      </c>
      <c r="I19" s="10" t="str">
        <f>VLOOKUP(H19,Listados!$F$2:$G$1203,2,0)</f>
        <v>51020010004  Mercados de industrias culturales y creativas fortalecidos en competitividad sostenible</v>
      </c>
      <c r="J19" s="36">
        <v>5</v>
      </c>
      <c r="K19" s="36">
        <v>5</v>
      </c>
      <c r="L19" s="48" t="s">
        <v>5278</v>
      </c>
      <c r="M19" s="36" t="s">
        <v>5279</v>
      </c>
      <c r="N19" s="36">
        <v>99</v>
      </c>
      <c r="O19" s="36" t="s">
        <v>5280</v>
      </c>
      <c r="P19" s="10" t="s">
        <v>5324</v>
      </c>
      <c r="Q19" s="49" t="s">
        <v>5325</v>
      </c>
      <c r="R19" s="10" t="s">
        <v>5122</v>
      </c>
      <c r="S19" s="10" t="s">
        <v>5079</v>
      </c>
      <c r="T19" s="36">
        <v>286923</v>
      </c>
      <c r="U19" s="37" t="s">
        <v>268</v>
      </c>
      <c r="V19" s="17" t="str">
        <f>VLOOKUP(U19,Listados!$P$3:$Q$33,2,0)</f>
        <v>Comercio, industria y turismo</v>
      </c>
      <c r="W19" s="38" t="s">
        <v>99</v>
      </c>
      <c r="X19" s="10" t="s">
        <v>159</v>
      </c>
      <c r="Y19" s="39" t="s">
        <v>5283</v>
      </c>
      <c r="Z19" s="40">
        <f t="shared" si="0"/>
        <v>1150751500</v>
      </c>
      <c r="AA19" s="40" t="e">
        <f t="shared" si="1"/>
        <v>#REF!</v>
      </c>
      <c r="AB19" s="40">
        <v>0</v>
      </c>
      <c r="AC19" s="41">
        <v>441520000</v>
      </c>
      <c r="AD19" s="41">
        <v>458981000</v>
      </c>
      <c r="AE19" s="41">
        <v>0</v>
      </c>
      <c r="AF19" s="41">
        <v>0</v>
      </c>
      <c r="AG19" s="41">
        <f t="shared" si="2"/>
        <v>200000000</v>
      </c>
      <c r="AH19" s="41">
        <v>0</v>
      </c>
      <c r="AI19" s="41">
        <v>0</v>
      </c>
      <c r="AJ19" s="42" t="str">
        <f t="shared" si="3"/>
        <v>51</v>
      </c>
      <c r="AK19" s="43"/>
      <c r="AL19" s="26"/>
      <c r="AM19" s="26"/>
    </row>
    <row r="20" spans="1:39" ht="99.75" customHeight="1" x14ac:dyDescent="0.2">
      <c r="A20" s="32">
        <v>19</v>
      </c>
      <c r="B20" s="36" t="s">
        <v>5135</v>
      </c>
      <c r="C20" s="45">
        <v>2021760010409</v>
      </c>
      <c r="D20" s="17" t="s">
        <v>5136</v>
      </c>
      <c r="E20" s="35">
        <v>428460000</v>
      </c>
      <c r="F20" s="35" t="e">
        <v>#N/A</v>
      </c>
      <c r="G20" s="36">
        <v>51020020003</v>
      </c>
      <c r="H20" s="36">
        <v>51020020003</v>
      </c>
      <c r="I20" s="10" t="str">
        <f>VLOOKUP(H20,Listados!$F$2:$G$1203,2,0)</f>
        <v>51020020003  Modelos asociativos empresariales consolidados</v>
      </c>
      <c r="J20" s="36" t="e">
        <v>#N/A</v>
      </c>
      <c r="K20" s="36" t="e">
        <v>#N/A</v>
      </c>
      <c r="L20" s="48" t="s">
        <v>5278</v>
      </c>
      <c r="M20" s="36" t="s">
        <v>5279</v>
      </c>
      <c r="N20" s="36">
        <v>99</v>
      </c>
      <c r="O20" s="36" t="s">
        <v>5287</v>
      </c>
      <c r="P20" s="10" t="s">
        <v>5326</v>
      </c>
      <c r="Q20" s="10"/>
      <c r="R20" s="10" t="e">
        <v>#N/A</v>
      </c>
      <c r="S20" s="10" t="s">
        <v>5079</v>
      </c>
      <c r="T20" s="36">
        <v>289673</v>
      </c>
      <c r="U20" s="37" t="s">
        <v>268</v>
      </c>
      <c r="V20" s="17" t="str">
        <f>VLOOKUP(U20,Listados!$P$3:$Q$33,2,0)</f>
        <v>Comercio, industria y turismo</v>
      </c>
      <c r="W20" s="38"/>
      <c r="X20" s="10" t="e">
        <f>VLOOKUP(W20,Listados!$R$3:$S$28,2,0)</f>
        <v>#N/A</v>
      </c>
      <c r="Y20" s="39" t="s">
        <v>5288</v>
      </c>
      <c r="Z20" s="40" t="e">
        <f t="shared" si="0"/>
        <v>#N/A</v>
      </c>
      <c r="AA20" s="40" t="e">
        <f t="shared" si="1"/>
        <v>#REF!</v>
      </c>
      <c r="AB20" s="40">
        <v>0</v>
      </c>
      <c r="AC20" s="41">
        <v>428460000</v>
      </c>
      <c r="AD20" s="41">
        <v>441313800</v>
      </c>
      <c r="AE20" s="41">
        <v>454045000</v>
      </c>
      <c r="AF20" s="41">
        <v>0</v>
      </c>
      <c r="AG20" s="41" t="e">
        <f t="shared" si="2"/>
        <v>#N/A</v>
      </c>
      <c r="AH20" s="41">
        <v>0</v>
      </c>
      <c r="AI20" s="41">
        <v>0</v>
      </c>
      <c r="AJ20" s="42" t="str">
        <f t="shared" si="3"/>
        <v>51</v>
      </c>
      <c r="AK20" s="44" t="e">
        <f>IF((L20&gt;0),L20/$F$160,0)</f>
        <v>#VALUE!</v>
      </c>
      <c r="AL20" s="16"/>
      <c r="AM20" s="26"/>
    </row>
    <row r="21" spans="1:39" ht="99.75" customHeight="1" x14ac:dyDescent="0.2">
      <c r="A21" s="32">
        <v>20</v>
      </c>
      <c r="B21" s="42" t="s">
        <v>5163</v>
      </c>
      <c r="C21" s="34" t="s">
        <v>5327</v>
      </c>
      <c r="D21" s="17" t="s">
        <v>5164</v>
      </c>
      <c r="E21" s="35">
        <v>801840000</v>
      </c>
      <c r="F21" s="35" t="e">
        <v>#N/A</v>
      </c>
      <c r="G21" s="36">
        <v>51010010033</v>
      </c>
      <c r="H21" s="36">
        <v>51010010033</v>
      </c>
      <c r="I21" s="10" t="str">
        <f>VLOOKUP(H21,Listados!$F$2:$G$1203,2,0)</f>
        <v>51010010033  MiPymes industriales y de servicios en sus capacidades de desarrollo e innovación, apoyadas</v>
      </c>
      <c r="J21" s="36" t="e">
        <v>#N/A</v>
      </c>
      <c r="K21" s="36" t="e">
        <v>#N/A</v>
      </c>
      <c r="L21" s="48" t="s">
        <v>5278</v>
      </c>
      <c r="M21" s="36" t="s">
        <v>5279</v>
      </c>
      <c r="N21" s="36">
        <v>99</v>
      </c>
      <c r="O21" s="36" t="s">
        <v>5280</v>
      </c>
      <c r="P21" s="10" t="s">
        <v>5328</v>
      </c>
      <c r="Q21" s="10" t="s">
        <v>5329</v>
      </c>
      <c r="R21" s="10" t="e">
        <v>#N/A</v>
      </c>
      <c r="S21" s="10" t="s">
        <v>5079</v>
      </c>
      <c r="T21" s="36">
        <v>286463</v>
      </c>
      <c r="U21" s="37" t="s">
        <v>301</v>
      </c>
      <c r="V21" s="17" t="str">
        <f>VLOOKUP(U21,Listados!$P$3:$Q$33,2,0)</f>
        <v>Ciencia, tecnología e innovación</v>
      </c>
      <c r="W21" s="38" t="s">
        <v>200</v>
      </c>
      <c r="X21" s="10" t="str">
        <f>VLOOKUP(W21,Listados!$R$3:$S$28,2,0)</f>
        <v>Ciencia y Tecnología</v>
      </c>
      <c r="Y21" s="39" t="s">
        <v>5283</v>
      </c>
      <c r="Z21" s="40" t="e">
        <f t="shared" si="0"/>
        <v>#N/A</v>
      </c>
      <c r="AA21" s="40" t="e">
        <f t="shared" si="1"/>
        <v>#REF!</v>
      </c>
      <c r="AB21" s="40">
        <v>0</v>
      </c>
      <c r="AC21" s="41">
        <v>450000000</v>
      </c>
      <c r="AD21" s="41">
        <v>450000000</v>
      </c>
      <c r="AE21" s="41">
        <v>0</v>
      </c>
      <c r="AF21" s="41">
        <v>0</v>
      </c>
      <c r="AG21" s="41" t="e">
        <f t="shared" si="2"/>
        <v>#N/A</v>
      </c>
      <c r="AH21" s="41">
        <v>0</v>
      </c>
      <c r="AI21" s="41">
        <v>0</v>
      </c>
      <c r="AJ21" s="42" t="str">
        <f t="shared" si="3"/>
        <v>51</v>
      </c>
      <c r="AK21" s="43"/>
      <c r="AL21" s="26"/>
      <c r="AM21" s="26"/>
    </row>
    <row r="22" spans="1:39" ht="99.75" customHeight="1" x14ac:dyDescent="0.2">
      <c r="A22" s="32">
        <v>21</v>
      </c>
      <c r="B22" s="33" t="s">
        <v>5165</v>
      </c>
      <c r="C22" s="34" t="s">
        <v>5330</v>
      </c>
      <c r="D22" s="17" t="s">
        <v>5166</v>
      </c>
      <c r="E22" s="35">
        <v>1637889000</v>
      </c>
      <c r="F22" s="35">
        <v>525487000</v>
      </c>
      <c r="G22" s="36">
        <v>51010010038</v>
      </c>
      <c r="H22" s="36">
        <v>51010010038</v>
      </c>
      <c r="I22" s="10" t="str">
        <f>VLOOKUP(H22,Listados!$F$2:$G$1203,2,0)</f>
        <v>51010010038  Actores oferentes de capacidades TIC formados y activos en la plataforma</v>
      </c>
      <c r="J22" s="36">
        <v>2120</v>
      </c>
      <c r="K22" s="36">
        <v>325</v>
      </c>
      <c r="L22" s="48" t="s">
        <v>5278</v>
      </c>
      <c r="M22" s="36" t="s">
        <v>5279</v>
      </c>
      <c r="N22" s="36">
        <v>99</v>
      </c>
      <c r="O22" s="36" t="s">
        <v>5280</v>
      </c>
      <c r="P22" s="10" t="s">
        <v>5331</v>
      </c>
      <c r="Q22" s="10" t="s">
        <v>5332</v>
      </c>
      <c r="R22" s="10" t="s">
        <v>5167</v>
      </c>
      <c r="S22" s="10" t="s">
        <v>5079</v>
      </c>
      <c r="T22" s="36">
        <v>293262</v>
      </c>
      <c r="U22" s="37" t="s">
        <v>177</v>
      </c>
      <c r="V22" s="17" t="str">
        <f>VLOOKUP(U22,Listados!$P$3:$Q$33,2,0)</f>
        <v>Tecnologías de la información y las comunicaciones</v>
      </c>
      <c r="W22" s="38" t="s">
        <v>200</v>
      </c>
      <c r="X22" s="10" t="str">
        <f>VLOOKUP(W22,Listados!$R$3:$S$28,2,0)</f>
        <v>Ciencia y Tecnología</v>
      </c>
      <c r="Y22" s="39" t="s">
        <v>5283</v>
      </c>
      <c r="Z22" s="40">
        <f t="shared" si="0"/>
        <v>3974513000</v>
      </c>
      <c r="AA22" s="40" t="e">
        <f t="shared" si="1"/>
        <v>#REF!</v>
      </c>
      <c r="AB22" s="40">
        <v>0</v>
      </c>
      <c r="AC22" s="41">
        <v>1500000000</v>
      </c>
      <c r="AD22" s="41">
        <v>1500000000</v>
      </c>
      <c r="AE22" s="41">
        <v>0</v>
      </c>
      <c r="AF22" s="41">
        <v>0</v>
      </c>
      <c r="AG22" s="41">
        <f t="shared" si="2"/>
        <v>525487000</v>
      </c>
      <c r="AH22" s="41">
        <v>0</v>
      </c>
      <c r="AI22" s="41">
        <v>0</v>
      </c>
      <c r="AJ22" s="42" t="str">
        <f t="shared" si="3"/>
        <v>51</v>
      </c>
      <c r="AK22" s="43"/>
      <c r="AL22" s="26"/>
      <c r="AM22" s="26"/>
    </row>
    <row r="23" spans="1:39" ht="99.75" customHeight="1" x14ac:dyDescent="0.2">
      <c r="A23" s="32">
        <v>22</v>
      </c>
      <c r="B23" s="33" t="s">
        <v>5168</v>
      </c>
      <c r="C23" s="50" t="s">
        <v>5333</v>
      </c>
      <c r="D23" s="17" t="s">
        <v>5169</v>
      </c>
      <c r="E23" s="35">
        <v>704976000</v>
      </c>
      <c r="F23" s="35">
        <v>185016000</v>
      </c>
      <c r="G23" s="36">
        <v>51010010039</v>
      </c>
      <c r="H23" s="36">
        <v>51010010039</v>
      </c>
      <c r="I23" s="10" t="str">
        <f>VLOOKUP(H23,Listados!$F$2:$G$1203,2,0)</f>
        <v>51010010039  Empresas demandantes de capacidades TIC capacitadas y activas dentro del proceso</v>
      </c>
      <c r="J23" s="36">
        <v>400</v>
      </c>
      <c r="K23" s="36">
        <v>210</v>
      </c>
      <c r="L23" s="48" t="s">
        <v>5278</v>
      </c>
      <c r="M23" s="36" t="s">
        <v>5279</v>
      </c>
      <c r="N23" s="36">
        <v>99</v>
      </c>
      <c r="O23" s="36" t="s">
        <v>5280</v>
      </c>
      <c r="P23" s="10" t="s">
        <v>5334</v>
      </c>
      <c r="Q23" s="10" t="s">
        <v>5335</v>
      </c>
      <c r="R23" s="10" t="s">
        <v>5167</v>
      </c>
      <c r="S23" s="10" t="s">
        <v>5079</v>
      </c>
      <c r="T23" s="36">
        <v>287097</v>
      </c>
      <c r="U23" s="37" t="s">
        <v>177</v>
      </c>
      <c r="V23" s="17" t="str">
        <f>VLOOKUP(U23,Listados!$P$3:$Q$33,2,0)</f>
        <v>Tecnologías de la información y las comunicaciones</v>
      </c>
      <c r="W23" s="38" t="s">
        <v>200</v>
      </c>
      <c r="X23" s="10" t="str">
        <f>VLOOKUP(W23,Listados!$R$3:$S$28,2,0)</f>
        <v>Ciencia y Tecnología</v>
      </c>
      <c r="Y23" s="39" t="s">
        <v>5283</v>
      </c>
      <c r="Z23" s="40">
        <f t="shared" si="0"/>
        <v>3864984000</v>
      </c>
      <c r="AA23" s="40" t="e">
        <f t="shared" si="1"/>
        <v>#REF!</v>
      </c>
      <c r="AB23" s="40">
        <v>0</v>
      </c>
      <c r="AC23" s="41">
        <v>900000000</v>
      </c>
      <c r="AD23" s="41">
        <v>1800000000</v>
      </c>
      <c r="AE23" s="41">
        <v>0</v>
      </c>
      <c r="AF23" s="41">
        <v>0</v>
      </c>
      <c r="AG23" s="41">
        <f t="shared" si="2"/>
        <v>185016000</v>
      </c>
      <c r="AH23" s="41">
        <v>0</v>
      </c>
      <c r="AI23" s="41">
        <v>0</v>
      </c>
      <c r="AJ23" s="42" t="str">
        <f t="shared" si="3"/>
        <v>51</v>
      </c>
      <c r="AK23" s="43"/>
      <c r="AL23" s="26"/>
      <c r="AM23" s="26"/>
    </row>
    <row r="24" spans="1:39" ht="99.75" customHeight="1" x14ac:dyDescent="0.2">
      <c r="A24" s="32">
        <v>23</v>
      </c>
      <c r="B24" s="33" t="s">
        <v>5077</v>
      </c>
      <c r="C24" s="34" t="s">
        <v>5336</v>
      </c>
      <c r="D24" s="17" t="s">
        <v>5078</v>
      </c>
      <c r="E24" s="35">
        <v>1285080000</v>
      </c>
      <c r="F24" s="35">
        <v>165576000</v>
      </c>
      <c r="G24" s="36">
        <v>51020020002</v>
      </c>
      <c r="H24" s="36">
        <v>51020020002</v>
      </c>
      <c r="I24" s="10" t="str">
        <f>VLOOKUP(H24,Listados!$F$2:$G$1203,2,0)</f>
        <v>51020020002  Pequeñas empresas conectadas y vinculadas comercialmente con empresas líderes de sectores productivos  </v>
      </c>
      <c r="J24" s="36">
        <v>93</v>
      </c>
      <c r="K24" s="36">
        <v>40</v>
      </c>
      <c r="L24" s="48" t="s">
        <v>5307</v>
      </c>
      <c r="M24" s="36" t="s">
        <v>5279</v>
      </c>
      <c r="N24" s="36">
        <v>99</v>
      </c>
      <c r="O24" s="36" t="s">
        <v>5280</v>
      </c>
      <c r="P24" s="10" t="s">
        <v>5080</v>
      </c>
      <c r="Q24" s="10" t="s">
        <v>5337</v>
      </c>
      <c r="R24" s="10" t="s">
        <v>5080</v>
      </c>
      <c r="S24" s="10" t="s">
        <v>5079</v>
      </c>
      <c r="T24" s="36">
        <v>282421</v>
      </c>
      <c r="U24" s="37" t="s">
        <v>268</v>
      </c>
      <c r="V24" s="17" t="str">
        <f>VLOOKUP(U24,Listados!$P$3:$Q$33,2,0)</f>
        <v>Comercio, industria y turismo</v>
      </c>
      <c r="W24" s="38" t="s">
        <v>99</v>
      </c>
      <c r="X24" s="10" t="str">
        <f>VLOOKUP(W24,Listados!$R$3:$S$28,2,0)</f>
        <v>Desarrollo Comercial</v>
      </c>
      <c r="Y24" s="39" t="s">
        <v>5283</v>
      </c>
      <c r="Z24" s="40">
        <f t="shared" si="0"/>
        <v>2813536500</v>
      </c>
      <c r="AA24" s="40" t="e">
        <f t="shared" si="1"/>
        <v>#REF!</v>
      </c>
      <c r="AB24" s="40">
        <v>0</v>
      </c>
      <c r="AC24" s="41">
        <v>630000000</v>
      </c>
      <c r="AD24" s="41">
        <v>661500000</v>
      </c>
      <c r="AE24" s="41">
        <v>694575000</v>
      </c>
      <c r="AF24" s="41">
        <v>0</v>
      </c>
      <c r="AG24" s="41">
        <f t="shared" si="2"/>
        <v>165576000</v>
      </c>
      <c r="AH24" s="41">
        <v>0</v>
      </c>
      <c r="AI24" s="41">
        <v>0</v>
      </c>
      <c r="AJ24" s="42" t="str">
        <f t="shared" si="3"/>
        <v>51</v>
      </c>
      <c r="AK24" s="43"/>
      <c r="AL24" s="26"/>
      <c r="AM24" s="26"/>
    </row>
    <row r="25" spans="1:39" ht="99.75" customHeight="1" x14ac:dyDescent="0.2">
      <c r="A25" s="32">
        <v>24</v>
      </c>
      <c r="B25" s="33" t="s">
        <v>5081</v>
      </c>
      <c r="C25" s="45">
        <v>2021760010410</v>
      </c>
      <c r="D25" s="17" t="s">
        <v>5082</v>
      </c>
      <c r="E25" s="35">
        <v>488588000</v>
      </c>
      <c r="F25" s="35">
        <v>117168000</v>
      </c>
      <c r="G25" s="36">
        <v>51020020004</v>
      </c>
      <c r="H25" s="36">
        <v>51020020004</v>
      </c>
      <c r="I25" s="10" t="str">
        <f>VLOOKUP(H25,Listados!$F$2:$G$1203,2,0)</f>
        <v>51020020004  Pequeñas empresas con acceso a servicios de innovación</v>
      </c>
      <c r="J25" s="36">
        <v>25</v>
      </c>
      <c r="K25" s="36">
        <v>15</v>
      </c>
      <c r="L25" s="48" t="s">
        <v>5278</v>
      </c>
      <c r="M25" s="36" t="s">
        <v>5279</v>
      </c>
      <c r="N25" s="36">
        <v>99</v>
      </c>
      <c r="O25" s="36" t="s">
        <v>5280</v>
      </c>
      <c r="P25" s="10" t="s">
        <v>5338</v>
      </c>
      <c r="Q25" s="10" t="s">
        <v>5339</v>
      </c>
      <c r="R25" s="10" t="s">
        <v>5080</v>
      </c>
      <c r="S25" s="10" t="s">
        <v>5079</v>
      </c>
      <c r="T25" s="36">
        <v>283746</v>
      </c>
      <c r="U25" s="37" t="s">
        <v>301</v>
      </c>
      <c r="V25" s="17" t="str">
        <f>VLOOKUP(U25,Listados!$P$3:$Q$33,2,0)</f>
        <v>Ciencia, tecnología e innovación</v>
      </c>
      <c r="W25" s="38"/>
      <c r="X25" s="10" t="e">
        <f>VLOOKUP(W25,Listados!$R$3:$S$28,2,0)</f>
        <v>#N/A</v>
      </c>
      <c r="Y25" s="39" t="s">
        <v>5288</v>
      </c>
      <c r="Z25" s="40">
        <f t="shared" si="0"/>
        <v>3039272625</v>
      </c>
      <c r="AA25" s="40" t="e">
        <f t="shared" si="1"/>
        <v>#REF!</v>
      </c>
      <c r="AB25" s="40">
        <v>0</v>
      </c>
      <c r="AC25" s="41">
        <v>667500000</v>
      </c>
      <c r="AD25" s="41">
        <v>700875000</v>
      </c>
      <c r="AE25" s="41">
        <v>735918750</v>
      </c>
      <c r="AF25" s="41">
        <v>0</v>
      </c>
      <c r="AG25" s="41">
        <f t="shared" si="2"/>
        <v>117168000</v>
      </c>
      <c r="AH25" s="41">
        <v>0</v>
      </c>
      <c r="AI25" s="41">
        <v>0</v>
      </c>
      <c r="AJ25" s="42" t="str">
        <f t="shared" si="3"/>
        <v>51</v>
      </c>
      <c r="AK25" s="44" t="e">
        <f>IF((L25&gt;0),L25/$F$160,0)</f>
        <v>#VALUE!</v>
      </c>
      <c r="AL25" s="16"/>
      <c r="AM25" s="26"/>
    </row>
    <row r="26" spans="1:39" ht="99.75" customHeight="1" x14ac:dyDescent="0.2">
      <c r="A26" s="32">
        <v>25</v>
      </c>
      <c r="B26" s="42" t="s">
        <v>5083</v>
      </c>
      <c r="C26" s="34" t="s">
        <v>5340</v>
      </c>
      <c r="D26" s="17" t="s">
        <v>5084</v>
      </c>
      <c r="E26" s="35">
        <v>1050000000</v>
      </c>
      <c r="F26" s="35" t="e">
        <v>#N/A</v>
      </c>
      <c r="G26" s="36">
        <v>51040020001</v>
      </c>
      <c r="H26" s="36">
        <v>51040020001</v>
      </c>
      <c r="I26" s="10" t="str">
        <f>VLOOKUP(H26,Listados!$F$2:$G$1203,2,0)</f>
        <v>51040020001  Personas fortalecidas en el ecosistema de emprendimiento empresarial y social con enfoque diferencial y de género</v>
      </c>
      <c r="J26" s="36" t="e">
        <v>#N/A</v>
      </c>
      <c r="K26" s="36" t="e">
        <v>#N/A</v>
      </c>
      <c r="L26" s="48" t="s">
        <v>5278</v>
      </c>
      <c r="M26" s="36" t="s">
        <v>5279</v>
      </c>
      <c r="N26" s="36">
        <v>99</v>
      </c>
      <c r="O26" s="36" t="s">
        <v>5280</v>
      </c>
      <c r="P26" s="10" t="s">
        <v>5341</v>
      </c>
      <c r="Q26" s="10" t="s">
        <v>5342</v>
      </c>
      <c r="R26" s="10" t="e">
        <v>#N/A</v>
      </c>
      <c r="S26" s="10" t="s">
        <v>5079</v>
      </c>
      <c r="T26" s="36">
        <v>281944</v>
      </c>
      <c r="U26" s="37" t="s">
        <v>268</v>
      </c>
      <c r="V26" s="17" t="str">
        <f>VLOOKUP(U26,Listados!$P$3:$Q$33,2,0)</f>
        <v>Comercio, industria y turismo</v>
      </c>
      <c r="W26" s="38" t="s">
        <v>99</v>
      </c>
      <c r="X26" s="10" t="str">
        <f>VLOOKUP(W26,Listados!$R$3:$S$28,2,0)</f>
        <v>Desarrollo Comercial</v>
      </c>
      <c r="Y26" s="39" t="s">
        <v>5283</v>
      </c>
      <c r="Z26" s="40" t="e">
        <f t="shared" si="0"/>
        <v>#N/A</v>
      </c>
      <c r="AA26" s="40" t="e">
        <f t="shared" si="1"/>
        <v>#REF!</v>
      </c>
      <c r="AB26" s="40">
        <v>0</v>
      </c>
      <c r="AC26" s="41">
        <v>1050000000</v>
      </c>
      <c r="AD26" s="41">
        <v>1102500000</v>
      </c>
      <c r="AE26" s="41">
        <v>1157625000</v>
      </c>
      <c r="AF26" s="41">
        <v>0</v>
      </c>
      <c r="AG26" s="41" t="e">
        <f t="shared" si="2"/>
        <v>#N/A</v>
      </c>
      <c r="AH26" s="41">
        <v>0</v>
      </c>
      <c r="AI26" s="41">
        <v>0</v>
      </c>
      <c r="AJ26" s="42" t="str">
        <f t="shared" si="3"/>
        <v>51</v>
      </c>
      <c r="AK26" s="43"/>
      <c r="AL26" s="26"/>
      <c r="AM26" s="26"/>
    </row>
    <row r="27" spans="1:39" ht="99.75" customHeight="1" x14ac:dyDescent="0.2">
      <c r="A27" s="32">
        <v>26</v>
      </c>
      <c r="B27" s="42" t="s">
        <v>5085</v>
      </c>
      <c r="C27" s="34" t="s">
        <v>5343</v>
      </c>
      <c r="D27" s="17" t="s">
        <v>5086</v>
      </c>
      <c r="E27" s="35">
        <v>825000000</v>
      </c>
      <c r="F27" s="35" t="e">
        <v>#N/A</v>
      </c>
      <c r="G27" s="36">
        <v>51020020001</v>
      </c>
      <c r="H27" s="36">
        <v>51020020001</v>
      </c>
      <c r="I27" s="10" t="str">
        <f>VLOOKUP(H27,Listados!$F$2:$G$1203,2,0)</f>
        <v>51020020001  Clústeres de ciudad fortalecidos</v>
      </c>
      <c r="J27" s="36" t="e">
        <v>#N/A</v>
      </c>
      <c r="K27" s="36" t="e">
        <v>#N/A</v>
      </c>
      <c r="L27" s="48" t="s">
        <v>5278</v>
      </c>
      <c r="M27" s="36" t="s">
        <v>5279</v>
      </c>
      <c r="N27" s="36">
        <v>99</v>
      </c>
      <c r="O27" s="36" t="s">
        <v>5280</v>
      </c>
      <c r="P27" s="10" t="s">
        <v>5344</v>
      </c>
      <c r="Q27" s="10" t="s">
        <v>5345</v>
      </c>
      <c r="R27" s="10" t="e">
        <v>#N/A</v>
      </c>
      <c r="S27" s="10" t="s">
        <v>5079</v>
      </c>
      <c r="T27" s="36">
        <v>286411</v>
      </c>
      <c r="U27" s="37" t="s">
        <v>268</v>
      </c>
      <c r="V27" s="17" t="str">
        <f>VLOOKUP(U27,Listados!$P$3:$Q$33,2,0)</f>
        <v>Comercio, industria y turismo</v>
      </c>
      <c r="W27" s="38" t="s">
        <v>99</v>
      </c>
      <c r="X27" s="10" t="str">
        <f>VLOOKUP(W27,Listados!$R$3:$S$28,2,0)</f>
        <v>Desarrollo Comercial</v>
      </c>
      <c r="Y27" s="39" t="s">
        <v>5283</v>
      </c>
      <c r="Z27" s="40" t="e">
        <f t="shared" si="0"/>
        <v>#N/A</v>
      </c>
      <c r="AA27" s="40" t="e">
        <f t="shared" si="1"/>
        <v>#REF!</v>
      </c>
      <c r="AB27" s="40">
        <v>0</v>
      </c>
      <c r="AC27" s="41">
        <v>2100000000</v>
      </c>
      <c r="AD27" s="41">
        <v>2205000000</v>
      </c>
      <c r="AE27" s="41">
        <v>2315250000</v>
      </c>
      <c r="AF27" s="41">
        <v>0</v>
      </c>
      <c r="AG27" s="41" t="e">
        <f t="shared" si="2"/>
        <v>#N/A</v>
      </c>
      <c r="AH27" s="41">
        <v>0</v>
      </c>
      <c r="AI27" s="41">
        <v>0</v>
      </c>
      <c r="AJ27" s="42" t="str">
        <f t="shared" si="3"/>
        <v>51</v>
      </c>
      <c r="AK27" s="43"/>
      <c r="AL27" s="26"/>
      <c r="AM27" s="26"/>
    </row>
    <row r="28" spans="1:39" ht="99.75" customHeight="1" x14ac:dyDescent="0.2">
      <c r="A28" s="32">
        <v>27</v>
      </c>
      <c r="B28" s="42" t="s">
        <v>5105</v>
      </c>
      <c r="C28" s="38" t="s">
        <v>5346</v>
      </c>
      <c r="D28" s="17" t="s">
        <v>5106</v>
      </c>
      <c r="E28" s="35">
        <v>539695368</v>
      </c>
      <c r="F28" s="35" t="e">
        <v>#N/A</v>
      </c>
      <c r="G28" s="36">
        <v>51030010002</v>
      </c>
      <c r="H28" s="36">
        <v>51030010002</v>
      </c>
      <c r="I28" s="10" t="str">
        <f>VLOOKUP(H28,Listados!$F$2:$G$1203,2,0)</f>
        <v>51030010002  Marca de Ciudad, diseñada e implementada</v>
      </c>
      <c r="J28" s="36" t="e">
        <v>#N/A</v>
      </c>
      <c r="K28" s="36" t="e">
        <v>#N/A</v>
      </c>
      <c r="L28" s="48" t="s">
        <v>5278</v>
      </c>
      <c r="M28" s="36" t="s">
        <v>5279</v>
      </c>
      <c r="N28" s="36">
        <v>99</v>
      </c>
      <c r="O28" s="36" t="s">
        <v>5287</v>
      </c>
      <c r="P28" s="10" t="s">
        <v>5347</v>
      </c>
      <c r="Q28" s="10"/>
      <c r="R28" s="10" t="e">
        <v>#N/A</v>
      </c>
      <c r="S28" s="10" t="s">
        <v>5079</v>
      </c>
      <c r="T28" s="36">
        <v>288469</v>
      </c>
      <c r="U28" s="37" t="s">
        <v>268</v>
      </c>
      <c r="V28" s="17" t="str">
        <f>VLOOKUP(U28,Listados!$P$3:$Q$33,2,0)</f>
        <v>Comercio, industria y turismo</v>
      </c>
      <c r="W28" s="38"/>
      <c r="X28" s="10" t="e">
        <f>VLOOKUP(W28,Listados!$R$3:$S$28,2,0)</f>
        <v>#N/A</v>
      </c>
      <c r="Y28" s="39" t="s">
        <v>5288</v>
      </c>
      <c r="Z28" s="40" t="e">
        <f t="shared" si="0"/>
        <v>#N/A</v>
      </c>
      <c r="AA28" s="40" t="e">
        <f t="shared" si="1"/>
        <v>#REF!</v>
      </c>
      <c r="AB28" s="40">
        <v>0</v>
      </c>
      <c r="AC28" s="41">
        <v>539695368</v>
      </c>
      <c r="AD28" s="41">
        <v>525746440</v>
      </c>
      <c r="AE28" s="41">
        <v>0</v>
      </c>
      <c r="AF28" s="41">
        <v>0</v>
      </c>
      <c r="AG28" s="41" t="e">
        <f t="shared" si="2"/>
        <v>#N/A</v>
      </c>
      <c r="AH28" s="41">
        <v>0</v>
      </c>
      <c r="AI28" s="41">
        <v>0</v>
      </c>
      <c r="AJ28" s="42" t="str">
        <f t="shared" si="3"/>
        <v>51</v>
      </c>
      <c r="AK28" s="44" t="e">
        <f>IF((L28&gt;0),L28/$F$160,0)</f>
        <v>#VALUE!</v>
      </c>
      <c r="AL28" s="16"/>
      <c r="AM28" s="26"/>
    </row>
    <row r="29" spans="1:39" ht="99.75" customHeight="1" x14ac:dyDescent="0.2">
      <c r="A29" s="32">
        <v>28</v>
      </c>
      <c r="B29" s="36" t="s">
        <v>5172</v>
      </c>
      <c r="C29" s="38" t="s">
        <v>5348</v>
      </c>
      <c r="D29" s="17" t="s">
        <v>5173</v>
      </c>
      <c r="E29" s="35">
        <v>147700000</v>
      </c>
      <c r="F29" s="35">
        <v>121634000</v>
      </c>
      <c r="G29" s="36">
        <v>53020020004</v>
      </c>
      <c r="H29" s="36">
        <v>53020020004</v>
      </c>
      <c r="I29" s="10" t="str">
        <f>VLOOKUP(H29,Listados!$F$2:$G$1203,2,0)</f>
        <v xml:space="preserve">53020020004  Asociaciones de recicladores de oficio de economía solidaria fortalecidas en desarrollo empresarial y competitividad </v>
      </c>
      <c r="J29" s="36" t="e">
        <v>#N/A</v>
      </c>
      <c r="K29" s="36" t="e">
        <v>#N/A</v>
      </c>
      <c r="L29" s="48" t="s">
        <v>5278</v>
      </c>
      <c r="M29" s="36" t="s">
        <v>5279</v>
      </c>
      <c r="N29" s="36">
        <v>99</v>
      </c>
      <c r="O29" s="36" t="s">
        <v>5280</v>
      </c>
      <c r="P29" s="10" t="s">
        <v>5349</v>
      </c>
      <c r="Q29" s="10" t="s">
        <v>5350</v>
      </c>
      <c r="R29" s="10" t="s">
        <v>5101</v>
      </c>
      <c r="S29" s="10" t="s">
        <v>5079</v>
      </c>
      <c r="T29" s="36">
        <v>292691</v>
      </c>
      <c r="U29" s="37" t="s">
        <v>323</v>
      </c>
      <c r="V29" s="17" t="str">
        <f>VLOOKUP(U29,Listados!$P$3:$Q$33,2,0)</f>
        <v>Inclusión social y reconciliación</v>
      </c>
      <c r="W29" s="38" t="s">
        <v>101</v>
      </c>
      <c r="X29" s="10" t="str">
        <f>VLOOKUP(W29,Listados!$R$3:$S$28,2,0)</f>
        <v>Desarrollo Comunitario</v>
      </c>
      <c r="Y29" s="39" t="s">
        <v>5283</v>
      </c>
      <c r="Z29" s="40">
        <f t="shared" si="0"/>
        <v>1607608891</v>
      </c>
      <c r="AA29" s="40" t="e">
        <f t="shared" si="1"/>
        <v>#REF!</v>
      </c>
      <c r="AB29" s="40">
        <v>0</v>
      </c>
      <c r="AC29" s="41">
        <v>576414297</v>
      </c>
      <c r="AD29" s="41">
        <v>576414297</v>
      </c>
      <c r="AE29" s="41">
        <v>0</v>
      </c>
      <c r="AF29" s="41">
        <v>0</v>
      </c>
      <c r="AG29" s="41">
        <f t="shared" si="2"/>
        <v>121634000</v>
      </c>
      <c r="AH29" s="41">
        <v>0</v>
      </c>
      <c r="AI29" s="41">
        <v>0</v>
      </c>
      <c r="AJ29" s="42" t="str">
        <f t="shared" si="3"/>
        <v>53</v>
      </c>
      <c r="AK29" s="43"/>
      <c r="AL29" s="26"/>
      <c r="AM29" s="26"/>
    </row>
    <row r="30" spans="1:39" ht="99.75" customHeight="1" x14ac:dyDescent="0.2">
      <c r="A30" s="32">
        <v>29</v>
      </c>
      <c r="B30" s="42" t="s">
        <v>5090</v>
      </c>
      <c r="C30" s="34" t="s">
        <v>5351</v>
      </c>
      <c r="D30" s="17" t="s">
        <v>5091</v>
      </c>
      <c r="E30" s="35">
        <v>479391145</v>
      </c>
      <c r="F30" s="35" t="e">
        <v>#N/A</v>
      </c>
      <c r="G30" s="36">
        <v>51040020005</v>
      </c>
      <c r="H30" s="36">
        <v>51040020005</v>
      </c>
      <c r="I30" s="10" t="str">
        <f>VLOOKUP(H30,Listados!$F$2:$G$1203,2,0)</f>
        <v>51040020005  Experiencias de fortalecimiento empresarial para mercados competitivos, desarrolladas</v>
      </c>
      <c r="J30" s="36">
        <v>4</v>
      </c>
      <c r="K30" s="36">
        <v>260</v>
      </c>
      <c r="L30" s="48" t="s">
        <v>5278</v>
      </c>
      <c r="M30" s="36" t="s">
        <v>5279</v>
      </c>
      <c r="N30" s="36">
        <v>99</v>
      </c>
      <c r="O30" s="36" t="s">
        <v>5280</v>
      </c>
      <c r="P30" s="10" t="s">
        <v>5352</v>
      </c>
      <c r="Q30" s="10" t="s">
        <v>5353</v>
      </c>
      <c r="R30" s="10" t="e">
        <v>#N/A</v>
      </c>
      <c r="S30" s="10" t="s">
        <v>5079</v>
      </c>
      <c r="T30" s="36">
        <v>284906</v>
      </c>
      <c r="U30" s="37" t="s">
        <v>301</v>
      </c>
      <c r="V30" s="17" t="str">
        <f>VLOOKUP(U30,Listados!$P$3:$Q$33,2,0)</f>
        <v>Ciencia, tecnología e innovación</v>
      </c>
      <c r="W30" s="38" t="s">
        <v>200</v>
      </c>
      <c r="X30" s="10" t="str">
        <f>VLOOKUP(W30,Listados!$R$3:$S$28,2,0)</f>
        <v>Ciencia y Tecnología</v>
      </c>
      <c r="Y30" s="39" t="s">
        <v>5283</v>
      </c>
      <c r="Z30" s="40" t="e">
        <f t="shared" si="0"/>
        <v>#N/A</v>
      </c>
      <c r="AA30" s="40" t="e">
        <f t="shared" si="1"/>
        <v>#REF!</v>
      </c>
      <c r="AB30" s="40">
        <v>0</v>
      </c>
      <c r="AC30" s="41">
        <v>479391145</v>
      </c>
      <c r="AD30" s="41">
        <v>454519579</v>
      </c>
      <c r="AE30" s="41">
        <v>0</v>
      </c>
      <c r="AF30" s="41">
        <v>0</v>
      </c>
      <c r="AG30" s="41" t="e">
        <f t="shared" si="2"/>
        <v>#N/A</v>
      </c>
      <c r="AH30" s="41">
        <v>0</v>
      </c>
      <c r="AI30" s="41">
        <v>0</v>
      </c>
      <c r="AJ30" s="42" t="str">
        <f t="shared" si="3"/>
        <v>51</v>
      </c>
      <c r="AK30" s="43"/>
      <c r="AL30" s="26"/>
      <c r="AM30" s="26"/>
    </row>
    <row r="31" spans="1:39" ht="99.75" customHeight="1" x14ac:dyDescent="0.2">
      <c r="A31" s="32">
        <v>30</v>
      </c>
      <c r="B31" s="33" t="s">
        <v>5102</v>
      </c>
      <c r="C31" s="34" t="s">
        <v>5354</v>
      </c>
      <c r="D31" s="17" t="s">
        <v>5103</v>
      </c>
      <c r="E31" s="35">
        <v>1767950000</v>
      </c>
      <c r="F31" s="35">
        <v>5304526000</v>
      </c>
      <c r="G31" s="36">
        <v>51040020001</v>
      </c>
      <c r="H31" s="36">
        <v>51040020001</v>
      </c>
      <c r="I31" s="10" t="str">
        <f>VLOOKUP(H31,Listados!$F$2:$G$1203,2,0)</f>
        <v>51040020001  Personas fortalecidas en el ecosistema de emprendimiento empresarial y social con enfoque diferencial y de género</v>
      </c>
      <c r="J31" s="36">
        <v>4190</v>
      </c>
      <c r="K31" s="36">
        <v>200</v>
      </c>
      <c r="L31" s="48" t="s">
        <v>5278</v>
      </c>
      <c r="M31" s="36" t="s">
        <v>5279</v>
      </c>
      <c r="N31" s="36">
        <v>99</v>
      </c>
      <c r="O31" s="36" t="s">
        <v>5280</v>
      </c>
      <c r="P31" s="10" t="s">
        <v>5355</v>
      </c>
      <c r="Q31" s="10" t="s">
        <v>5356</v>
      </c>
      <c r="R31" s="10" t="s">
        <v>5104</v>
      </c>
      <c r="S31" s="10" t="s">
        <v>5089</v>
      </c>
      <c r="T31" s="36">
        <v>287840</v>
      </c>
      <c r="U31" s="37" t="s">
        <v>268</v>
      </c>
      <c r="V31" s="17" t="str">
        <f>VLOOKUP(U31,Listados!$P$3:$Q$33,2,0)</f>
        <v>Comercio, industria y turismo</v>
      </c>
      <c r="W31" s="38" t="s">
        <v>99</v>
      </c>
      <c r="X31" s="10" t="str">
        <f>VLOOKUP(W31,Listados!$R$3:$S$28,2,0)</f>
        <v>Desarrollo Comercial</v>
      </c>
      <c r="Y31" s="39" t="s">
        <v>5283</v>
      </c>
      <c r="Z31" s="40">
        <f t="shared" si="0"/>
        <v>2633714000</v>
      </c>
      <c r="AA31" s="40" t="e">
        <f t="shared" si="1"/>
        <v>#REF!</v>
      </c>
      <c r="AB31" s="40">
        <v>0</v>
      </c>
      <c r="AC31" s="41">
        <v>2646440000</v>
      </c>
      <c r="AD31" s="41">
        <v>2645720000</v>
      </c>
      <c r="AE31" s="41">
        <v>0</v>
      </c>
      <c r="AF31" s="41">
        <v>0</v>
      </c>
      <c r="AG31" s="41">
        <f t="shared" si="2"/>
        <v>5304526000</v>
      </c>
      <c r="AH31" s="41">
        <v>0</v>
      </c>
      <c r="AI31" s="41">
        <v>0</v>
      </c>
      <c r="AJ31" s="42" t="str">
        <f t="shared" si="3"/>
        <v>51</v>
      </c>
      <c r="AK31" s="43"/>
      <c r="AL31" s="26"/>
      <c r="AM31" s="26"/>
    </row>
    <row r="32" spans="1:39" ht="99.75" customHeight="1" x14ac:dyDescent="0.2">
      <c r="A32" s="32">
        <v>31</v>
      </c>
      <c r="B32" s="47" t="s">
        <v>5170</v>
      </c>
      <c r="C32" s="38" t="s">
        <v>5357</v>
      </c>
      <c r="D32" s="17" t="s">
        <v>5171</v>
      </c>
      <c r="E32" s="35">
        <v>2167600000</v>
      </c>
      <c r="F32" s="35">
        <v>300000000</v>
      </c>
      <c r="G32" s="36">
        <v>51040020006</v>
      </c>
      <c r="H32" s="36">
        <v>51040020006</v>
      </c>
      <c r="I32" s="10" t="str">
        <f>VLOOKUP(H32,Listados!$F$2:$G$1203,2,0)</f>
        <v>51040020006  Víctimas del conflicto armado vinculadas a programas de emprendimiento empresarial y social</v>
      </c>
      <c r="J32" s="36">
        <v>985</v>
      </c>
      <c r="K32" s="36">
        <v>100</v>
      </c>
      <c r="L32" s="48" t="s">
        <v>5278</v>
      </c>
      <c r="M32" s="36" t="s">
        <v>5279</v>
      </c>
      <c r="N32" s="36">
        <v>99</v>
      </c>
      <c r="O32" s="36" t="s">
        <v>5280</v>
      </c>
      <c r="P32" s="10" t="s">
        <v>5358</v>
      </c>
      <c r="Q32" s="10" t="s">
        <v>5359</v>
      </c>
      <c r="R32" s="10" t="s">
        <v>5104</v>
      </c>
      <c r="S32" s="10" t="s">
        <v>5089</v>
      </c>
      <c r="T32" s="36">
        <v>291648</v>
      </c>
      <c r="U32" s="37" t="s">
        <v>268</v>
      </c>
      <c r="V32" s="17" t="str">
        <f>VLOOKUP(U32,Listados!$P$3:$Q$33,2,0)</f>
        <v>Comercio, industria y turismo</v>
      </c>
      <c r="W32" s="38" t="s">
        <v>99</v>
      </c>
      <c r="X32" s="10" t="str">
        <f>VLOOKUP(W32,Listados!$R$3:$S$28,2,0)</f>
        <v>Desarrollo Comercial</v>
      </c>
      <c r="Y32" s="39" t="s">
        <v>5283</v>
      </c>
      <c r="Z32" s="40">
        <f t="shared" si="0"/>
        <v>1601126502</v>
      </c>
      <c r="AA32" s="40" t="e">
        <f t="shared" si="1"/>
        <v>#REF!</v>
      </c>
      <c r="AB32" s="40">
        <v>0</v>
      </c>
      <c r="AC32" s="41">
        <v>623268766</v>
      </c>
      <c r="AD32" s="41">
        <v>644148902</v>
      </c>
      <c r="AE32" s="41">
        <v>0</v>
      </c>
      <c r="AF32" s="41">
        <v>0</v>
      </c>
      <c r="AG32" s="41">
        <f t="shared" si="2"/>
        <v>300000000</v>
      </c>
      <c r="AH32" s="41">
        <v>0</v>
      </c>
      <c r="AI32" s="41">
        <v>0</v>
      </c>
      <c r="AJ32" s="42" t="str">
        <f t="shared" si="3"/>
        <v>51</v>
      </c>
      <c r="AK32" s="43"/>
      <c r="AL32" s="26"/>
      <c r="AM32" s="26"/>
    </row>
    <row r="33" spans="1:39" ht="99.75" customHeight="1" x14ac:dyDescent="0.2">
      <c r="A33" s="32">
        <v>32</v>
      </c>
      <c r="B33" s="36" t="s">
        <v>5178</v>
      </c>
      <c r="C33" s="38" t="s">
        <v>5360</v>
      </c>
      <c r="D33" s="17" t="s">
        <v>5179</v>
      </c>
      <c r="E33" s="35">
        <v>3778701589</v>
      </c>
      <c r="F33" s="35" t="e">
        <v>#N/A</v>
      </c>
      <c r="G33" s="36">
        <v>51040020003</v>
      </c>
      <c r="H33" s="36">
        <v>51040020003</v>
      </c>
      <c r="I33" s="10" t="str">
        <f>VLOOKUP(H33,Listados!$F$2:$G$1203,2,0)</f>
        <v>51040020003  Centros para el Emprendimiento y Desarrollo Empresarial y Social CEDES, en funcionamiento</v>
      </c>
      <c r="J33" s="36" t="e">
        <v>#N/A</v>
      </c>
      <c r="K33" s="36" t="e">
        <f>VLOOKUP(B33,'[1]Construccion POAI 2022'!$B$2:$T$64,10,0)</f>
        <v>#N/A</v>
      </c>
      <c r="L33" s="48" t="s">
        <v>5278</v>
      </c>
      <c r="M33" s="36" t="s">
        <v>5279</v>
      </c>
      <c r="N33" s="36">
        <v>99</v>
      </c>
      <c r="O33" s="36" t="s">
        <v>5280</v>
      </c>
      <c r="P33" s="10" t="s">
        <v>5361</v>
      </c>
      <c r="Q33" s="10" t="s">
        <v>5362</v>
      </c>
      <c r="R33" s="10" t="e">
        <v>#N/A</v>
      </c>
      <c r="S33" s="10" t="s">
        <v>5089</v>
      </c>
      <c r="T33" s="36">
        <v>293567</v>
      </c>
      <c r="U33" s="37" t="s">
        <v>268</v>
      </c>
      <c r="V33" s="17" t="str">
        <f>VLOOKUP(U33,Listados!$P$3:$Q$33,2,0)</f>
        <v>Comercio, industria y turismo</v>
      </c>
      <c r="W33" s="38" t="s">
        <v>99</v>
      </c>
      <c r="X33" s="10" t="str">
        <f>VLOOKUP(W33,Listados!$R$3:$S$28,2,0)</f>
        <v>Desarrollo Comercial</v>
      </c>
      <c r="Y33" s="39" t="s">
        <v>5283</v>
      </c>
      <c r="Z33" s="40" t="e">
        <f t="shared" si="0"/>
        <v>#N/A</v>
      </c>
      <c r="AA33" s="40" t="e">
        <f t="shared" si="1"/>
        <v>#REF!</v>
      </c>
      <c r="AB33" s="40">
        <v>0</v>
      </c>
      <c r="AC33" s="41">
        <v>3778701589</v>
      </c>
      <c r="AD33" s="41">
        <v>6647073841</v>
      </c>
      <c r="AE33" s="41">
        <v>0</v>
      </c>
      <c r="AF33" s="41">
        <v>0</v>
      </c>
      <c r="AG33" s="41" t="e">
        <f t="shared" si="2"/>
        <v>#N/A</v>
      </c>
      <c r="AH33" s="41">
        <v>0</v>
      </c>
      <c r="AI33" s="41">
        <v>0</v>
      </c>
      <c r="AJ33" s="42" t="str">
        <f t="shared" si="3"/>
        <v>51</v>
      </c>
      <c r="AK33" s="43"/>
      <c r="AL33" s="26"/>
      <c r="AM33" s="26"/>
    </row>
    <row r="34" spans="1:39" ht="99.75" customHeight="1" x14ac:dyDescent="0.2">
      <c r="A34" s="32">
        <v>33</v>
      </c>
      <c r="B34" s="36" t="s">
        <v>5204</v>
      </c>
      <c r="C34" s="38"/>
      <c r="D34" s="17" t="s">
        <v>5205</v>
      </c>
      <c r="E34" s="35">
        <v>176310000</v>
      </c>
      <c r="F34" s="35" t="e">
        <v>#N/A</v>
      </c>
      <c r="G34" s="36">
        <v>51040020007</v>
      </c>
      <c r="H34" s="36">
        <v>51040020007</v>
      </c>
      <c r="I34" s="10" t="str">
        <f>VLOOKUP(H34,Listados!$F$2:$G$1203,2,0)</f>
        <v>51040020007  Programa estudiantil de emprendimientos orientados, formalizados y apoyados</v>
      </c>
      <c r="J34" s="36">
        <v>1</v>
      </c>
      <c r="K34" s="36">
        <v>180</v>
      </c>
      <c r="L34" s="48" t="s">
        <v>5278</v>
      </c>
      <c r="M34" s="36" t="s">
        <v>5279</v>
      </c>
      <c r="N34" s="36">
        <v>99</v>
      </c>
      <c r="O34" s="36" t="s">
        <v>5287</v>
      </c>
      <c r="P34" s="10"/>
      <c r="Q34" s="10"/>
      <c r="R34" s="10" t="e">
        <v>#N/A</v>
      </c>
      <c r="S34" s="10" t="s">
        <v>5089</v>
      </c>
      <c r="T34" s="36">
        <v>402820</v>
      </c>
      <c r="U34" s="37" t="s">
        <v>268</v>
      </c>
      <c r="V34" s="17" t="str">
        <f>VLOOKUP(U34,Listados!$P$3:$Q$33,2,0)</f>
        <v>Comercio, industria y turismo</v>
      </c>
      <c r="W34" s="38"/>
      <c r="X34" s="10" t="e">
        <f>VLOOKUP(W34,Listados!$R$3:$S$28,2,0)</f>
        <v>#N/A</v>
      </c>
      <c r="Y34" s="39" t="s">
        <v>5288</v>
      </c>
      <c r="Z34" s="40" t="e">
        <f t="shared" si="0"/>
        <v>#N/A</v>
      </c>
      <c r="AA34" s="40" t="e">
        <f t="shared" si="1"/>
        <v>#REF!</v>
      </c>
      <c r="AB34" s="40"/>
      <c r="AC34" s="41">
        <v>176310000</v>
      </c>
      <c r="AD34" s="41">
        <v>0</v>
      </c>
      <c r="AE34" s="41">
        <v>0</v>
      </c>
      <c r="AF34" s="41">
        <v>0</v>
      </c>
      <c r="AG34" s="41" t="e">
        <f t="shared" si="2"/>
        <v>#N/A</v>
      </c>
      <c r="AH34" s="41">
        <v>0</v>
      </c>
      <c r="AI34" s="41">
        <v>0</v>
      </c>
      <c r="AJ34" s="42" t="str">
        <f t="shared" si="3"/>
        <v>51</v>
      </c>
      <c r="AK34" s="44" t="e">
        <f>IF((L34&gt;0),L34/$F$160,0)</f>
        <v>#VALUE!</v>
      </c>
      <c r="AL34" s="16"/>
      <c r="AM34" s="26"/>
    </row>
    <row r="35" spans="1:39" ht="99.75" customHeight="1" x14ac:dyDescent="0.2">
      <c r="A35" s="32">
        <v>34</v>
      </c>
      <c r="B35" s="33" t="s">
        <v>5109</v>
      </c>
      <c r="C35" s="34" t="s">
        <v>5363</v>
      </c>
      <c r="D35" s="17" t="s">
        <v>5110</v>
      </c>
      <c r="E35" s="35">
        <v>0</v>
      </c>
      <c r="F35" s="35">
        <v>47168000</v>
      </c>
      <c r="G35" s="36">
        <v>51040020004</v>
      </c>
      <c r="H35" s="36">
        <v>51040020004</v>
      </c>
      <c r="I35" s="10" t="str">
        <f>VLOOKUP(H35,Listados!$F$2:$G$1203,2,0)</f>
        <v>51040020004  Docentes de entidades públicas capacitados para el emprendimiento y la economía social y solidaria</v>
      </c>
      <c r="J35" s="36">
        <v>275</v>
      </c>
      <c r="K35" s="36">
        <v>215</v>
      </c>
      <c r="L35" s="48" t="s">
        <v>5278</v>
      </c>
      <c r="M35" s="36" t="s">
        <v>5279</v>
      </c>
      <c r="N35" s="36">
        <v>99</v>
      </c>
      <c r="O35" s="36" t="s">
        <v>5280</v>
      </c>
      <c r="P35" s="10" t="s">
        <v>5364</v>
      </c>
      <c r="Q35" s="10" t="s">
        <v>5365</v>
      </c>
      <c r="R35" s="10" t="s">
        <v>5111</v>
      </c>
      <c r="S35" s="10" t="s">
        <v>5089</v>
      </c>
      <c r="T35" s="36">
        <v>286408</v>
      </c>
      <c r="U35" s="37" t="s">
        <v>268</v>
      </c>
      <c r="V35" s="17" t="str">
        <f>VLOOKUP(U35,Listados!$P$3:$Q$33,2,0)</f>
        <v>Comercio, industria y turismo</v>
      </c>
      <c r="W35" s="38" t="s">
        <v>99</v>
      </c>
      <c r="X35" s="10" t="str">
        <f>VLOOKUP(W35,Listados!$R$3:$S$28,2,0)</f>
        <v>Desarrollo Comercial</v>
      </c>
      <c r="Y35" s="39" t="s">
        <v>5283</v>
      </c>
      <c r="Z35" s="40">
        <f t="shared" si="0"/>
        <v>893737003</v>
      </c>
      <c r="AA35" s="40" t="e">
        <f t="shared" si="1"/>
        <v>#REF!</v>
      </c>
      <c r="AB35" s="40">
        <v>0</v>
      </c>
      <c r="AC35" s="41">
        <v>309000000</v>
      </c>
      <c r="AD35" s="41">
        <v>318270002</v>
      </c>
      <c r="AE35" s="41">
        <v>0</v>
      </c>
      <c r="AF35" s="41">
        <v>0</v>
      </c>
      <c r="AG35" s="41">
        <f t="shared" si="2"/>
        <v>47168000</v>
      </c>
      <c r="AH35" s="41">
        <v>0</v>
      </c>
      <c r="AI35" s="41">
        <v>0</v>
      </c>
      <c r="AJ35" s="42" t="str">
        <f t="shared" si="3"/>
        <v>51</v>
      </c>
      <c r="AK35" s="43"/>
      <c r="AL35" s="26"/>
      <c r="AM35" s="26"/>
    </row>
    <row r="36" spans="1:39" ht="99.75" customHeight="1" x14ac:dyDescent="0.2">
      <c r="A36" s="32">
        <v>35</v>
      </c>
      <c r="B36" s="33" t="s">
        <v>5114</v>
      </c>
      <c r="C36" s="34" t="s">
        <v>5366</v>
      </c>
      <c r="D36" s="17" t="s">
        <v>5115</v>
      </c>
      <c r="E36" s="51">
        <v>82400000</v>
      </c>
      <c r="F36" s="35">
        <v>137994000</v>
      </c>
      <c r="G36" s="36">
        <v>51050010004</v>
      </c>
      <c r="H36" s="36">
        <v>51050010004</v>
      </c>
      <c r="I36" s="10" t="str">
        <f>VLOOKUP(H36,Listados!$F$2:$G$1203,2,0)</f>
        <v>51050010004  Personas en proceso de reincorporación, reintegración, desvinculados del conflicto armado con acompañamiento productivo para la generación de ingresos</v>
      </c>
      <c r="J36" s="36">
        <v>150</v>
      </c>
      <c r="K36" s="36">
        <v>50</v>
      </c>
      <c r="L36" s="48" t="s">
        <v>5278</v>
      </c>
      <c r="M36" s="36" t="s">
        <v>5279</v>
      </c>
      <c r="N36" s="36">
        <v>99</v>
      </c>
      <c r="O36" s="36" t="s">
        <v>5280</v>
      </c>
      <c r="P36" s="10" t="s">
        <v>5367</v>
      </c>
      <c r="Q36" s="10" t="s">
        <v>5368</v>
      </c>
      <c r="R36" s="10" t="s">
        <v>5111</v>
      </c>
      <c r="S36" s="10" t="s">
        <v>5089</v>
      </c>
      <c r="T36" s="36">
        <v>286409</v>
      </c>
      <c r="U36" s="37" t="s">
        <v>268</v>
      </c>
      <c r="V36" s="17" t="str">
        <f>VLOOKUP(U36,Listados!$P$3:$Q$33,2,0)</f>
        <v>Comercio, industria y turismo</v>
      </c>
      <c r="W36" s="38" t="s">
        <v>99</v>
      </c>
      <c r="X36" s="10" t="str">
        <f>VLOOKUP(W36,Listados!$R$3:$S$28,2,0)</f>
        <v>Desarrollo Comercial</v>
      </c>
      <c r="Y36" s="39" t="s">
        <v>5283</v>
      </c>
      <c r="Z36" s="40">
        <f t="shared" si="0"/>
        <v>175641000</v>
      </c>
      <c r="AA36" s="40" t="e">
        <f t="shared" si="1"/>
        <v>#REF!</v>
      </c>
      <c r="AB36" s="40">
        <v>0</v>
      </c>
      <c r="AC36" s="41">
        <v>103000000</v>
      </c>
      <c r="AD36" s="41">
        <v>106090000</v>
      </c>
      <c r="AE36" s="41">
        <v>0</v>
      </c>
      <c r="AF36" s="41">
        <v>0</v>
      </c>
      <c r="AG36" s="41">
        <f t="shared" si="2"/>
        <v>137994000</v>
      </c>
      <c r="AH36" s="41">
        <v>0</v>
      </c>
      <c r="AI36" s="41">
        <v>0</v>
      </c>
      <c r="AJ36" s="42" t="str">
        <f t="shared" si="3"/>
        <v>51</v>
      </c>
      <c r="AK36" s="43"/>
      <c r="AL36" s="26"/>
      <c r="AM36" s="26"/>
    </row>
    <row r="37" spans="1:39" ht="99.75" customHeight="1" x14ac:dyDescent="0.2">
      <c r="A37" s="32">
        <v>36</v>
      </c>
      <c r="B37" s="33" t="s">
        <v>5118</v>
      </c>
      <c r="C37" s="34" t="s">
        <v>5369</v>
      </c>
      <c r="D37" s="17" t="s">
        <v>5119</v>
      </c>
      <c r="E37" s="35">
        <v>410827000</v>
      </c>
      <c r="F37" s="35">
        <v>87168000</v>
      </c>
      <c r="G37" s="36">
        <v>51050010005</v>
      </c>
      <c r="H37" s="36">
        <v>51050010005</v>
      </c>
      <c r="I37" s="10" t="str">
        <f>VLOOKUP(H37,Listados!$F$2:$G$1203,2,0)</f>
        <v>51050010005  Organizaciones del sector solidario fomentadas y fortalecidas en capacidades técnicas, administrativas y productivas</v>
      </c>
      <c r="J37" s="36">
        <v>332</v>
      </c>
      <c r="K37" s="36">
        <v>248</v>
      </c>
      <c r="L37" s="48" t="s">
        <v>5278</v>
      </c>
      <c r="M37" s="36" t="s">
        <v>5279</v>
      </c>
      <c r="N37" s="36">
        <v>99</v>
      </c>
      <c r="O37" s="36" t="s">
        <v>5280</v>
      </c>
      <c r="P37" s="10" t="s">
        <v>5370</v>
      </c>
      <c r="Q37" s="10" t="s">
        <v>5371</v>
      </c>
      <c r="R37" s="10" t="s">
        <v>5111</v>
      </c>
      <c r="S37" s="10" t="s">
        <v>5089</v>
      </c>
      <c r="T37" s="36">
        <v>285876</v>
      </c>
      <c r="U37" s="37" t="s">
        <v>268</v>
      </c>
      <c r="V37" s="17" t="str">
        <f>VLOOKUP(U37,Listados!$P$3:$Q$33,2,0)</f>
        <v>Comercio, industria y turismo</v>
      </c>
      <c r="W37" s="38" t="s">
        <v>99</v>
      </c>
      <c r="X37" s="10" t="str">
        <f>VLOOKUP(W37,Listados!$R$3:$S$28,2,0)</f>
        <v>Desarrollo Comercial</v>
      </c>
      <c r="Y37" s="39" t="s">
        <v>5283</v>
      </c>
      <c r="Z37" s="40">
        <f t="shared" si="0"/>
        <v>10262786550</v>
      </c>
      <c r="AA37" s="40" t="e">
        <f t="shared" si="1"/>
        <v>#REF!</v>
      </c>
      <c r="AB37" s="40">
        <v>0</v>
      </c>
      <c r="AC37" s="41">
        <v>3399000000</v>
      </c>
      <c r="AD37" s="41">
        <v>3500969700</v>
      </c>
      <c r="AE37" s="41">
        <v>0</v>
      </c>
      <c r="AF37" s="41">
        <v>0</v>
      </c>
      <c r="AG37" s="41">
        <f t="shared" si="2"/>
        <v>87168000</v>
      </c>
      <c r="AH37" s="41">
        <v>0</v>
      </c>
      <c r="AI37" s="41">
        <v>0</v>
      </c>
      <c r="AJ37" s="42" t="str">
        <f t="shared" si="3"/>
        <v>51</v>
      </c>
      <c r="AK37" s="43"/>
      <c r="AL37" s="26"/>
      <c r="AM37" s="26"/>
    </row>
    <row r="38" spans="1:39" ht="99.75" customHeight="1" x14ac:dyDescent="0.2">
      <c r="A38" s="32">
        <v>37</v>
      </c>
      <c r="B38" s="36" t="s">
        <v>5159</v>
      </c>
      <c r="C38" s="38" t="s">
        <v>5372</v>
      </c>
      <c r="D38" s="17" t="s">
        <v>5160</v>
      </c>
      <c r="E38" s="35">
        <v>111580000</v>
      </c>
      <c r="F38" s="35" t="e">
        <v>#N/A</v>
      </c>
      <c r="G38" s="36">
        <v>52030040004</v>
      </c>
      <c r="H38" s="36">
        <v>52030040004</v>
      </c>
      <c r="I38" s="10" t="str">
        <f>VLOOKUP(H38,Listados!$F$2:$G$1203,2,0)</f>
        <v>52030040004  Líderes de los comedores comunitarios capacitados para la conformación de unidades Productivas Autosostenibles</v>
      </c>
      <c r="J38" s="36" t="e">
        <v>#N/A</v>
      </c>
      <c r="K38" s="36" t="e">
        <v>#N/A</v>
      </c>
      <c r="L38" s="48" t="s">
        <v>5278</v>
      </c>
      <c r="M38" s="36" t="s">
        <v>5279</v>
      </c>
      <c r="N38" s="36">
        <v>99</v>
      </c>
      <c r="O38" s="36" t="s">
        <v>5280</v>
      </c>
      <c r="P38" s="10" t="s">
        <v>5373</v>
      </c>
      <c r="Q38" s="10" t="s">
        <v>5374</v>
      </c>
      <c r="R38" s="10" t="e">
        <v>#N/A</v>
      </c>
      <c r="S38" s="10" t="s">
        <v>5089</v>
      </c>
      <c r="T38" s="36">
        <v>289651</v>
      </c>
      <c r="U38" s="37" t="s">
        <v>268</v>
      </c>
      <c r="V38" s="17" t="str">
        <f>VLOOKUP(U38,Listados!$P$3:$Q$33,2,0)</f>
        <v>Comercio, industria y turismo</v>
      </c>
      <c r="W38" s="38" t="s">
        <v>99</v>
      </c>
      <c r="X38" s="10" t="str">
        <f>VLOOKUP(W38,Listados!$R$3:$S$28,2,0)</f>
        <v>Desarrollo Comercial</v>
      </c>
      <c r="Y38" s="39" t="s">
        <v>5283</v>
      </c>
      <c r="Z38" s="40" t="e">
        <f t="shared" si="0"/>
        <v>#N/A</v>
      </c>
      <c r="AA38" s="40" t="e">
        <f t="shared" si="1"/>
        <v>#REF!</v>
      </c>
      <c r="AB38" s="40">
        <v>0</v>
      </c>
      <c r="AC38" s="41">
        <v>309000000</v>
      </c>
      <c r="AD38" s="41">
        <v>318271000</v>
      </c>
      <c r="AE38" s="41">
        <v>0</v>
      </c>
      <c r="AF38" s="41">
        <v>0</v>
      </c>
      <c r="AG38" s="41" t="e">
        <f t="shared" si="2"/>
        <v>#N/A</v>
      </c>
      <c r="AH38" s="41">
        <v>0</v>
      </c>
      <c r="AI38" s="41">
        <v>0</v>
      </c>
      <c r="AJ38" s="42" t="str">
        <f t="shared" si="3"/>
        <v>52</v>
      </c>
      <c r="AK38" s="43"/>
      <c r="AL38" s="26"/>
      <c r="AM38" s="26"/>
    </row>
    <row r="39" spans="1:39" ht="99.75" customHeight="1" x14ac:dyDescent="0.2">
      <c r="A39" s="32">
        <v>38</v>
      </c>
      <c r="B39" s="42" t="s">
        <v>5190</v>
      </c>
      <c r="C39" s="45">
        <v>2022760010056</v>
      </c>
      <c r="D39" s="17" t="s">
        <v>5191</v>
      </c>
      <c r="E39" s="35">
        <v>166160000</v>
      </c>
      <c r="F39" s="35" t="e">
        <v>#N/A</v>
      </c>
      <c r="G39" s="36">
        <v>51050010001</v>
      </c>
      <c r="H39" s="36">
        <v>51050010001</v>
      </c>
      <c r="I39" s="10" t="str">
        <f>VLOOKUP(H39,Listados!$F$2:$G$1203,2,0)</f>
        <v>51050010001  Diagnósticos de la economía solidaria y de la economía colaborativa elaborados</v>
      </c>
      <c r="J39" s="36">
        <v>2</v>
      </c>
      <c r="K39" s="36"/>
      <c r="L39" s="48" t="s">
        <v>5278</v>
      </c>
      <c r="M39" s="36" t="s">
        <v>5279</v>
      </c>
      <c r="N39" s="36">
        <v>99</v>
      </c>
      <c r="O39" s="36" t="s">
        <v>5287</v>
      </c>
      <c r="P39" s="10" t="s">
        <v>5375</v>
      </c>
      <c r="Q39" s="10" t="s">
        <v>5305</v>
      </c>
      <c r="R39" s="10" t="e">
        <v>#N/A</v>
      </c>
      <c r="S39" s="10" t="s">
        <v>5089</v>
      </c>
      <c r="T39" s="36">
        <v>401092</v>
      </c>
      <c r="U39" s="37" t="s">
        <v>268</v>
      </c>
      <c r="V39" s="17" t="str">
        <f>VLOOKUP(U39,Listados!$P$3:$Q$33,2,0)</f>
        <v>Comercio, industria y turismo</v>
      </c>
      <c r="W39" s="38"/>
      <c r="X39" s="10" t="e">
        <f>VLOOKUP(W39,Listados!$R$3:$S$28,2,0)</f>
        <v>#N/A</v>
      </c>
      <c r="Y39" s="39"/>
      <c r="Z39" s="40" t="e">
        <f t="shared" si="0"/>
        <v>#N/A</v>
      </c>
      <c r="AA39" s="40" t="e">
        <f t="shared" si="1"/>
        <v>#REF!</v>
      </c>
      <c r="AB39" s="40">
        <v>0</v>
      </c>
      <c r="AC39" s="41">
        <v>166160000</v>
      </c>
      <c r="AD39" s="41">
        <v>0</v>
      </c>
      <c r="AE39" s="41">
        <v>0</v>
      </c>
      <c r="AF39" s="41">
        <v>0</v>
      </c>
      <c r="AG39" s="41" t="e">
        <f t="shared" si="2"/>
        <v>#N/A</v>
      </c>
      <c r="AH39" s="41">
        <v>0</v>
      </c>
      <c r="AI39" s="41">
        <v>0</v>
      </c>
      <c r="AJ39" s="42" t="str">
        <f t="shared" si="3"/>
        <v>51</v>
      </c>
      <c r="AK39" s="44" t="e">
        <f t="shared" ref="AK39:AK42" si="6">IF((L39&gt;0),L39/$F$160,0)</f>
        <v>#VALUE!</v>
      </c>
      <c r="AL39" s="16"/>
      <c r="AM39" s="26"/>
    </row>
    <row r="40" spans="1:39" ht="99.75" customHeight="1" x14ac:dyDescent="0.2">
      <c r="A40" s="32">
        <v>39</v>
      </c>
      <c r="B40" s="42" t="s">
        <v>5192</v>
      </c>
      <c r="C40" s="42"/>
      <c r="D40" s="17" t="s">
        <v>5193</v>
      </c>
      <c r="E40" s="35">
        <v>172440000</v>
      </c>
      <c r="F40" s="35" t="e">
        <v>#N/A</v>
      </c>
      <c r="G40" s="36">
        <v>51050010003</v>
      </c>
      <c r="H40" s="36">
        <v>51050010003</v>
      </c>
      <c r="I40" s="10" t="str">
        <f>VLOOKUP(H40,Listados!$F$2:$G$1203,2,0)</f>
        <v>51050010003  Plataformas colaborativas diseñadas y puestas en funcionamiento</v>
      </c>
      <c r="J40" s="36">
        <v>1</v>
      </c>
      <c r="K40" s="36">
        <v>150</v>
      </c>
      <c r="L40" s="48" t="s">
        <v>5278</v>
      </c>
      <c r="M40" s="36" t="s">
        <v>5279</v>
      </c>
      <c r="N40" s="36">
        <v>99</v>
      </c>
      <c r="O40" s="36" t="s">
        <v>5287</v>
      </c>
      <c r="P40" s="10"/>
      <c r="Q40" s="10"/>
      <c r="R40" s="10" t="e">
        <v>#N/A</v>
      </c>
      <c r="S40" s="10" t="s">
        <v>5089</v>
      </c>
      <c r="T40" s="36">
        <v>401152</v>
      </c>
      <c r="U40" s="37" t="s">
        <v>268</v>
      </c>
      <c r="V40" s="17" t="str">
        <f>VLOOKUP(U40,Listados!$P$3:$Q$33,2,0)</f>
        <v>Comercio, industria y turismo</v>
      </c>
      <c r="W40" s="38"/>
      <c r="X40" s="10" t="e">
        <f>VLOOKUP(W40,Listados!$R$3:$S$28,2,0)</f>
        <v>#N/A</v>
      </c>
      <c r="Y40" s="39"/>
      <c r="Z40" s="40" t="e">
        <f t="shared" si="0"/>
        <v>#N/A</v>
      </c>
      <c r="AA40" s="40" t="e">
        <f t="shared" si="1"/>
        <v>#REF!</v>
      </c>
      <c r="AB40" s="40">
        <v>0</v>
      </c>
      <c r="AC40" s="41">
        <v>172440000</v>
      </c>
      <c r="AD40" s="41">
        <v>174164400</v>
      </c>
      <c r="AE40" s="41">
        <v>0</v>
      </c>
      <c r="AF40" s="41">
        <v>0</v>
      </c>
      <c r="AG40" s="41" t="e">
        <f t="shared" si="2"/>
        <v>#N/A</v>
      </c>
      <c r="AH40" s="41">
        <v>0</v>
      </c>
      <c r="AI40" s="41">
        <v>0</v>
      </c>
      <c r="AJ40" s="42" t="str">
        <f t="shared" si="3"/>
        <v>51</v>
      </c>
      <c r="AK40" s="44" t="e">
        <f t="shared" si="6"/>
        <v>#VALUE!</v>
      </c>
      <c r="AL40" s="16"/>
      <c r="AM40" s="26"/>
    </row>
    <row r="41" spans="1:39" ht="99.75" customHeight="1" x14ac:dyDescent="0.2">
      <c r="A41" s="32">
        <v>40</v>
      </c>
      <c r="B41" s="42" t="s">
        <v>5194</v>
      </c>
      <c r="C41" s="45">
        <v>2021760010210</v>
      </c>
      <c r="D41" s="17" t="s">
        <v>5195</v>
      </c>
      <c r="E41" s="35">
        <v>146220000</v>
      </c>
      <c r="F41" s="35" t="e">
        <v>#N/A</v>
      </c>
      <c r="G41" s="36">
        <v>51050010002</v>
      </c>
      <c r="H41" s="36">
        <v>51050010002</v>
      </c>
      <c r="I41" s="10" t="str">
        <f>VLOOKUP(H41,Listados!$F$2:$G$1203,2,0)</f>
        <v>51050010002  Política pública para la economía solidaria formulada y adoptada</v>
      </c>
      <c r="J41" s="36" t="e">
        <f>VLOOKUP(B41,'[1]Construccion POAI 2022'!$B$2:$T$64,9,0)</f>
        <v>#N/A</v>
      </c>
      <c r="K41" s="36"/>
      <c r="L41" s="48" t="s">
        <v>5278</v>
      </c>
      <c r="M41" s="36" t="s">
        <v>5279</v>
      </c>
      <c r="N41" s="36">
        <v>99</v>
      </c>
      <c r="O41" s="36" t="s">
        <v>5287</v>
      </c>
      <c r="P41" s="10"/>
      <c r="Q41" s="10"/>
      <c r="R41" s="10" t="e">
        <v>#N/A</v>
      </c>
      <c r="S41" s="10" t="s">
        <v>5089</v>
      </c>
      <c r="T41" s="36">
        <v>401148</v>
      </c>
      <c r="U41" s="37" t="s">
        <v>268</v>
      </c>
      <c r="V41" s="17" t="str">
        <f>VLOOKUP(U41,Listados!$P$3:$Q$33,2,0)</f>
        <v>Comercio, industria y turismo</v>
      </c>
      <c r="W41" s="38"/>
      <c r="X41" s="10" t="e">
        <f>VLOOKUP(W41,Listados!$R$3:$S$28,2,0)</f>
        <v>#N/A</v>
      </c>
      <c r="Y41" s="39"/>
      <c r="Z41" s="40" t="e">
        <f t="shared" si="0"/>
        <v>#N/A</v>
      </c>
      <c r="AA41" s="40" t="e">
        <f t="shared" si="1"/>
        <v>#REF!</v>
      </c>
      <c r="AB41" s="40">
        <v>0</v>
      </c>
      <c r="AC41" s="41">
        <v>146220000</v>
      </c>
      <c r="AD41" s="41">
        <v>0</v>
      </c>
      <c r="AE41" s="41">
        <v>0</v>
      </c>
      <c r="AF41" s="41">
        <v>0</v>
      </c>
      <c r="AG41" s="41" t="e">
        <f t="shared" si="2"/>
        <v>#N/A</v>
      </c>
      <c r="AH41" s="41">
        <v>0</v>
      </c>
      <c r="AI41" s="41">
        <v>0</v>
      </c>
      <c r="AJ41" s="42" t="str">
        <f t="shared" si="3"/>
        <v>51</v>
      </c>
      <c r="AK41" s="44" t="e">
        <f t="shared" si="6"/>
        <v>#VALUE!</v>
      </c>
      <c r="AL41" s="16"/>
      <c r="AM41" s="26"/>
    </row>
    <row r="42" spans="1:39" ht="99.75" customHeight="1" x14ac:dyDescent="0.2">
      <c r="A42" s="32">
        <v>41</v>
      </c>
      <c r="B42" s="36" t="s">
        <v>5202</v>
      </c>
      <c r="C42" s="45">
        <v>2022760010170</v>
      </c>
      <c r="D42" s="17" t="s">
        <v>5203</v>
      </c>
      <c r="E42" s="35">
        <v>299140000</v>
      </c>
      <c r="F42" s="35">
        <v>116638000</v>
      </c>
      <c r="G42" s="36">
        <v>51050010009</v>
      </c>
      <c r="H42" s="36">
        <v>51050010009</v>
      </c>
      <c r="I42" s="10" t="str">
        <f>VLOOKUP(H42,Listados!$F$2:$G$1203,2,0)</f>
        <v xml:space="preserve">51050010009  Estrategia de economía solidaria para trabajadores en situación de informalidad diseñada e implementada </v>
      </c>
      <c r="J42" s="36"/>
      <c r="K42" s="36">
        <v>5550</v>
      </c>
      <c r="L42" s="48" t="s">
        <v>5278</v>
      </c>
      <c r="M42" s="36" t="s">
        <v>5279</v>
      </c>
      <c r="N42" s="36">
        <v>99</v>
      </c>
      <c r="O42" s="36" t="s">
        <v>5287</v>
      </c>
      <c r="P42" s="10"/>
      <c r="Q42" s="10"/>
      <c r="R42" s="10" t="s">
        <v>5111</v>
      </c>
      <c r="S42" s="10" t="s">
        <v>5089</v>
      </c>
      <c r="T42" s="36">
        <v>402384</v>
      </c>
      <c r="U42" s="37" t="s">
        <v>268</v>
      </c>
      <c r="V42" s="17" t="str">
        <f>VLOOKUP(U42,Listados!$P$3:$Q$33,2,0)</f>
        <v>Comercio, industria y turismo</v>
      </c>
      <c r="W42" s="38"/>
      <c r="X42" s="10" t="e">
        <f>VLOOKUP(W42,Listados!$R$3:$S$28,2,0)</f>
        <v>#N/A</v>
      </c>
      <c r="Y42" s="39"/>
      <c r="Z42" s="40">
        <f t="shared" si="0"/>
        <v>785269100</v>
      </c>
      <c r="AA42" s="40" t="e">
        <f t="shared" si="1"/>
        <v>#REF!</v>
      </c>
      <c r="AB42" s="40">
        <v>0</v>
      </c>
      <c r="AC42" s="41">
        <v>299140000</v>
      </c>
      <c r="AD42" s="41">
        <v>302131400</v>
      </c>
      <c r="AE42" s="41">
        <v>0</v>
      </c>
      <c r="AF42" s="41">
        <v>0</v>
      </c>
      <c r="AG42" s="41">
        <f t="shared" si="2"/>
        <v>116638000</v>
      </c>
      <c r="AH42" s="41"/>
      <c r="AI42" s="41"/>
      <c r="AJ42" s="42" t="str">
        <f t="shared" si="3"/>
        <v>51</v>
      </c>
      <c r="AK42" s="44" t="e">
        <f t="shared" si="6"/>
        <v>#VALUE!</v>
      </c>
      <c r="AL42" s="16"/>
      <c r="AM42" s="26"/>
    </row>
    <row r="43" spans="1:39" ht="99.75" customHeight="1" x14ac:dyDescent="0.2">
      <c r="A43" s="32">
        <v>42</v>
      </c>
      <c r="B43" s="33" t="s">
        <v>5137</v>
      </c>
      <c r="C43" s="34" t="s">
        <v>5376</v>
      </c>
      <c r="D43" s="17" t="s">
        <v>5138</v>
      </c>
      <c r="E43" s="35">
        <v>1539673000</v>
      </c>
      <c r="F43" s="35">
        <v>315000000</v>
      </c>
      <c r="G43" s="36">
        <v>51040010005</v>
      </c>
      <c r="H43" s="36">
        <v>51040010005</v>
      </c>
      <c r="I43" s="10" t="str">
        <f>VLOOKUP(H43,Listados!$F$2:$G$1203,2,0)</f>
        <v>51040010005  Víctimas del conflicto armado formadas como técnicos laborales por competencias</v>
      </c>
      <c r="J43" s="36">
        <v>385</v>
      </c>
      <c r="K43" s="36">
        <v>100</v>
      </c>
      <c r="L43" s="48" t="s">
        <v>5278</v>
      </c>
      <c r="M43" s="36" t="s">
        <v>5279</v>
      </c>
      <c r="N43" s="36">
        <v>99</v>
      </c>
      <c r="O43" s="36" t="s">
        <v>5280</v>
      </c>
      <c r="P43" s="10" t="s">
        <v>5377</v>
      </c>
      <c r="Q43" s="10" t="s">
        <v>5378</v>
      </c>
      <c r="R43" s="10" t="s">
        <v>5139</v>
      </c>
      <c r="S43" s="10" t="s">
        <v>5089</v>
      </c>
      <c r="T43" s="36">
        <v>286054</v>
      </c>
      <c r="U43" s="37" t="s">
        <v>279</v>
      </c>
      <c r="V43" s="17" t="str">
        <f>VLOOKUP(U43,Listados!$P$3:$Q$33,2,0)</f>
        <v>Trabajo</v>
      </c>
      <c r="W43" s="38" t="s">
        <v>136</v>
      </c>
      <c r="X43" s="10" t="str">
        <f>VLOOKUP(W43,Listados!$R$3:$S$28,2,0)</f>
        <v>Trabajo y Seguridad Social</v>
      </c>
      <c r="Y43" s="39" t="s">
        <v>5283</v>
      </c>
      <c r="Z43" s="40">
        <f t="shared" si="0"/>
        <v>1655946900</v>
      </c>
      <c r="AA43" s="40" t="e">
        <f t="shared" si="1"/>
        <v>#REF!</v>
      </c>
      <c r="AB43" s="40">
        <v>0</v>
      </c>
      <c r="AC43" s="41">
        <v>773550600</v>
      </c>
      <c r="AD43" s="41">
        <v>540414000</v>
      </c>
      <c r="AE43" s="41">
        <v>0</v>
      </c>
      <c r="AF43" s="41">
        <v>0</v>
      </c>
      <c r="AG43" s="41">
        <f t="shared" si="2"/>
        <v>315000000</v>
      </c>
      <c r="AH43" s="41">
        <v>0</v>
      </c>
      <c r="AI43" s="41">
        <v>0</v>
      </c>
      <c r="AJ43" s="42" t="str">
        <f t="shared" si="3"/>
        <v>51</v>
      </c>
      <c r="AK43" s="43"/>
      <c r="AL43" s="26"/>
      <c r="AM43" s="26"/>
    </row>
    <row r="44" spans="1:39" ht="99.75" customHeight="1" x14ac:dyDescent="0.2">
      <c r="A44" s="32">
        <v>43</v>
      </c>
      <c r="B44" s="42" t="s">
        <v>5140</v>
      </c>
      <c r="C44" s="34" t="s">
        <v>5379</v>
      </c>
      <c r="D44" s="17" t="s">
        <v>5141</v>
      </c>
      <c r="E44" s="35">
        <v>699236100</v>
      </c>
      <c r="F44" s="35" t="e">
        <v>#N/A</v>
      </c>
      <c r="G44" s="36">
        <v>51040010001</v>
      </c>
      <c r="H44" s="36">
        <v>51040010001</v>
      </c>
      <c r="I44" s="10" t="str">
        <f>VLOOKUP(H44,Listados!$F$2:$G$1203,2,0)</f>
        <v xml:space="preserve">51040010001  Personas formadas en competencias laborales para la inserción en los sectores de mayor demanda del mercado laboral, con enfoque diferencial, de género y generacional </v>
      </c>
      <c r="J44" s="36">
        <v>180</v>
      </c>
      <c r="K44" s="36">
        <v>180</v>
      </c>
      <c r="L44" s="48" t="s">
        <v>5278</v>
      </c>
      <c r="M44" s="36" t="s">
        <v>5279</v>
      </c>
      <c r="N44" s="36">
        <v>99</v>
      </c>
      <c r="O44" s="36" t="s">
        <v>5280</v>
      </c>
      <c r="P44" s="10" t="s">
        <v>5380</v>
      </c>
      <c r="Q44" s="10" t="s">
        <v>5381</v>
      </c>
      <c r="R44" s="10" t="e">
        <v>#N/A</v>
      </c>
      <c r="S44" s="10" t="s">
        <v>5089</v>
      </c>
      <c r="T44" s="36">
        <v>286352</v>
      </c>
      <c r="U44" s="37" t="s">
        <v>279</v>
      </c>
      <c r="V44" s="17" t="str">
        <f>VLOOKUP(U44,Listados!$P$3:$Q$33,2,0)</f>
        <v>Trabajo</v>
      </c>
      <c r="W44" s="38" t="s">
        <v>136</v>
      </c>
      <c r="X44" s="10" t="str">
        <f>VLOOKUP(W44,Listados!$R$3:$S$28,2,0)</f>
        <v>Trabajo y Seguridad Social</v>
      </c>
      <c r="Y44" s="39" t="s">
        <v>5283</v>
      </c>
      <c r="Z44" s="40" t="e">
        <f t="shared" si="0"/>
        <v>#N/A</v>
      </c>
      <c r="AA44" s="40" t="e">
        <f t="shared" si="1"/>
        <v>#REF!</v>
      </c>
      <c r="AB44" s="40">
        <v>0</v>
      </c>
      <c r="AC44" s="41">
        <v>699236100</v>
      </c>
      <c r="AD44" s="41">
        <v>720213183</v>
      </c>
      <c r="AE44" s="41">
        <v>0</v>
      </c>
      <c r="AF44" s="41">
        <v>0</v>
      </c>
      <c r="AG44" s="41" t="e">
        <f t="shared" si="2"/>
        <v>#N/A</v>
      </c>
      <c r="AH44" s="41">
        <v>0</v>
      </c>
      <c r="AI44" s="41">
        <v>0</v>
      </c>
      <c r="AJ44" s="42" t="str">
        <f t="shared" si="3"/>
        <v>51</v>
      </c>
      <c r="AK44" s="43"/>
      <c r="AL44" s="26"/>
      <c r="AM44" s="26"/>
    </row>
    <row r="45" spans="1:39" ht="99.75" customHeight="1" x14ac:dyDescent="0.2">
      <c r="A45" s="32">
        <v>44</v>
      </c>
      <c r="B45" s="42" t="s">
        <v>5142</v>
      </c>
      <c r="C45" s="34" t="s">
        <v>5382</v>
      </c>
      <c r="D45" s="17" t="s">
        <v>5143</v>
      </c>
      <c r="E45" s="35">
        <v>699236100</v>
      </c>
      <c r="F45" s="35" t="e">
        <v>#N/A</v>
      </c>
      <c r="G45" s="36">
        <v>51040010001</v>
      </c>
      <c r="H45" s="36">
        <v>51040010001</v>
      </c>
      <c r="I45" s="10" t="str">
        <f>VLOOKUP(H45,Listados!$F$2:$G$1203,2,0)</f>
        <v xml:space="preserve">51040010001  Personas formadas en competencias laborales para la inserción en los sectores de mayor demanda del mercado laboral, con enfoque diferencial, de género y generacional </v>
      </c>
      <c r="J45" s="36">
        <v>220</v>
      </c>
      <c r="K45" s="36">
        <v>220</v>
      </c>
      <c r="L45" s="48" t="s">
        <v>5278</v>
      </c>
      <c r="M45" s="36" t="s">
        <v>5279</v>
      </c>
      <c r="N45" s="36">
        <v>99</v>
      </c>
      <c r="O45" s="36" t="s">
        <v>5280</v>
      </c>
      <c r="P45" s="10" t="s">
        <v>5383</v>
      </c>
      <c r="Q45" s="10" t="s">
        <v>5384</v>
      </c>
      <c r="R45" s="10" t="e">
        <v>#N/A</v>
      </c>
      <c r="S45" s="10" t="s">
        <v>5089</v>
      </c>
      <c r="T45" s="36">
        <v>286450</v>
      </c>
      <c r="U45" s="37" t="s">
        <v>279</v>
      </c>
      <c r="V45" s="17" t="str">
        <f>VLOOKUP(U45,Listados!$P$3:$Q$33,2,0)</f>
        <v>Trabajo</v>
      </c>
      <c r="W45" s="38" t="s">
        <v>136</v>
      </c>
      <c r="X45" s="10" t="str">
        <f>VLOOKUP(W45,Listados!$R$3:$S$28,2,0)</f>
        <v>Trabajo y Seguridad Social</v>
      </c>
      <c r="Y45" s="39" t="s">
        <v>5283</v>
      </c>
      <c r="Z45" s="40" t="e">
        <f t="shared" si="0"/>
        <v>#N/A</v>
      </c>
      <c r="AA45" s="40" t="e">
        <f t="shared" si="1"/>
        <v>#REF!</v>
      </c>
      <c r="AB45" s="40">
        <v>0</v>
      </c>
      <c r="AC45" s="41">
        <v>699236100</v>
      </c>
      <c r="AD45" s="41">
        <v>720213183</v>
      </c>
      <c r="AE45" s="41">
        <v>0</v>
      </c>
      <c r="AF45" s="41">
        <v>0</v>
      </c>
      <c r="AG45" s="41" t="e">
        <f t="shared" si="2"/>
        <v>#N/A</v>
      </c>
      <c r="AH45" s="41">
        <v>0</v>
      </c>
      <c r="AI45" s="41">
        <v>0</v>
      </c>
      <c r="AJ45" s="42" t="str">
        <f t="shared" si="3"/>
        <v>51</v>
      </c>
      <c r="AK45" s="43"/>
      <c r="AL45" s="26"/>
      <c r="AM45" s="26"/>
    </row>
    <row r="46" spans="1:39" ht="99.75" customHeight="1" x14ac:dyDescent="0.2">
      <c r="A46" s="32">
        <v>45</v>
      </c>
      <c r="B46" s="33" t="s">
        <v>5144</v>
      </c>
      <c r="C46" s="34" t="s">
        <v>5385</v>
      </c>
      <c r="D46" s="17" t="s">
        <v>5145</v>
      </c>
      <c r="E46" s="35">
        <v>7247440000</v>
      </c>
      <c r="F46" s="35">
        <v>1232980000</v>
      </c>
      <c r="G46" s="36">
        <v>51040010001</v>
      </c>
      <c r="H46" s="36">
        <v>51040010001</v>
      </c>
      <c r="I46" s="10" t="str">
        <f>VLOOKUP(H46,Listados!$F$2:$G$1203,2,0)</f>
        <v xml:space="preserve">51040010001  Personas formadas en competencias laborales para la inserción en los sectores de mayor demanda del mercado laboral, con enfoque diferencial, de género y generacional </v>
      </c>
      <c r="J46" s="36">
        <v>3661</v>
      </c>
      <c r="K46" s="36">
        <v>600</v>
      </c>
      <c r="L46" s="48" t="s">
        <v>5278</v>
      </c>
      <c r="M46" s="36" t="s">
        <v>5279</v>
      </c>
      <c r="N46" s="36">
        <v>99</v>
      </c>
      <c r="O46" s="36" t="s">
        <v>5280</v>
      </c>
      <c r="P46" s="10" t="s">
        <v>5386</v>
      </c>
      <c r="Q46" s="10" t="s">
        <v>5387</v>
      </c>
      <c r="R46" s="10" t="s">
        <v>5139</v>
      </c>
      <c r="S46" s="10" t="s">
        <v>5089</v>
      </c>
      <c r="T46" s="36">
        <v>288475</v>
      </c>
      <c r="U46" s="37" t="s">
        <v>279</v>
      </c>
      <c r="V46" s="17" t="str">
        <f>VLOOKUP(U46,Listados!$P$3:$Q$33,2,0)</f>
        <v>Trabajo</v>
      </c>
      <c r="W46" s="38" t="s">
        <v>136</v>
      </c>
      <c r="X46" s="10" t="str">
        <f>VLOOKUP(W46,Listados!$R$3:$S$28,2,0)</f>
        <v>Trabajo y Seguridad Social</v>
      </c>
      <c r="Y46" s="39" t="s">
        <v>5283</v>
      </c>
      <c r="Z46" s="40">
        <f t="shared" si="0"/>
        <v>896193924.5</v>
      </c>
      <c r="AA46" s="40" t="e">
        <f t="shared" si="1"/>
        <v>#REF!</v>
      </c>
      <c r="AB46" s="40">
        <v>0</v>
      </c>
      <c r="AC46" s="41">
        <v>699236100</v>
      </c>
      <c r="AD46" s="41">
        <v>720213183</v>
      </c>
      <c r="AE46" s="41">
        <v>0</v>
      </c>
      <c r="AF46" s="41">
        <v>0</v>
      </c>
      <c r="AG46" s="41">
        <f t="shared" si="2"/>
        <v>1232980000</v>
      </c>
      <c r="AH46" s="41">
        <v>0</v>
      </c>
      <c r="AI46" s="41">
        <v>0</v>
      </c>
      <c r="AJ46" s="42" t="str">
        <f t="shared" si="3"/>
        <v>51</v>
      </c>
      <c r="AK46" s="43"/>
      <c r="AL46" s="26"/>
      <c r="AM46" s="26"/>
    </row>
    <row r="47" spans="1:39" ht="99.75" customHeight="1" x14ac:dyDescent="0.2">
      <c r="A47" s="32">
        <v>46</v>
      </c>
      <c r="B47" s="42" t="s">
        <v>5146</v>
      </c>
      <c r="C47" s="34" t="s">
        <v>5388</v>
      </c>
      <c r="D47" s="17" t="s">
        <v>5147</v>
      </c>
      <c r="E47" s="35">
        <v>699236100</v>
      </c>
      <c r="F47" s="35" t="e">
        <v>#N/A</v>
      </c>
      <c r="G47" s="36">
        <v>51040010001</v>
      </c>
      <c r="H47" s="36">
        <v>51040010001</v>
      </c>
      <c r="I47" s="10" t="str">
        <f>VLOOKUP(H47,Listados!$F$2:$G$1203,2,0)</f>
        <v xml:space="preserve">51040010001  Personas formadas en competencias laborales para la inserción en los sectores de mayor demanda del mercado laboral, con enfoque diferencial, de género y generacional </v>
      </c>
      <c r="J47" s="36">
        <v>220</v>
      </c>
      <c r="K47" s="36">
        <v>220</v>
      </c>
      <c r="L47" s="48" t="s">
        <v>5278</v>
      </c>
      <c r="M47" s="36" t="s">
        <v>5279</v>
      </c>
      <c r="N47" s="36">
        <v>99</v>
      </c>
      <c r="O47" s="36" t="s">
        <v>5280</v>
      </c>
      <c r="P47" s="10" t="s">
        <v>5389</v>
      </c>
      <c r="Q47" s="10" t="s">
        <v>5390</v>
      </c>
      <c r="R47" s="10" t="e">
        <v>#N/A</v>
      </c>
      <c r="S47" s="10" t="s">
        <v>5089</v>
      </c>
      <c r="T47" s="36">
        <v>287065</v>
      </c>
      <c r="U47" s="37" t="s">
        <v>279</v>
      </c>
      <c r="V47" s="17" t="str">
        <f>VLOOKUP(U47,Listados!$P$3:$Q$33,2,0)</f>
        <v>Trabajo</v>
      </c>
      <c r="W47" s="38" t="s">
        <v>136</v>
      </c>
      <c r="X47" s="10" t="str">
        <f>VLOOKUP(W47,Listados!$R$3:$S$28,2,0)</f>
        <v>Trabajo y Seguridad Social</v>
      </c>
      <c r="Y47" s="39" t="s">
        <v>5283</v>
      </c>
      <c r="Z47" s="40" t="e">
        <f t="shared" si="0"/>
        <v>#N/A</v>
      </c>
      <c r="AA47" s="40" t="e">
        <f t="shared" si="1"/>
        <v>#REF!</v>
      </c>
      <c r="AB47" s="40">
        <v>0</v>
      </c>
      <c r="AC47" s="41">
        <v>699236100</v>
      </c>
      <c r="AD47" s="41">
        <v>720213183</v>
      </c>
      <c r="AE47" s="41">
        <v>0</v>
      </c>
      <c r="AF47" s="41">
        <v>0</v>
      </c>
      <c r="AG47" s="41" t="e">
        <f t="shared" si="2"/>
        <v>#N/A</v>
      </c>
      <c r="AH47" s="41">
        <v>0</v>
      </c>
      <c r="AI47" s="41">
        <v>0</v>
      </c>
      <c r="AJ47" s="42" t="str">
        <f t="shared" si="3"/>
        <v>51</v>
      </c>
      <c r="AK47" s="43"/>
      <c r="AL47" s="26"/>
      <c r="AM47" s="26"/>
    </row>
    <row r="48" spans="1:39" ht="99.75" customHeight="1" x14ac:dyDescent="0.2">
      <c r="A48" s="32">
        <v>47</v>
      </c>
      <c r="B48" s="33" t="s">
        <v>5148</v>
      </c>
      <c r="C48" s="34" t="s">
        <v>5391</v>
      </c>
      <c r="D48" s="17" t="s">
        <v>5149</v>
      </c>
      <c r="E48" s="35">
        <v>213621000</v>
      </c>
      <c r="F48" s="35">
        <v>61440000</v>
      </c>
      <c r="G48" s="36">
        <v>51040010004</v>
      </c>
      <c r="H48" s="36">
        <v>51040010004</v>
      </c>
      <c r="I48" s="10" t="str">
        <f>VLOOKUP(H48,Listados!$F$2:$G$1203,2,0)</f>
        <v xml:space="preserve">51040010004  Personas vinculadas a rutas para la inserción laboral </v>
      </c>
      <c r="J48" s="36">
        <v>8850</v>
      </c>
      <c r="K48" s="36">
        <v>500</v>
      </c>
      <c r="L48" s="48" t="s">
        <v>5278</v>
      </c>
      <c r="M48" s="36" t="s">
        <v>5279</v>
      </c>
      <c r="N48" s="36">
        <v>99</v>
      </c>
      <c r="O48" s="36" t="s">
        <v>5280</v>
      </c>
      <c r="P48" s="10" t="s">
        <v>5392</v>
      </c>
      <c r="Q48" s="10" t="s">
        <v>5393</v>
      </c>
      <c r="R48" s="10" t="s">
        <v>5139</v>
      </c>
      <c r="S48" s="10" t="s">
        <v>5089</v>
      </c>
      <c r="T48" s="36">
        <v>288359</v>
      </c>
      <c r="U48" s="37" t="s">
        <v>279</v>
      </c>
      <c r="V48" s="17" t="str">
        <f>VLOOKUP(U48,Listados!$P$3:$Q$33,2,0)</f>
        <v>Trabajo</v>
      </c>
      <c r="W48" s="38" t="s">
        <v>136</v>
      </c>
      <c r="X48" s="10" t="str">
        <f>VLOOKUP(W48,Listados!$R$3:$S$28,2,0)</f>
        <v>Trabajo y Seguridad Social</v>
      </c>
      <c r="Y48" s="39" t="s">
        <v>5283</v>
      </c>
      <c r="Z48" s="40">
        <f t="shared" si="0"/>
        <v>173253070.5</v>
      </c>
      <c r="AA48" s="40" t="e">
        <f t="shared" si="1"/>
        <v>#REF!</v>
      </c>
      <c r="AB48" s="40">
        <v>0</v>
      </c>
      <c r="AC48" s="41">
        <v>77074900</v>
      </c>
      <c r="AD48" s="41">
        <v>79387147</v>
      </c>
      <c r="AE48" s="41">
        <v>0</v>
      </c>
      <c r="AF48" s="41">
        <v>0</v>
      </c>
      <c r="AG48" s="41">
        <f t="shared" si="2"/>
        <v>61440000</v>
      </c>
      <c r="AH48" s="41">
        <v>0</v>
      </c>
      <c r="AI48" s="41">
        <v>0</v>
      </c>
      <c r="AJ48" s="42" t="str">
        <f t="shared" si="3"/>
        <v>51</v>
      </c>
      <c r="AK48" s="43"/>
      <c r="AL48" s="26"/>
      <c r="AM48" s="26"/>
    </row>
    <row r="49" spans="1:39" ht="99.75" customHeight="1" x14ac:dyDescent="0.2">
      <c r="A49" s="32">
        <v>48</v>
      </c>
      <c r="B49" s="36" t="s">
        <v>5206</v>
      </c>
      <c r="C49" s="38"/>
      <c r="D49" s="17" t="s">
        <v>5207</v>
      </c>
      <c r="E49" s="35">
        <v>500000000</v>
      </c>
      <c r="F49" s="35" t="e">
        <v>#N/A</v>
      </c>
      <c r="G49" s="36">
        <v>52020040010</v>
      </c>
      <c r="H49" s="36">
        <v>52020040010</v>
      </c>
      <c r="I49" s="10" t="str">
        <f>VLOOKUP(H49,Listados!$F$2:$G$1203,2,0)</f>
        <v>52020040010  Estrategia de complemento de seguridad social para personas mayores de estrato 2 y 3 gestionada</v>
      </c>
      <c r="J49" s="36">
        <v>1</v>
      </c>
      <c r="K49" s="36">
        <v>2700</v>
      </c>
      <c r="L49" s="48" t="s">
        <v>5278</v>
      </c>
      <c r="M49" s="36" t="s">
        <v>5279</v>
      </c>
      <c r="N49" s="36">
        <v>99</v>
      </c>
      <c r="O49" s="36" t="s">
        <v>5287</v>
      </c>
      <c r="P49" s="10" t="s">
        <v>5394</v>
      </c>
      <c r="Q49" s="10" t="s">
        <v>5395</v>
      </c>
      <c r="R49" s="10" t="e">
        <v>#N/A</v>
      </c>
      <c r="S49" s="10" t="s">
        <v>5089</v>
      </c>
      <c r="T49" s="36">
        <v>402797</v>
      </c>
      <c r="U49" s="37" t="s">
        <v>323</v>
      </c>
      <c r="V49" s="17" t="str">
        <f>VLOOKUP(U49,Listados!$P$3:$Q$33,2,0)</f>
        <v>Inclusión social y reconciliación</v>
      </c>
      <c r="W49" s="38"/>
      <c r="X49" s="10" t="e">
        <f>VLOOKUP(W49,Listados!$R$3:$S$28,2,0)</f>
        <v>#N/A</v>
      </c>
      <c r="Y49" s="39" t="s">
        <v>5288</v>
      </c>
      <c r="Z49" s="40" t="e">
        <f t="shared" si="0"/>
        <v>#N/A</v>
      </c>
      <c r="AA49" s="40" t="e">
        <f t="shared" si="1"/>
        <v>#REF!</v>
      </c>
      <c r="AB49" s="40">
        <v>0</v>
      </c>
      <c r="AC49" s="41">
        <v>500000000</v>
      </c>
      <c r="AD49" s="41">
        <v>0</v>
      </c>
      <c r="AE49" s="41">
        <v>0</v>
      </c>
      <c r="AF49" s="41">
        <v>0</v>
      </c>
      <c r="AG49" s="41" t="e">
        <f t="shared" si="2"/>
        <v>#N/A</v>
      </c>
      <c r="AH49" s="41"/>
      <c r="AI49" s="41"/>
      <c r="AJ49" s="42" t="str">
        <f t="shared" si="3"/>
        <v>52</v>
      </c>
      <c r="AK49" s="44" t="e">
        <f>IF((L49&gt;0),L49/$F$160,0)</f>
        <v>#VALUE!</v>
      </c>
      <c r="AL49" s="16"/>
      <c r="AM49" s="26"/>
    </row>
    <row r="50" spans="1:39" ht="99.75" customHeight="1" x14ac:dyDescent="0.2">
      <c r="A50" s="32">
        <v>49</v>
      </c>
      <c r="B50" s="36" t="s">
        <v>5176</v>
      </c>
      <c r="C50" s="38" t="s">
        <v>5396</v>
      </c>
      <c r="D50" s="17" t="s">
        <v>5177</v>
      </c>
      <c r="E50" s="35">
        <v>1500000000</v>
      </c>
      <c r="F50" s="35" t="e">
        <v>#N/A</v>
      </c>
      <c r="G50" s="36">
        <v>51050010006</v>
      </c>
      <c r="H50" s="36">
        <v>51050010006</v>
      </c>
      <c r="I50" s="10" t="str">
        <f>VLOOKUP(H50,Listados!$F$2:$G$1203,2,0)</f>
        <v>51050010006  Personas formadas en competencias financieras y de Economía Solidaria</v>
      </c>
      <c r="J50" s="36" t="e">
        <f>VLOOKUP(B50,'[1]Construccion POAI 2022'!$B$2:$T$64,9,0)</f>
        <v>#N/A</v>
      </c>
      <c r="K50" s="36" t="e">
        <f>VLOOKUP(B50,'[1]Construccion POAI 2022'!$B$2:$T$64,10,0)</f>
        <v>#N/A</v>
      </c>
      <c r="L50" s="48" t="s">
        <v>5278</v>
      </c>
      <c r="M50" s="36" t="s">
        <v>5279</v>
      </c>
      <c r="N50" s="36">
        <v>99</v>
      </c>
      <c r="O50" s="36" t="s">
        <v>5280</v>
      </c>
      <c r="P50" s="10" t="s">
        <v>5397</v>
      </c>
      <c r="Q50" s="10" t="s">
        <v>5398</v>
      </c>
      <c r="R50" s="10" t="e">
        <v>#N/A</v>
      </c>
      <c r="S50" s="10" t="s">
        <v>5089</v>
      </c>
      <c r="T50" s="36">
        <v>288341</v>
      </c>
      <c r="U50" s="37" t="s">
        <v>279</v>
      </c>
      <c r="V50" s="17" t="str">
        <f>VLOOKUP(U50,Listados!$P$3:$Q$33,2,0)</f>
        <v>Trabajo</v>
      </c>
      <c r="W50" s="38" t="s">
        <v>136</v>
      </c>
      <c r="X50" s="10" t="str">
        <f>VLOOKUP(W50,Listados!$R$3:$S$28,2,0)</f>
        <v>Trabajo y Seguridad Social</v>
      </c>
      <c r="Y50" s="39" t="s">
        <v>5283</v>
      </c>
      <c r="Z50" s="40" t="e">
        <f t="shared" si="0"/>
        <v>#N/A</v>
      </c>
      <c r="AA50" s="40" t="e">
        <f t="shared" si="1"/>
        <v>#REF!</v>
      </c>
      <c r="AB50" s="40">
        <v>0</v>
      </c>
      <c r="AC50" s="41">
        <v>1000000000</v>
      </c>
      <c r="AD50" s="41">
        <v>1000000000</v>
      </c>
      <c r="AE50" s="41">
        <v>0</v>
      </c>
      <c r="AF50" s="41">
        <v>0</v>
      </c>
      <c r="AG50" s="41" t="e">
        <f t="shared" si="2"/>
        <v>#N/A</v>
      </c>
      <c r="AH50" s="41">
        <v>0</v>
      </c>
      <c r="AI50" s="41">
        <v>0</v>
      </c>
      <c r="AJ50" s="42" t="str">
        <f t="shared" si="3"/>
        <v>51</v>
      </c>
      <c r="AK50" s="43"/>
      <c r="AL50" s="26"/>
      <c r="AM50" s="26"/>
    </row>
    <row r="51" spans="1:39" ht="99.75" customHeight="1" x14ac:dyDescent="0.2">
      <c r="A51" s="32">
        <v>50</v>
      </c>
      <c r="B51" s="36" t="s">
        <v>5180</v>
      </c>
      <c r="C51" s="38" t="s">
        <v>5399</v>
      </c>
      <c r="D51" s="17" t="s">
        <v>5181</v>
      </c>
      <c r="E51" s="35">
        <v>5453999999.999999</v>
      </c>
      <c r="F51" s="35" t="e">
        <v>#N/A</v>
      </c>
      <c r="G51" s="36">
        <v>51050010008</v>
      </c>
      <c r="H51" s="36">
        <v>51050010008</v>
      </c>
      <c r="I51" s="10" t="str">
        <f>VLOOKUP(H51,Listados!$F$2:$G$1203,2,0)</f>
        <v>51050010008  Unidades productivas fortalecidas con créditos solidarios</v>
      </c>
      <c r="J51" s="36">
        <v>1000</v>
      </c>
      <c r="K51" s="36">
        <v>1000</v>
      </c>
      <c r="L51" s="48" t="s">
        <v>5278</v>
      </c>
      <c r="M51" s="36" t="s">
        <v>5279</v>
      </c>
      <c r="N51" s="36">
        <v>99</v>
      </c>
      <c r="O51" s="36" t="s">
        <v>5280</v>
      </c>
      <c r="P51" s="10" t="s">
        <v>5400</v>
      </c>
      <c r="Q51" s="10" t="s">
        <v>5401</v>
      </c>
      <c r="R51" s="10" t="e">
        <v>#N/A</v>
      </c>
      <c r="S51" s="10" t="s">
        <v>5089</v>
      </c>
      <c r="T51" s="36">
        <v>288458</v>
      </c>
      <c r="U51" s="37" t="s">
        <v>279</v>
      </c>
      <c r="V51" s="17" t="str">
        <f>VLOOKUP(U51,Listados!$P$3:$Q$33,2,0)</f>
        <v>Trabajo</v>
      </c>
      <c r="W51" s="38" t="s">
        <v>136</v>
      </c>
      <c r="X51" s="10" t="str">
        <f>VLOOKUP(W51,Listados!$R$3:$S$28,2,0)</f>
        <v>Trabajo y Seguridad Social</v>
      </c>
      <c r="Y51" s="39" t="s">
        <v>5283</v>
      </c>
      <c r="Z51" s="40" t="e">
        <f t="shared" si="0"/>
        <v>#N/A</v>
      </c>
      <c r="AA51" s="40" t="e">
        <f t="shared" si="1"/>
        <v>#REF!</v>
      </c>
      <c r="AB51" s="40">
        <v>0</v>
      </c>
      <c r="AC51" s="41">
        <v>4272507000</v>
      </c>
      <c r="AD51" s="41">
        <v>4272507000</v>
      </c>
      <c r="AE51" s="41">
        <v>0</v>
      </c>
      <c r="AF51" s="41">
        <v>0</v>
      </c>
      <c r="AG51" s="41" t="e">
        <f t="shared" si="2"/>
        <v>#N/A</v>
      </c>
      <c r="AH51" s="41">
        <v>0</v>
      </c>
      <c r="AI51" s="41">
        <v>0</v>
      </c>
      <c r="AJ51" s="42" t="str">
        <f t="shared" si="3"/>
        <v>51</v>
      </c>
      <c r="AK51" s="43"/>
      <c r="AL51" s="26"/>
      <c r="AM51" s="26"/>
    </row>
    <row r="52" spans="1:39" ht="99.75" customHeight="1" x14ac:dyDescent="0.2">
      <c r="A52" s="32">
        <v>51</v>
      </c>
      <c r="B52" s="36" t="s">
        <v>5233</v>
      </c>
      <c r="C52" s="38"/>
      <c r="D52" s="17"/>
      <c r="E52" s="35">
        <v>50000000000</v>
      </c>
      <c r="F52" s="35" t="e">
        <v>#N/A</v>
      </c>
      <c r="G52" s="36">
        <v>51050010008</v>
      </c>
      <c r="H52" s="36">
        <v>51050010008</v>
      </c>
      <c r="I52" s="10" t="str">
        <f>VLOOKUP(H52,Listados!$F$2:$G$1203,2,0)</f>
        <v>51050010008  Unidades productivas fortalecidas con créditos solidarios</v>
      </c>
      <c r="J52" s="36"/>
      <c r="K52" s="36"/>
      <c r="L52" s="48" t="s">
        <v>5278</v>
      </c>
      <c r="M52" s="36" t="s">
        <v>5279</v>
      </c>
      <c r="N52" s="36">
        <v>99</v>
      </c>
      <c r="O52" s="36" t="s">
        <v>5287</v>
      </c>
      <c r="P52" s="10" t="s">
        <v>5400</v>
      </c>
      <c r="Q52" s="10"/>
      <c r="R52" s="10" t="e">
        <v>#N/A</v>
      </c>
      <c r="S52" s="10" t="s">
        <v>5089</v>
      </c>
      <c r="T52" s="36"/>
      <c r="U52" s="37"/>
      <c r="V52" s="17"/>
      <c r="W52" s="38"/>
      <c r="X52" s="10"/>
      <c r="Y52" s="39"/>
      <c r="Z52" s="40" t="e">
        <f t="shared" si="0"/>
        <v>#N/A</v>
      </c>
      <c r="AA52" s="40" t="e">
        <f t="shared" si="1"/>
        <v>#REF!</v>
      </c>
      <c r="AB52" s="40">
        <v>0</v>
      </c>
      <c r="AC52" s="41">
        <v>0</v>
      </c>
      <c r="AD52" s="41">
        <v>0</v>
      </c>
      <c r="AE52" s="41">
        <v>0</v>
      </c>
      <c r="AF52" s="41">
        <v>0</v>
      </c>
      <c r="AG52" s="41" t="e">
        <f t="shared" si="2"/>
        <v>#N/A</v>
      </c>
      <c r="AH52" s="41">
        <v>0</v>
      </c>
      <c r="AI52" s="41">
        <v>0</v>
      </c>
      <c r="AJ52" s="42" t="str">
        <f t="shared" si="3"/>
        <v>51</v>
      </c>
      <c r="AK52" s="43"/>
      <c r="AL52" s="26"/>
      <c r="AM52" s="26"/>
    </row>
    <row r="53" spans="1:39" ht="99.75" customHeight="1" x14ac:dyDescent="0.2">
      <c r="A53" s="32">
        <v>52</v>
      </c>
      <c r="B53" s="42" t="s">
        <v>5087</v>
      </c>
      <c r="C53" s="34" t="s">
        <v>5402</v>
      </c>
      <c r="D53" s="17" t="s">
        <v>5088</v>
      </c>
      <c r="E53" s="35">
        <v>1500000000</v>
      </c>
      <c r="F53" s="35" t="e">
        <v>#N/A</v>
      </c>
      <c r="G53" s="36">
        <v>51030010003</v>
      </c>
      <c r="H53" s="36">
        <v>51030010003</v>
      </c>
      <c r="I53" s="10" t="str">
        <f>VLOOKUP(H53,Listados!$F$2:$G$1203,2,0)</f>
        <v>51030010003  Alianzas estratégicas implementadas para la promoción de la ciudad a nivel nacional e internacional</v>
      </c>
      <c r="J53" s="36" t="e">
        <v>#N/A</v>
      </c>
      <c r="K53" s="36" t="e">
        <v>#N/A</v>
      </c>
      <c r="L53" s="48" t="s">
        <v>5278</v>
      </c>
      <c r="M53" s="36" t="s">
        <v>5279</v>
      </c>
      <c r="N53" s="36">
        <v>99</v>
      </c>
      <c r="O53" s="36" t="s">
        <v>5280</v>
      </c>
      <c r="P53" s="10" t="s">
        <v>5403</v>
      </c>
      <c r="Q53" s="10" t="s">
        <v>5404</v>
      </c>
      <c r="R53" s="10" t="e">
        <v>#N/A</v>
      </c>
      <c r="S53" s="10" t="s">
        <v>5089</v>
      </c>
      <c r="T53" s="36">
        <v>284254</v>
      </c>
      <c r="U53" s="37" t="s">
        <v>268</v>
      </c>
      <c r="V53" s="17" t="str">
        <f>VLOOKUP(U53,Listados!$P$3:$Q$33,2,0)</f>
        <v>Comercio, industria y turismo</v>
      </c>
      <c r="W53" s="38" t="s">
        <v>99</v>
      </c>
      <c r="X53" s="10" t="str">
        <f>VLOOKUP(W53,Listados!$R$3:$S$28,2,0)</f>
        <v>Desarrollo Comercial</v>
      </c>
      <c r="Y53" s="39" t="s">
        <v>5283</v>
      </c>
      <c r="Z53" s="40" t="e">
        <f t="shared" si="0"/>
        <v>#N/A</v>
      </c>
      <c r="AA53" s="40" t="e">
        <f t="shared" si="1"/>
        <v>#REF!</v>
      </c>
      <c r="AB53" s="40">
        <v>0</v>
      </c>
      <c r="AC53" s="41">
        <v>1500000000</v>
      </c>
      <c r="AD53" s="41">
        <v>1500000000</v>
      </c>
      <c r="AE53" s="41">
        <v>0</v>
      </c>
      <c r="AF53" s="41">
        <v>0</v>
      </c>
      <c r="AG53" s="41" t="e">
        <f t="shared" si="2"/>
        <v>#N/A</v>
      </c>
      <c r="AH53" s="41">
        <v>0</v>
      </c>
      <c r="AI53" s="41">
        <v>0</v>
      </c>
      <c r="AJ53" s="42" t="str">
        <f t="shared" si="3"/>
        <v>51</v>
      </c>
      <c r="AK53" s="43"/>
      <c r="AL53" s="26"/>
      <c r="AM53" s="26"/>
    </row>
    <row r="54" spans="1:39" ht="99.75" customHeight="1" x14ac:dyDescent="0.2">
      <c r="A54" s="32">
        <v>53</v>
      </c>
      <c r="B54" s="36" t="s">
        <v>5174</v>
      </c>
      <c r="C54" s="38" t="s">
        <v>5405</v>
      </c>
      <c r="D54" s="17" t="s">
        <v>5175</v>
      </c>
      <c r="E54" s="35">
        <v>605691732</v>
      </c>
      <c r="F54" s="35" t="e">
        <v>#N/A</v>
      </c>
      <c r="G54" s="36">
        <v>51010010021</v>
      </c>
      <c r="H54" s="36">
        <v>51010010021</v>
      </c>
      <c r="I54" s="10" t="str">
        <f>VLOOKUP(H54,Listados!$F$2:$G$1203,2,0)</f>
        <v>51010010021  Laboratorios que incentiven las Iniciativas de Ciencia, Tecnología e Innovación (CTI) de sectores productivos y de servicios de la ciudad, instalados</v>
      </c>
      <c r="J54" s="36" t="e">
        <v>#N/A</v>
      </c>
      <c r="K54" s="36" t="e">
        <v>#N/A</v>
      </c>
      <c r="L54" s="48" t="s">
        <v>5278</v>
      </c>
      <c r="M54" s="36" t="s">
        <v>5279</v>
      </c>
      <c r="N54" s="36">
        <v>99</v>
      </c>
      <c r="O54" s="36" t="s">
        <v>5280</v>
      </c>
      <c r="P54" s="10" t="s">
        <v>5406</v>
      </c>
      <c r="Q54" s="10" t="s">
        <v>5407</v>
      </c>
      <c r="R54" s="10" t="e">
        <v>#N/A</v>
      </c>
      <c r="S54" s="10" t="s">
        <v>5089</v>
      </c>
      <c r="T54" s="36">
        <v>285926</v>
      </c>
      <c r="U54" s="37" t="s">
        <v>301</v>
      </c>
      <c r="V54" s="17" t="str">
        <f>VLOOKUP(U54,Listados!$P$3:$Q$33,2,0)</f>
        <v>Ciencia, tecnología e innovación</v>
      </c>
      <c r="W54" s="38" t="s">
        <v>200</v>
      </c>
      <c r="X54" s="10" t="str">
        <f>VLOOKUP(W54,Listados!$R$3:$S$28,2,0)</f>
        <v>Ciencia y Tecnología</v>
      </c>
      <c r="Y54" s="39" t="s">
        <v>5283</v>
      </c>
      <c r="Z54" s="40" t="e">
        <f t="shared" si="0"/>
        <v>#N/A</v>
      </c>
      <c r="AA54" s="40" t="e">
        <f t="shared" si="1"/>
        <v>#REF!</v>
      </c>
      <c r="AB54" s="40">
        <v>0</v>
      </c>
      <c r="AC54" s="41">
        <v>323770200</v>
      </c>
      <c r="AD54" s="41">
        <v>323770200</v>
      </c>
      <c r="AE54" s="41">
        <v>0</v>
      </c>
      <c r="AF54" s="41">
        <v>0</v>
      </c>
      <c r="AG54" s="41" t="e">
        <f t="shared" si="2"/>
        <v>#N/A</v>
      </c>
      <c r="AH54" s="41">
        <v>0</v>
      </c>
      <c r="AI54" s="41">
        <v>0</v>
      </c>
      <c r="AJ54" s="42" t="str">
        <f t="shared" si="3"/>
        <v>51</v>
      </c>
      <c r="AK54" s="43"/>
      <c r="AL54" s="26"/>
      <c r="AM54" s="26"/>
    </row>
    <row r="55" spans="1:39" ht="99.75" customHeight="1" x14ac:dyDescent="0.2">
      <c r="A55" s="32">
        <v>54</v>
      </c>
      <c r="B55" s="36" t="s">
        <v>5150</v>
      </c>
      <c r="C55" s="38" t="s">
        <v>5408</v>
      </c>
      <c r="D55" s="17" t="s">
        <v>5151</v>
      </c>
      <c r="E55" s="35">
        <v>5500000000</v>
      </c>
      <c r="F55" s="35" t="e">
        <v>#N/A</v>
      </c>
      <c r="G55" s="36">
        <v>51050020006</v>
      </c>
      <c r="H55" s="36">
        <v>51050020006</v>
      </c>
      <c r="I55" s="10" t="str">
        <f>VLOOKUP(H55,Listados!$F$2:$G$1203,2,0)</f>
        <v xml:space="preserve">51050020006  Centro de acopio para la recepción y distribución de producción alimentaria rural, en funcionamiento </v>
      </c>
      <c r="J55" s="36">
        <v>0.33</v>
      </c>
      <c r="K55" s="36">
        <v>180</v>
      </c>
      <c r="L55" s="48" t="s">
        <v>5278</v>
      </c>
      <c r="M55" s="36" t="s">
        <v>5279</v>
      </c>
      <c r="N55" s="36">
        <v>99</v>
      </c>
      <c r="O55" s="36" t="s">
        <v>5280</v>
      </c>
      <c r="P55" s="10" t="s">
        <v>5409</v>
      </c>
      <c r="Q55" s="10" t="s">
        <v>5410</v>
      </c>
      <c r="R55" s="10" t="e">
        <v>#N/A</v>
      </c>
      <c r="S55" s="10" t="s">
        <v>5089</v>
      </c>
      <c r="T55" s="36">
        <v>287248</v>
      </c>
      <c r="U55" s="37" t="s">
        <v>134</v>
      </c>
      <c r="V55" s="17" t="str">
        <f>VLOOKUP(U55,Listados!$P$3:$Q$33,2,0)</f>
        <v>Agricultura y desarrollo rural</v>
      </c>
      <c r="W55" s="38" t="s">
        <v>179</v>
      </c>
      <c r="X55" s="10" t="str">
        <f>VLOOKUP(W55,Listados!$R$3:$S$28,2,0)</f>
        <v>Agropecuario</v>
      </c>
      <c r="Y55" s="39" t="s">
        <v>5283</v>
      </c>
      <c r="Z55" s="40" t="e">
        <f t="shared" si="0"/>
        <v>#N/A</v>
      </c>
      <c r="AA55" s="40" t="e">
        <f t="shared" si="1"/>
        <v>#REF!</v>
      </c>
      <c r="AB55" s="40">
        <v>0</v>
      </c>
      <c r="AC55" s="41">
        <v>5500000000</v>
      </c>
      <c r="AD55" s="41">
        <v>235000000</v>
      </c>
      <c r="AE55" s="41">
        <v>0</v>
      </c>
      <c r="AF55" s="41">
        <v>0</v>
      </c>
      <c r="AG55" s="41" t="e">
        <f t="shared" si="2"/>
        <v>#N/A</v>
      </c>
      <c r="AH55" s="41">
        <v>0</v>
      </c>
      <c r="AI55" s="41">
        <v>0</v>
      </c>
      <c r="AJ55" s="42" t="str">
        <f t="shared" si="3"/>
        <v>51</v>
      </c>
      <c r="AK55" s="43"/>
      <c r="AL55" s="26"/>
      <c r="AM55" s="26"/>
    </row>
    <row r="56" spans="1:39" ht="99.75" customHeight="1" x14ac:dyDescent="0.2">
      <c r="A56" s="32">
        <v>55</v>
      </c>
      <c r="B56" s="47" t="s">
        <v>5152</v>
      </c>
      <c r="C56" s="38" t="s">
        <v>5411</v>
      </c>
      <c r="D56" s="17" t="s">
        <v>5153</v>
      </c>
      <c r="E56" s="35">
        <v>362200000</v>
      </c>
      <c r="F56" s="35">
        <v>169610000</v>
      </c>
      <c r="G56" s="36">
        <v>51050020002</v>
      </c>
      <c r="H56" s="36">
        <v>51050020002</v>
      </c>
      <c r="I56" s="10" t="str">
        <f>VLOOKUP(H56,Listados!$F$2:$G$1203,2,0)</f>
        <v>51050020002  Mercados agroecológicos y campesinos realizados</v>
      </c>
      <c r="J56" s="36">
        <v>5</v>
      </c>
      <c r="K56" s="36">
        <v>5</v>
      </c>
      <c r="L56" s="48" t="s">
        <v>5278</v>
      </c>
      <c r="M56" s="36" t="s">
        <v>5279</v>
      </c>
      <c r="N56" s="36">
        <v>99</v>
      </c>
      <c r="O56" s="36" t="s">
        <v>5280</v>
      </c>
      <c r="P56" s="10" t="s">
        <v>5412</v>
      </c>
      <c r="Q56" s="10" t="s">
        <v>5413</v>
      </c>
      <c r="R56" s="10" t="s">
        <v>5154</v>
      </c>
      <c r="S56" s="10" t="s">
        <v>5089</v>
      </c>
      <c r="T56" s="36">
        <v>286320</v>
      </c>
      <c r="U56" s="37" t="s">
        <v>134</v>
      </c>
      <c r="V56" s="17" t="str">
        <f>VLOOKUP(U56,Listados!$P$3:$Q$33,2,0)</f>
        <v>Agricultura y desarrollo rural</v>
      </c>
      <c r="W56" s="38" t="s">
        <v>179</v>
      </c>
      <c r="X56" s="10" t="str">
        <f>VLOOKUP(W56,Listados!$R$3:$S$28,2,0)</f>
        <v>Agropecuario</v>
      </c>
      <c r="Y56" s="39" t="s">
        <v>5283</v>
      </c>
      <c r="Z56" s="40">
        <f t="shared" si="0"/>
        <v>872740000</v>
      </c>
      <c r="AA56" s="40" t="e">
        <f t="shared" si="1"/>
        <v>#REF!</v>
      </c>
      <c r="AB56" s="40">
        <v>0</v>
      </c>
      <c r="AC56" s="41">
        <v>337000000</v>
      </c>
      <c r="AD56" s="41">
        <v>357900000</v>
      </c>
      <c r="AE56" s="41">
        <v>0</v>
      </c>
      <c r="AF56" s="41">
        <v>0</v>
      </c>
      <c r="AG56" s="41">
        <f t="shared" si="2"/>
        <v>169610000</v>
      </c>
      <c r="AH56" s="41">
        <v>0</v>
      </c>
      <c r="AI56" s="41">
        <v>0</v>
      </c>
      <c r="AJ56" s="42" t="str">
        <f t="shared" si="3"/>
        <v>51</v>
      </c>
      <c r="AK56" s="43"/>
      <c r="AL56" s="26"/>
      <c r="AM56" s="26"/>
    </row>
    <row r="57" spans="1:39" ht="99.75" customHeight="1" x14ac:dyDescent="0.2">
      <c r="A57" s="32">
        <v>56</v>
      </c>
      <c r="B57" s="47" t="s">
        <v>5155</v>
      </c>
      <c r="C57" s="38" t="s">
        <v>5414</v>
      </c>
      <c r="D57" s="17" t="s">
        <v>5156</v>
      </c>
      <c r="E57" s="35">
        <v>644022000</v>
      </c>
      <c r="F57" s="35">
        <v>402040000</v>
      </c>
      <c r="G57" s="36">
        <v>51050020003</v>
      </c>
      <c r="H57" s="36">
        <v>51050020003</v>
      </c>
      <c r="I57" s="10" t="str">
        <f>VLOOKUP(H57,Listados!$F$2:$G$1203,2,0)</f>
        <v>51050020003  Sistema de operación de las plazas de mercado diseñado e implementado</v>
      </c>
      <c r="J57" s="36">
        <v>30</v>
      </c>
      <c r="K57" s="36">
        <v>30</v>
      </c>
      <c r="L57" s="48" t="s">
        <v>5307</v>
      </c>
      <c r="M57" s="36" t="s">
        <v>5279</v>
      </c>
      <c r="N57" s="36">
        <v>99</v>
      </c>
      <c r="O57" s="36" t="s">
        <v>5280</v>
      </c>
      <c r="P57" s="10" t="s">
        <v>5415</v>
      </c>
      <c r="Q57" s="10" t="s">
        <v>5416</v>
      </c>
      <c r="R57" s="10" t="s">
        <v>5154</v>
      </c>
      <c r="S57" s="10" t="s">
        <v>5089</v>
      </c>
      <c r="T57" s="36">
        <v>287891</v>
      </c>
      <c r="U57" s="37" t="s">
        <v>268</v>
      </c>
      <c r="V57" s="17" t="str">
        <f>VLOOKUP(U57,Listados!$P$3:$Q$33,2,0)</f>
        <v>Comercio, industria y turismo</v>
      </c>
      <c r="W57" s="38" t="s">
        <v>99</v>
      </c>
      <c r="X57" s="10" t="str">
        <f>VLOOKUP(W57,Listados!$R$3:$S$28,2,0)</f>
        <v>Desarrollo Comercial</v>
      </c>
      <c r="Y57" s="39" t="s">
        <v>5283</v>
      </c>
      <c r="Z57" s="40">
        <f t="shared" si="0"/>
        <v>1391382500</v>
      </c>
      <c r="AA57" s="40" t="e">
        <f t="shared" si="1"/>
        <v>#REF!</v>
      </c>
      <c r="AB57" s="40">
        <v>0</v>
      </c>
      <c r="AC57" s="41">
        <v>580615000</v>
      </c>
      <c r="AD57" s="41">
        <v>615000000</v>
      </c>
      <c r="AE57" s="41">
        <v>0</v>
      </c>
      <c r="AF57" s="41">
        <v>0</v>
      </c>
      <c r="AG57" s="41">
        <f t="shared" si="2"/>
        <v>402040000</v>
      </c>
      <c r="AH57" s="41">
        <v>0</v>
      </c>
      <c r="AI57" s="41">
        <v>0</v>
      </c>
      <c r="AJ57" s="42" t="str">
        <f t="shared" si="3"/>
        <v>51</v>
      </c>
      <c r="AK57" s="43"/>
      <c r="AL57" s="26"/>
      <c r="AM57" s="26"/>
    </row>
    <row r="58" spans="1:39" ht="99.75" customHeight="1" x14ac:dyDescent="0.2">
      <c r="A58" s="32">
        <v>57</v>
      </c>
      <c r="B58" s="47" t="s">
        <v>5157</v>
      </c>
      <c r="C58" s="38" t="s">
        <v>5417</v>
      </c>
      <c r="D58" s="17" t="s">
        <v>5158</v>
      </c>
      <c r="E58" s="35">
        <v>220890000</v>
      </c>
      <c r="F58" s="35">
        <v>155594000</v>
      </c>
      <c r="G58" s="36">
        <v>51050020001</v>
      </c>
      <c r="H58" s="36">
        <v>51050020001</v>
      </c>
      <c r="I58" s="10" t="str">
        <f>VLOOKUP(H58,Listados!$F$2:$G$1203,2,0)</f>
        <v xml:space="preserve">51050020001  Unidades productivas rurales atendidas para la comercialización de los productos agrícolas </v>
      </c>
      <c r="J58" s="36">
        <v>6</v>
      </c>
      <c r="K58" s="36">
        <v>6</v>
      </c>
      <c r="L58" s="48" t="s">
        <v>5278</v>
      </c>
      <c r="M58" s="36" t="s">
        <v>5279</v>
      </c>
      <c r="N58" s="36">
        <v>99</v>
      </c>
      <c r="O58" s="36" t="s">
        <v>5280</v>
      </c>
      <c r="P58" s="10" t="s">
        <v>5418</v>
      </c>
      <c r="Q58" s="10" t="s">
        <v>5419</v>
      </c>
      <c r="R58" s="10" t="s">
        <v>5154</v>
      </c>
      <c r="S58" s="10" t="s">
        <v>5089</v>
      </c>
      <c r="T58" s="36">
        <v>287023</v>
      </c>
      <c r="U58" s="37" t="s">
        <v>134</v>
      </c>
      <c r="V58" s="17" t="str">
        <f>VLOOKUP(U58,Listados!$P$3:$Q$33,2,0)</f>
        <v>Agricultura y desarrollo rural</v>
      </c>
      <c r="W58" s="38" t="s">
        <v>179</v>
      </c>
      <c r="X58" s="10" t="str">
        <f>VLOOKUP(W58,Listados!$R$3:$S$28,2,0)</f>
        <v>Agropecuario</v>
      </c>
      <c r="Y58" s="39" t="s">
        <v>5283</v>
      </c>
      <c r="Z58" s="40">
        <f t="shared" si="0"/>
        <v>661456000</v>
      </c>
      <c r="AA58" s="40" t="e">
        <f t="shared" si="1"/>
        <v>#REF!</v>
      </c>
      <c r="AB58" s="40">
        <v>0</v>
      </c>
      <c r="AC58" s="41">
        <v>491400000</v>
      </c>
      <c r="AD58" s="41">
        <v>53300000</v>
      </c>
      <c r="AE58" s="41">
        <v>0</v>
      </c>
      <c r="AF58" s="41">
        <v>0</v>
      </c>
      <c r="AG58" s="41">
        <f t="shared" si="2"/>
        <v>155594000</v>
      </c>
      <c r="AH58" s="41">
        <v>0</v>
      </c>
      <c r="AI58" s="41">
        <v>0</v>
      </c>
      <c r="AJ58" s="42" t="str">
        <f t="shared" si="3"/>
        <v>51</v>
      </c>
      <c r="AK58" s="43"/>
      <c r="AL58" s="26"/>
      <c r="AM58" s="26"/>
    </row>
    <row r="59" spans="1:39" ht="99.75" customHeight="1" x14ac:dyDescent="0.2">
      <c r="A59" s="32">
        <v>58</v>
      </c>
      <c r="B59" s="36" t="s">
        <v>5196</v>
      </c>
      <c r="C59" s="38" t="s">
        <v>5420</v>
      </c>
      <c r="D59" s="17" t="s">
        <v>5197</v>
      </c>
      <c r="E59" s="35">
        <v>491650000</v>
      </c>
      <c r="F59" s="35" t="e">
        <v>#N/A</v>
      </c>
      <c r="G59" s="36">
        <v>51050020009</v>
      </c>
      <c r="H59" s="36">
        <v>51050020009</v>
      </c>
      <c r="I59" s="10" t="str">
        <f>VLOOKUP(H59,Listados!$F$2:$G$1203,2,0)</f>
        <v xml:space="preserve">51050020009  Equipamiento de Abastecimiento Alimentario en el oriente, implementado </v>
      </c>
      <c r="J59" s="36" t="e">
        <v>#N/A</v>
      </c>
      <c r="K59" s="36" t="e">
        <v>#N/A</v>
      </c>
      <c r="L59" s="48" t="s">
        <v>5278</v>
      </c>
      <c r="M59" s="36" t="s">
        <v>5279</v>
      </c>
      <c r="N59" s="36">
        <v>99</v>
      </c>
      <c r="O59" s="36" t="s">
        <v>5287</v>
      </c>
      <c r="P59" s="10"/>
      <c r="Q59" s="10"/>
      <c r="R59" s="10" t="e">
        <v>#N/A</v>
      </c>
      <c r="S59" s="10" t="s">
        <v>5089</v>
      </c>
      <c r="T59" s="36">
        <v>401427</v>
      </c>
      <c r="U59" s="37" t="s">
        <v>268</v>
      </c>
      <c r="V59" s="17" t="str">
        <f>VLOOKUP(U59,Listados!$P$3:$Q$33,2,0)</f>
        <v>Comercio, industria y turismo</v>
      </c>
      <c r="W59" s="38"/>
      <c r="X59" s="10" t="e">
        <f>VLOOKUP(W59,Listados!$R$3:$S$28,2,0)</f>
        <v>#N/A</v>
      </c>
      <c r="Y59" s="39" t="s">
        <v>5288</v>
      </c>
      <c r="Z59" s="40" t="e">
        <f t="shared" si="0"/>
        <v>#N/A</v>
      </c>
      <c r="AA59" s="40" t="e">
        <f t="shared" si="1"/>
        <v>#REF!</v>
      </c>
      <c r="AB59" s="40">
        <v>0</v>
      </c>
      <c r="AC59" s="41">
        <v>491650000</v>
      </c>
      <c r="AD59" s="41">
        <v>0</v>
      </c>
      <c r="AE59" s="41">
        <v>0</v>
      </c>
      <c r="AF59" s="41">
        <v>0</v>
      </c>
      <c r="AG59" s="41" t="e">
        <f t="shared" si="2"/>
        <v>#N/A</v>
      </c>
      <c r="AH59" s="41">
        <v>0</v>
      </c>
      <c r="AI59" s="41">
        <v>0</v>
      </c>
      <c r="AJ59" s="42" t="str">
        <f t="shared" si="3"/>
        <v>51</v>
      </c>
      <c r="AK59" s="44" t="e">
        <f t="shared" ref="AK59:AK60" si="7">IF((L59&gt;0),L59/$F$160,0)</f>
        <v>#VALUE!</v>
      </c>
      <c r="AL59" s="16"/>
      <c r="AM59" s="26"/>
    </row>
    <row r="60" spans="1:39" ht="99.75" customHeight="1" x14ac:dyDescent="0.2">
      <c r="A60" s="32">
        <v>59</v>
      </c>
      <c r="B60" s="36" t="s">
        <v>5198</v>
      </c>
      <c r="C60" s="38" t="s">
        <v>5421</v>
      </c>
      <c r="D60" s="17" t="s">
        <v>5199</v>
      </c>
      <c r="E60" s="35">
        <v>311000000</v>
      </c>
      <c r="F60" s="35" t="e">
        <v>#N/A</v>
      </c>
      <c r="G60" s="36">
        <v>51050020007</v>
      </c>
      <c r="H60" s="36">
        <v>51050020007</v>
      </c>
      <c r="I60" s="52" t="str">
        <f>VLOOKUP(H60,Listados!$F$2:$G$1203,2,0)</f>
        <v>51050020007  Plan estratégico para el fortalecimiento de la autonomía económica de las mujeres de la ruralidad, elaborado</v>
      </c>
      <c r="J60" s="36" t="e">
        <v>#N/A</v>
      </c>
      <c r="K60" s="36" t="e">
        <v>#N/A</v>
      </c>
      <c r="L60" s="48" t="s">
        <v>5278</v>
      </c>
      <c r="M60" s="36" t="s">
        <v>5279</v>
      </c>
      <c r="N60" s="36">
        <v>99</v>
      </c>
      <c r="O60" s="36" t="s">
        <v>5287</v>
      </c>
      <c r="P60" s="10"/>
      <c r="Q60" s="10"/>
      <c r="R60" s="10" t="e">
        <v>#N/A</v>
      </c>
      <c r="S60" s="10" t="s">
        <v>5089</v>
      </c>
      <c r="T60" s="36">
        <v>401467</v>
      </c>
      <c r="U60" s="37" t="s">
        <v>268</v>
      </c>
      <c r="V60" s="17" t="str">
        <f>VLOOKUP(U60,Listados!$P$3:$Q$33,2,0)</f>
        <v>Comercio, industria y turismo</v>
      </c>
      <c r="W60" s="38"/>
      <c r="X60" s="10"/>
      <c r="Y60" s="39" t="s">
        <v>5288</v>
      </c>
      <c r="Z60" s="40" t="e">
        <f t="shared" si="0"/>
        <v>#N/A</v>
      </c>
      <c r="AA60" s="40" t="e">
        <f t="shared" si="1"/>
        <v>#REF!</v>
      </c>
      <c r="AB60" s="40">
        <v>0</v>
      </c>
      <c r="AC60" s="41">
        <v>311000000</v>
      </c>
      <c r="AD60" s="41">
        <v>0</v>
      </c>
      <c r="AE60" s="41">
        <v>0</v>
      </c>
      <c r="AF60" s="41">
        <v>0</v>
      </c>
      <c r="AG60" s="41" t="e">
        <f t="shared" si="2"/>
        <v>#N/A</v>
      </c>
      <c r="AH60" s="41">
        <v>0</v>
      </c>
      <c r="AI60" s="41">
        <v>0</v>
      </c>
      <c r="AJ60" s="42" t="str">
        <f t="shared" si="3"/>
        <v>51</v>
      </c>
      <c r="AK60" s="44" t="e">
        <f t="shared" si="7"/>
        <v>#VALUE!</v>
      </c>
      <c r="AL60" s="16"/>
      <c r="AM60" s="26"/>
    </row>
    <row r="61" spans="1:39" ht="99.75" customHeight="1" x14ac:dyDescent="0.2">
      <c r="A61" s="32">
        <v>60</v>
      </c>
      <c r="B61" s="36" t="s">
        <v>5208</v>
      </c>
      <c r="C61" s="38" t="s">
        <v>5422</v>
      </c>
      <c r="D61" s="17" t="s">
        <v>5209</v>
      </c>
      <c r="E61" s="35">
        <v>8856618000</v>
      </c>
      <c r="F61" s="35">
        <v>16819806000</v>
      </c>
      <c r="G61" s="36">
        <v>51050010008</v>
      </c>
      <c r="H61" s="36">
        <v>51050010008</v>
      </c>
      <c r="I61" s="10" t="s">
        <v>5423</v>
      </c>
      <c r="J61" s="36" t="e">
        <v>#N/A</v>
      </c>
      <c r="K61" s="36" t="e">
        <v>#N/A</v>
      </c>
      <c r="L61" s="48" t="s">
        <v>5307</v>
      </c>
      <c r="M61" s="36" t="s">
        <v>5279</v>
      </c>
      <c r="N61" s="36">
        <v>99</v>
      </c>
      <c r="O61" s="36" t="s">
        <v>5287</v>
      </c>
      <c r="P61" s="10"/>
      <c r="Q61" s="10"/>
      <c r="R61" s="10" t="s">
        <v>5210</v>
      </c>
      <c r="S61" s="10" t="s">
        <v>5094</v>
      </c>
      <c r="T61" s="36"/>
      <c r="U61" s="37"/>
      <c r="V61" s="17"/>
      <c r="W61" s="38"/>
      <c r="X61" s="10"/>
      <c r="Y61" s="39" t="s">
        <v>5288</v>
      </c>
      <c r="Z61" s="40"/>
      <c r="AA61" s="40"/>
      <c r="AB61" s="40"/>
      <c r="AC61" s="41"/>
      <c r="AD61" s="41"/>
      <c r="AE61" s="41"/>
      <c r="AF61" s="41"/>
      <c r="AG61" s="41"/>
      <c r="AH61" s="41"/>
      <c r="AI61" s="41"/>
      <c r="AJ61" s="42" t="str">
        <f t="shared" si="3"/>
        <v>51</v>
      </c>
      <c r="AK61" s="44"/>
      <c r="AL61" s="16"/>
      <c r="AM61" s="26"/>
    </row>
    <row r="62" spans="1:39" ht="99.75" customHeight="1" x14ac:dyDescent="0.2">
      <c r="A62" s="32">
        <v>61</v>
      </c>
      <c r="B62" s="47" t="s">
        <v>5211</v>
      </c>
      <c r="C62" s="38" t="s">
        <v>5424</v>
      </c>
      <c r="D62" s="17" t="s">
        <v>5212</v>
      </c>
      <c r="E62" s="35">
        <v>60598812000</v>
      </c>
      <c r="F62" s="35">
        <v>60699782000</v>
      </c>
      <c r="G62" s="10">
        <v>51020010007</v>
      </c>
      <c r="H62" s="10">
        <v>51020010007</v>
      </c>
      <c r="I62" s="10" t="s">
        <v>5425</v>
      </c>
      <c r="J62" s="36">
        <v>2</v>
      </c>
      <c r="K62" s="36">
        <v>2</v>
      </c>
      <c r="L62" s="48" t="s">
        <v>5307</v>
      </c>
      <c r="M62" s="36" t="s">
        <v>5279</v>
      </c>
      <c r="N62" s="36">
        <v>99</v>
      </c>
      <c r="O62" s="36" t="s">
        <v>5287</v>
      </c>
      <c r="P62" s="10" t="s">
        <v>5310</v>
      </c>
      <c r="Q62" s="10" t="s">
        <v>5426</v>
      </c>
      <c r="R62" s="10" t="s">
        <v>5122</v>
      </c>
      <c r="S62" s="10" t="s">
        <v>5079</v>
      </c>
      <c r="T62" s="36"/>
      <c r="U62" s="37" t="s">
        <v>301</v>
      </c>
      <c r="V62" s="17" t="str">
        <f>VLOOKUP(U62,Listados!$P$3:$Q$33,2,0)</f>
        <v>Ciencia, tecnología e innovación</v>
      </c>
      <c r="W62" s="38" t="s">
        <v>200</v>
      </c>
      <c r="X62" s="10" t="s">
        <v>303</v>
      </c>
      <c r="Y62" s="39"/>
      <c r="Z62" s="40"/>
      <c r="AA62" s="40"/>
      <c r="AB62" s="40"/>
      <c r="AC62" s="41"/>
      <c r="AD62" s="41"/>
      <c r="AE62" s="41"/>
      <c r="AF62" s="41"/>
      <c r="AG62" s="41"/>
      <c r="AH62" s="41"/>
      <c r="AI62" s="41"/>
      <c r="AJ62" s="42"/>
      <c r="AK62" s="44"/>
      <c r="AL62" s="16"/>
      <c r="AM62" s="26"/>
    </row>
    <row r="63" spans="1:39" ht="99.75" customHeight="1" x14ac:dyDescent="0.2">
      <c r="A63" s="32">
        <v>62</v>
      </c>
      <c r="B63" s="36" t="s">
        <v>5182</v>
      </c>
      <c r="C63" s="38" t="s">
        <v>5427</v>
      </c>
      <c r="D63" s="17" t="s">
        <v>5183</v>
      </c>
      <c r="E63" s="35">
        <v>3334167820</v>
      </c>
      <c r="F63" s="35">
        <v>1257291604</v>
      </c>
      <c r="G63" s="36">
        <v>51020010002</v>
      </c>
      <c r="H63" s="36">
        <v>51020010002</v>
      </c>
      <c r="I63" s="10" t="s">
        <v>5428</v>
      </c>
      <c r="J63" s="36" t="e">
        <v>#N/A</v>
      </c>
      <c r="K63" s="53" t="e">
        <v>#N/A</v>
      </c>
      <c r="L63" s="48" t="s">
        <v>5278</v>
      </c>
      <c r="M63" s="36" t="s">
        <v>5279</v>
      </c>
      <c r="N63" s="36">
        <v>99</v>
      </c>
      <c r="O63" s="36" t="s">
        <v>5280</v>
      </c>
      <c r="P63" s="10"/>
      <c r="Q63" s="10"/>
      <c r="R63" s="10" t="e">
        <v>#N/A</v>
      </c>
      <c r="S63" s="10" t="s">
        <v>5089</v>
      </c>
      <c r="T63" s="36"/>
      <c r="U63" s="37"/>
      <c r="V63" s="17"/>
      <c r="W63" s="38"/>
      <c r="X63" s="10"/>
      <c r="Y63" s="39" t="s">
        <v>5288</v>
      </c>
      <c r="Z63" s="40"/>
      <c r="AA63" s="40"/>
      <c r="AB63" s="40"/>
      <c r="AC63" s="41"/>
      <c r="AD63" s="41"/>
      <c r="AE63" s="41"/>
      <c r="AF63" s="41"/>
      <c r="AG63" s="41"/>
      <c r="AH63" s="41"/>
      <c r="AI63" s="41"/>
      <c r="AJ63" s="42" t="str">
        <f t="shared" ref="AJ63:AJ65" si="8">LEFT(G63,2)</f>
        <v>51</v>
      </c>
      <c r="AK63" s="44"/>
      <c r="AL63" s="16"/>
      <c r="AM63" s="26"/>
    </row>
    <row r="64" spans="1:39" ht="99.75" customHeight="1" x14ac:dyDescent="0.2">
      <c r="A64" s="32">
        <v>63</v>
      </c>
      <c r="B64" s="36" t="s">
        <v>5213</v>
      </c>
      <c r="C64" s="38" t="s">
        <v>5429</v>
      </c>
      <c r="D64" s="17" t="s">
        <v>5214</v>
      </c>
      <c r="E64" s="35">
        <v>10294589100</v>
      </c>
      <c r="F64" s="35" t="e">
        <v>#N/A</v>
      </c>
      <c r="G64" s="36">
        <v>51040020001</v>
      </c>
      <c r="H64" s="36">
        <v>51040020001</v>
      </c>
      <c r="I64" s="10" t="s">
        <v>5430</v>
      </c>
      <c r="J64" s="36">
        <v>2856</v>
      </c>
      <c r="K64" s="36">
        <v>234</v>
      </c>
      <c r="L64" s="48" t="s">
        <v>5278</v>
      </c>
      <c r="M64" s="36" t="s">
        <v>5279</v>
      </c>
      <c r="N64" s="36">
        <v>99</v>
      </c>
      <c r="O64" s="36" t="s">
        <v>5287</v>
      </c>
      <c r="P64" s="10" t="s">
        <v>5355</v>
      </c>
      <c r="Q64" s="10" t="s">
        <v>5431</v>
      </c>
      <c r="R64" s="10" t="e">
        <v>#N/A</v>
      </c>
      <c r="S64" s="10" t="s">
        <v>5089</v>
      </c>
      <c r="T64" s="36">
        <v>487405</v>
      </c>
      <c r="U64" s="37" t="s">
        <v>268</v>
      </c>
      <c r="V64" s="17" t="s">
        <v>269</v>
      </c>
      <c r="W64" s="38" t="s">
        <v>99</v>
      </c>
      <c r="X64" s="10" t="s">
        <v>159</v>
      </c>
      <c r="Y64" s="39" t="s">
        <v>5432</v>
      </c>
      <c r="Z64" s="40"/>
      <c r="AA64" s="40"/>
      <c r="AB64" s="40"/>
      <c r="AC64" s="41"/>
      <c r="AD64" s="41"/>
      <c r="AE64" s="41"/>
      <c r="AF64" s="41"/>
      <c r="AG64" s="41"/>
      <c r="AH64" s="41"/>
      <c r="AI64" s="41"/>
      <c r="AJ64" s="42" t="str">
        <f t="shared" si="8"/>
        <v>51</v>
      </c>
      <c r="AK64" s="44"/>
      <c r="AL64" s="16"/>
      <c r="AM64" s="26"/>
    </row>
    <row r="65" spans="1:39" ht="99.75" customHeight="1" x14ac:dyDescent="0.2">
      <c r="A65" s="32">
        <v>64</v>
      </c>
      <c r="B65" s="36" t="s">
        <v>5217</v>
      </c>
      <c r="C65" s="38" t="s">
        <v>5433</v>
      </c>
      <c r="D65" s="17" t="s">
        <v>5218</v>
      </c>
      <c r="E65" s="35">
        <v>100000000</v>
      </c>
      <c r="F65" s="35" t="e">
        <v>#N/A</v>
      </c>
      <c r="G65" s="36">
        <v>51040020007</v>
      </c>
      <c r="H65" s="36">
        <v>51040020007</v>
      </c>
      <c r="I65" s="10" t="s">
        <v>5434</v>
      </c>
      <c r="J65" s="36">
        <v>1</v>
      </c>
      <c r="K65" s="36">
        <v>1</v>
      </c>
      <c r="L65" s="48" t="s">
        <v>5278</v>
      </c>
      <c r="M65" s="36" t="s">
        <v>5279</v>
      </c>
      <c r="N65" s="36">
        <v>99</v>
      </c>
      <c r="O65" s="36" t="s">
        <v>5287</v>
      </c>
      <c r="P65" s="10" t="s">
        <v>5355</v>
      </c>
      <c r="Q65" s="10" t="s">
        <v>5435</v>
      </c>
      <c r="R65" s="10" t="e">
        <v>#N/A</v>
      </c>
      <c r="S65" s="10" t="s">
        <v>5089</v>
      </c>
      <c r="T65" s="36">
        <v>509791</v>
      </c>
      <c r="U65" s="37" t="s">
        <v>268</v>
      </c>
      <c r="V65" s="17" t="s">
        <v>269</v>
      </c>
      <c r="W65" s="38" t="s">
        <v>99</v>
      </c>
      <c r="X65" s="10" t="s">
        <v>159</v>
      </c>
      <c r="Y65" s="39" t="s">
        <v>5432</v>
      </c>
      <c r="Z65" s="40"/>
      <c r="AA65" s="40"/>
      <c r="AB65" s="40"/>
      <c r="AC65" s="41"/>
      <c r="AD65" s="41"/>
      <c r="AE65" s="41"/>
      <c r="AF65" s="41"/>
      <c r="AG65" s="41"/>
      <c r="AH65" s="41"/>
      <c r="AI65" s="41"/>
      <c r="AJ65" s="42" t="str">
        <f t="shared" si="8"/>
        <v>51</v>
      </c>
      <c r="AK65" s="44"/>
      <c r="AL65" s="16"/>
      <c r="AM65" s="26"/>
    </row>
    <row r="66" spans="1:39" ht="99.75" customHeight="1" x14ac:dyDescent="0.2">
      <c r="A66" s="32">
        <v>65</v>
      </c>
      <c r="B66" s="47" t="s">
        <v>5208</v>
      </c>
      <c r="C66" s="38" t="s">
        <v>5422</v>
      </c>
      <c r="D66" s="17" t="s">
        <v>5209</v>
      </c>
      <c r="E66" s="35">
        <v>8856618000</v>
      </c>
      <c r="F66" s="35">
        <v>16819806000</v>
      </c>
      <c r="G66" s="36">
        <v>51050010008</v>
      </c>
      <c r="H66" s="36">
        <v>51050010008</v>
      </c>
      <c r="I66" s="10" t="s">
        <v>5423</v>
      </c>
      <c r="J66" s="36">
        <v>1382</v>
      </c>
      <c r="K66" s="36">
        <v>500</v>
      </c>
      <c r="L66" s="48" t="s">
        <v>5307</v>
      </c>
      <c r="M66" s="36" t="s">
        <v>5279</v>
      </c>
      <c r="N66" s="36">
        <v>99</v>
      </c>
      <c r="O66" s="36" t="s">
        <v>5287</v>
      </c>
      <c r="P66" s="49" t="s">
        <v>5210</v>
      </c>
      <c r="Q66" s="10" t="s">
        <v>5436</v>
      </c>
      <c r="R66" s="10" t="s">
        <v>5210</v>
      </c>
      <c r="S66" s="10" t="s">
        <v>5094</v>
      </c>
      <c r="T66" s="36"/>
      <c r="U66" s="37"/>
      <c r="V66" s="17"/>
      <c r="W66" s="38"/>
      <c r="X66" s="10"/>
      <c r="Y66" s="39"/>
      <c r="Z66" s="40"/>
      <c r="AA66" s="40"/>
      <c r="AB66" s="40"/>
      <c r="AC66" s="41"/>
      <c r="AD66" s="41"/>
      <c r="AE66" s="41"/>
      <c r="AF66" s="41"/>
      <c r="AG66" s="41"/>
      <c r="AH66" s="41"/>
      <c r="AI66" s="41"/>
      <c r="AJ66" s="42"/>
      <c r="AK66" s="44"/>
      <c r="AL66" s="16"/>
      <c r="AM66" s="26"/>
    </row>
    <row r="67" spans="1:39" ht="99.75" customHeight="1" x14ac:dyDescent="0.2">
      <c r="A67" s="32">
        <v>66</v>
      </c>
      <c r="B67" s="47" t="s">
        <v>5215</v>
      </c>
      <c r="C67" s="38" t="s">
        <v>5437</v>
      </c>
      <c r="D67" s="17" t="s">
        <v>5216</v>
      </c>
      <c r="E67" s="35">
        <v>75360000</v>
      </c>
      <c r="F67" s="35">
        <v>65702000</v>
      </c>
      <c r="G67" s="36">
        <v>52020040010</v>
      </c>
      <c r="H67" s="36">
        <v>52020040010</v>
      </c>
      <c r="I67" s="10" t="s">
        <v>5438</v>
      </c>
      <c r="J67" s="36">
        <v>1</v>
      </c>
      <c r="K67" s="36">
        <v>1</v>
      </c>
      <c r="L67" s="48" t="s">
        <v>5278</v>
      </c>
      <c r="M67" s="36" t="s">
        <v>5279</v>
      </c>
      <c r="N67" s="36">
        <v>99</v>
      </c>
      <c r="O67" s="36" t="s">
        <v>5287</v>
      </c>
      <c r="P67" s="49" t="s">
        <v>5439</v>
      </c>
      <c r="Q67" s="10" t="s">
        <v>5440</v>
      </c>
      <c r="R67" s="10" t="s">
        <v>5139</v>
      </c>
      <c r="S67" s="49" t="s">
        <v>5089</v>
      </c>
      <c r="T67" s="36"/>
      <c r="U67" s="37"/>
      <c r="V67" s="17"/>
      <c r="W67" s="38"/>
      <c r="X67" s="10"/>
      <c r="Y67" s="39"/>
      <c r="Z67" s="40"/>
      <c r="AA67" s="40"/>
      <c r="AB67" s="40"/>
      <c r="AC67" s="41"/>
      <c r="AD67" s="41"/>
      <c r="AE67" s="41"/>
      <c r="AF67" s="41"/>
      <c r="AG67" s="41"/>
      <c r="AH67" s="41"/>
      <c r="AI67" s="41"/>
      <c r="AJ67" s="42"/>
      <c r="AK67" s="44"/>
      <c r="AL67" s="16"/>
      <c r="AM67" s="26"/>
    </row>
    <row r="68" spans="1:39" ht="99.75" customHeight="1" x14ac:dyDescent="0.2">
      <c r="A68" s="32">
        <v>67</v>
      </c>
      <c r="B68" s="47" t="s">
        <v>5219</v>
      </c>
      <c r="C68" s="54" t="s">
        <v>5441</v>
      </c>
      <c r="D68" s="55" t="s">
        <v>5220</v>
      </c>
      <c r="E68" s="51">
        <v>2753530800</v>
      </c>
      <c r="F68" s="35">
        <v>331418500</v>
      </c>
      <c r="G68" s="36">
        <v>51040020003</v>
      </c>
      <c r="H68" s="36">
        <v>51040020003</v>
      </c>
      <c r="I68" s="10" t="s">
        <v>5442</v>
      </c>
      <c r="J68" s="36">
        <v>3</v>
      </c>
      <c r="K68" s="36">
        <v>1</v>
      </c>
      <c r="L68" s="48" t="s">
        <v>5307</v>
      </c>
      <c r="M68" s="36" t="s">
        <v>5279</v>
      </c>
      <c r="N68" s="36">
        <v>99</v>
      </c>
      <c r="O68" s="36" t="s">
        <v>5287</v>
      </c>
      <c r="P68" s="10" t="s">
        <v>5443</v>
      </c>
      <c r="Q68" s="10" t="s">
        <v>5444</v>
      </c>
      <c r="R68" s="10" t="s">
        <v>5104</v>
      </c>
      <c r="S68" s="10" t="s">
        <v>5089</v>
      </c>
      <c r="T68" s="36"/>
      <c r="U68" s="37"/>
      <c r="V68" s="17"/>
      <c r="W68" s="38"/>
      <c r="X68" s="10"/>
      <c r="Y68" s="39"/>
      <c r="Z68" s="40"/>
      <c r="AA68" s="40"/>
      <c r="AB68" s="40"/>
      <c r="AC68" s="41"/>
      <c r="AD68" s="41"/>
      <c r="AE68" s="41"/>
      <c r="AF68" s="41"/>
      <c r="AG68" s="41"/>
      <c r="AH68" s="41"/>
      <c r="AI68" s="41"/>
      <c r="AJ68" s="42"/>
      <c r="AK68" s="44"/>
      <c r="AL68" s="16"/>
      <c r="AM68" s="26"/>
    </row>
    <row r="69" spans="1:39" ht="99.75" customHeight="1" x14ac:dyDescent="0.2">
      <c r="A69" s="32"/>
      <c r="B69" s="47" t="s">
        <v>5221</v>
      </c>
      <c r="C69" s="56">
        <v>2022760010174</v>
      </c>
      <c r="D69" s="17" t="s">
        <v>5222</v>
      </c>
      <c r="E69" s="35">
        <v>1130039000</v>
      </c>
      <c r="F69" s="35">
        <v>737152000</v>
      </c>
      <c r="G69" s="36">
        <v>51030010003</v>
      </c>
      <c r="H69" s="36">
        <v>51030010003</v>
      </c>
      <c r="I69" s="10" t="s">
        <v>5445</v>
      </c>
      <c r="J69" s="36">
        <v>1</v>
      </c>
      <c r="K69" s="36">
        <v>1</v>
      </c>
      <c r="L69" s="48" t="s">
        <v>5278</v>
      </c>
      <c r="M69" s="36" t="s">
        <v>5279</v>
      </c>
      <c r="N69" s="36">
        <v>99</v>
      </c>
      <c r="O69" s="36" t="s">
        <v>5287</v>
      </c>
      <c r="P69" s="49" t="s">
        <v>5446</v>
      </c>
      <c r="Q69" s="10" t="s">
        <v>5285</v>
      </c>
      <c r="R69" s="10" t="s">
        <v>5104</v>
      </c>
      <c r="S69" s="49" t="s">
        <v>5089</v>
      </c>
      <c r="T69" s="36"/>
      <c r="U69" s="37"/>
      <c r="V69" s="17"/>
      <c r="W69" s="38"/>
      <c r="X69" s="10"/>
      <c r="Y69" s="39"/>
      <c r="Z69" s="40"/>
      <c r="AA69" s="40"/>
      <c r="AB69" s="40"/>
      <c r="AC69" s="41"/>
      <c r="AD69" s="41"/>
      <c r="AE69" s="41"/>
      <c r="AF69" s="41"/>
      <c r="AG69" s="41"/>
      <c r="AH69" s="41"/>
      <c r="AI69" s="41"/>
      <c r="AJ69" s="42"/>
      <c r="AK69" s="44"/>
      <c r="AL69" s="16"/>
      <c r="AM69" s="26"/>
    </row>
    <row r="70" spans="1:39" ht="99.75" customHeight="1" x14ac:dyDescent="0.2">
      <c r="A70" s="32"/>
      <c r="B70" s="47" t="s">
        <v>5223</v>
      </c>
      <c r="C70" s="56">
        <v>2022760010172</v>
      </c>
      <c r="D70" s="17" t="s">
        <v>5224</v>
      </c>
      <c r="E70" s="35">
        <v>4510000000</v>
      </c>
      <c r="F70" s="35">
        <v>7052287660</v>
      </c>
      <c r="G70" s="36">
        <v>51040020001</v>
      </c>
      <c r="H70" s="36">
        <v>51040020001</v>
      </c>
      <c r="I70" s="10" t="s">
        <v>5643</v>
      </c>
      <c r="J70" s="36">
        <v>4190</v>
      </c>
      <c r="K70" s="36">
        <v>500</v>
      </c>
      <c r="L70" s="48" t="s">
        <v>5307</v>
      </c>
      <c r="M70" s="36" t="s">
        <v>5279</v>
      </c>
      <c r="N70" s="36">
        <v>99</v>
      </c>
      <c r="O70" s="36" t="s">
        <v>5287</v>
      </c>
      <c r="P70" s="10" t="s">
        <v>5447</v>
      </c>
      <c r="Q70" s="10" t="s">
        <v>5436</v>
      </c>
      <c r="R70" s="10" t="s">
        <v>5210</v>
      </c>
      <c r="S70" s="49" t="s">
        <v>5094</v>
      </c>
      <c r="T70" s="36"/>
      <c r="U70" s="37"/>
      <c r="V70" s="17"/>
      <c r="W70" s="38"/>
      <c r="X70" s="10"/>
      <c r="Y70" s="39"/>
      <c r="Z70" s="40"/>
      <c r="AA70" s="40"/>
      <c r="AB70" s="40"/>
      <c r="AC70" s="41"/>
      <c r="AD70" s="41"/>
      <c r="AE70" s="41"/>
      <c r="AF70" s="41"/>
      <c r="AG70" s="41"/>
      <c r="AH70" s="41"/>
      <c r="AI70" s="41"/>
      <c r="AJ70" s="42"/>
      <c r="AK70" s="44"/>
      <c r="AL70" s="16"/>
      <c r="AM70" s="26"/>
    </row>
    <row r="71" spans="1:39" ht="99.75" customHeight="1" x14ac:dyDescent="0.2">
      <c r="A71" s="32"/>
      <c r="B71" s="47" t="s">
        <v>5225</v>
      </c>
      <c r="C71" s="57">
        <v>2022760010064</v>
      </c>
      <c r="D71" s="17" t="s">
        <v>5226</v>
      </c>
      <c r="E71" s="58">
        <v>552904000</v>
      </c>
      <c r="F71" s="35">
        <v>25270000</v>
      </c>
      <c r="G71" s="36">
        <v>54020020023</v>
      </c>
      <c r="H71" s="36">
        <v>54020020023</v>
      </c>
      <c r="I71" s="10" t="s">
        <v>5448</v>
      </c>
      <c r="J71" s="36">
        <v>5</v>
      </c>
      <c r="K71" s="36">
        <v>5</v>
      </c>
      <c r="L71" s="48" t="s">
        <v>5278</v>
      </c>
      <c r="M71" s="36" t="s">
        <v>5279</v>
      </c>
      <c r="N71" s="36">
        <v>99</v>
      </c>
      <c r="O71" s="36" t="s">
        <v>5287</v>
      </c>
      <c r="P71" s="52" t="s">
        <v>5449</v>
      </c>
      <c r="Q71" s="10" t="s">
        <v>5285</v>
      </c>
      <c r="R71" s="10" t="s">
        <v>5098</v>
      </c>
      <c r="S71" s="49" t="s">
        <v>5094</v>
      </c>
      <c r="T71" s="36"/>
      <c r="U71" s="37"/>
      <c r="V71" s="17"/>
      <c r="W71" s="38"/>
      <c r="X71" s="10"/>
      <c r="Y71" s="39"/>
      <c r="Z71" s="40"/>
      <c r="AA71" s="40"/>
      <c r="AB71" s="40"/>
      <c r="AC71" s="41"/>
      <c r="AD71" s="41"/>
      <c r="AE71" s="41"/>
      <c r="AF71" s="41"/>
      <c r="AG71" s="41"/>
      <c r="AH71" s="41"/>
      <c r="AI71" s="41"/>
      <c r="AJ71" s="42"/>
      <c r="AK71" s="44"/>
      <c r="AL71" s="16"/>
      <c r="AM71" s="26"/>
    </row>
    <row r="72" spans="1:39" ht="99.75" customHeight="1" x14ac:dyDescent="0.2">
      <c r="A72" s="32"/>
      <c r="B72" s="47" t="s">
        <v>5227</v>
      </c>
      <c r="C72" s="57">
        <v>2022760010065</v>
      </c>
      <c r="D72" s="17" t="s">
        <v>5228</v>
      </c>
      <c r="E72" s="58">
        <v>263648000</v>
      </c>
      <c r="F72" s="35">
        <v>47168000</v>
      </c>
      <c r="G72" s="36">
        <v>53010040003</v>
      </c>
      <c r="H72" s="36">
        <v>53010040003</v>
      </c>
      <c r="I72" s="10" t="s">
        <v>5450</v>
      </c>
      <c r="J72" s="36">
        <v>1</v>
      </c>
      <c r="K72" s="36">
        <v>1</v>
      </c>
      <c r="L72" s="48" t="s">
        <v>5278</v>
      </c>
      <c r="M72" s="36" t="s">
        <v>5279</v>
      </c>
      <c r="N72" s="36">
        <v>99</v>
      </c>
      <c r="O72" s="36" t="s">
        <v>5287</v>
      </c>
      <c r="P72" s="10" t="s">
        <v>5451</v>
      </c>
      <c r="Q72" s="10" t="s">
        <v>5285</v>
      </c>
      <c r="R72" s="10" t="s">
        <v>5098</v>
      </c>
      <c r="S72" s="49" t="s">
        <v>5094</v>
      </c>
      <c r="T72" s="36"/>
      <c r="U72" s="37"/>
      <c r="V72" s="17"/>
      <c r="W72" s="38"/>
      <c r="X72" s="10"/>
      <c r="Y72" s="39"/>
      <c r="Z72" s="40"/>
      <c r="AA72" s="40"/>
      <c r="AB72" s="40"/>
      <c r="AC72" s="41"/>
      <c r="AD72" s="41"/>
      <c r="AE72" s="41"/>
      <c r="AF72" s="41"/>
      <c r="AG72" s="41"/>
      <c r="AH72" s="41"/>
      <c r="AI72" s="41"/>
      <c r="AJ72" s="42"/>
      <c r="AK72" s="44"/>
      <c r="AL72" s="16"/>
      <c r="AM72" s="26"/>
    </row>
    <row r="73" spans="1:39" ht="99.75" customHeight="1" x14ac:dyDescent="0.2">
      <c r="A73" s="32"/>
      <c r="B73" s="47" t="s">
        <v>5231</v>
      </c>
      <c r="C73" s="57">
        <v>2022760010071</v>
      </c>
      <c r="D73" s="17" t="s">
        <v>5232</v>
      </c>
      <c r="E73" s="51">
        <v>100000000</v>
      </c>
      <c r="F73" s="35">
        <v>70000000</v>
      </c>
      <c r="G73" s="36">
        <v>51040010001</v>
      </c>
      <c r="H73" s="36">
        <v>51040010001</v>
      </c>
      <c r="I73" s="10" t="s">
        <v>5452</v>
      </c>
      <c r="J73" s="36">
        <v>3661</v>
      </c>
      <c r="K73" s="36">
        <v>72</v>
      </c>
      <c r="L73" s="48" t="s">
        <v>5278</v>
      </c>
      <c r="M73" s="36" t="s">
        <v>5279</v>
      </c>
      <c r="N73" s="36">
        <v>99</v>
      </c>
      <c r="O73" s="36" t="s">
        <v>5287</v>
      </c>
      <c r="P73" s="49" t="s">
        <v>5453</v>
      </c>
      <c r="Q73" s="10" t="s">
        <v>5454</v>
      </c>
      <c r="R73" s="10" t="s">
        <v>5139</v>
      </c>
      <c r="S73" s="49" t="s">
        <v>5089</v>
      </c>
      <c r="T73" s="36"/>
      <c r="U73" s="37"/>
      <c r="V73" s="17"/>
      <c r="W73" s="38"/>
      <c r="X73" s="10"/>
      <c r="Y73" s="39"/>
      <c r="Z73" s="40"/>
      <c r="AA73" s="40"/>
      <c r="AB73" s="40"/>
      <c r="AC73" s="41"/>
      <c r="AD73" s="41"/>
      <c r="AE73" s="41"/>
      <c r="AF73" s="41"/>
      <c r="AG73" s="41"/>
      <c r="AH73" s="41"/>
      <c r="AI73" s="41"/>
      <c r="AJ73" s="42"/>
      <c r="AK73" s="44"/>
      <c r="AL73" s="16"/>
      <c r="AM73" s="26"/>
    </row>
    <row r="74" spans="1:39" ht="99.75" customHeight="1" x14ac:dyDescent="0.2">
      <c r="A74" s="32"/>
      <c r="B74" s="47" t="s">
        <v>5229</v>
      </c>
      <c r="C74" s="57">
        <v>2022760010066</v>
      </c>
      <c r="D74" s="17" t="s">
        <v>5230</v>
      </c>
      <c r="E74" s="58">
        <v>543700000</v>
      </c>
      <c r="F74" s="35">
        <v>439414000</v>
      </c>
      <c r="G74" s="36">
        <v>53020030004</v>
      </c>
      <c r="H74" s="36">
        <v>53020030004</v>
      </c>
      <c r="I74" s="10" t="s">
        <v>5455</v>
      </c>
      <c r="J74" s="36">
        <v>30</v>
      </c>
      <c r="K74" s="36">
        <v>30</v>
      </c>
      <c r="L74" s="48" t="s">
        <v>5278</v>
      </c>
      <c r="M74" s="36" t="s">
        <v>5279</v>
      </c>
      <c r="N74" s="36">
        <v>99</v>
      </c>
      <c r="O74" s="36" t="s">
        <v>5287</v>
      </c>
      <c r="P74" s="49" t="s">
        <v>5456</v>
      </c>
      <c r="Q74" s="10" t="s">
        <v>5457</v>
      </c>
      <c r="R74" s="10" t="s">
        <v>5101</v>
      </c>
      <c r="S74" s="49" t="s">
        <v>5079</v>
      </c>
      <c r="T74" s="36"/>
      <c r="U74" s="37"/>
      <c r="V74" s="17"/>
      <c r="W74" s="38"/>
      <c r="X74" s="10"/>
      <c r="Y74" s="39"/>
      <c r="Z74" s="40"/>
      <c r="AA74" s="40"/>
      <c r="AB74" s="40"/>
      <c r="AC74" s="41"/>
      <c r="AD74" s="41"/>
      <c r="AE74" s="41"/>
      <c r="AF74" s="41"/>
      <c r="AG74" s="41"/>
      <c r="AH74" s="41"/>
      <c r="AI74" s="41"/>
      <c r="AJ74" s="42"/>
      <c r="AK74" s="44"/>
      <c r="AL74" s="16"/>
      <c r="AM74" s="26"/>
    </row>
    <row r="75" spans="1:39" ht="99.75" customHeight="1" x14ac:dyDescent="0.2">
      <c r="A75" s="32"/>
      <c r="B75" s="47" t="s">
        <v>5458</v>
      </c>
      <c r="C75" s="57">
        <v>2022760010161</v>
      </c>
      <c r="D75" s="17" t="s">
        <v>5459</v>
      </c>
      <c r="E75" s="35">
        <v>118000000</v>
      </c>
      <c r="F75" s="35">
        <v>118000000</v>
      </c>
      <c r="G75" s="36">
        <v>53020020001</v>
      </c>
      <c r="H75" s="36">
        <v>53020020001</v>
      </c>
      <c r="I75" s="10" t="s">
        <v>5460</v>
      </c>
      <c r="J75" s="36">
        <v>15</v>
      </c>
      <c r="K75" s="36">
        <v>15</v>
      </c>
      <c r="L75" s="36" t="s">
        <v>5278</v>
      </c>
      <c r="M75" s="36" t="s">
        <v>5461</v>
      </c>
      <c r="N75" s="36" t="s">
        <v>5462</v>
      </c>
      <c r="O75" s="36" t="s">
        <v>5287</v>
      </c>
      <c r="P75" s="49" t="s">
        <v>5463</v>
      </c>
      <c r="Q75" s="10" t="s">
        <v>5464</v>
      </c>
      <c r="R75" s="49" t="s">
        <v>5101</v>
      </c>
      <c r="S75" s="49" t="s">
        <v>5079</v>
      </c>
      <c r="T75" s="36"/>
      <c r="U75" s="37"/>
      <c r="V75" s="17"/>
      <c r="W75" s="38"/>
      <c r="X75" s="10"/>
      <c r="Y75" s="39"/>
      <c r="Z75" s="40"/>
      <c r="AA75" s="40"/>
      <c r="AB75" s="40"/>
      <c r="AC75" s="41"/>
      <c r="AD75" s="41"/>
      <c r="AE75" s="41"/>
      <c r="AF75" s="41"/>
      <c r="AG75" s="41"/>
      <c r="AH75" s="41"/>
      <c r="AI75" s="41"/>
      <c r="AJ75" s="42"/>
      <c r="AK75" s="44"/>
      <c r="AL75" s="16"/>
      <c r="AM75" s="26"/>
    </row>
    <row r="76" spans="1:39" ht="99.75" customHeight="1" x14ac:dyDescent="0.2">
      <c r="A76" s="32"/>
      <c r="B76" s="47" t="s">
        <v>5465</v>
      </c>
      <c r="C76" s="57">
        <v>2022760010173</v>
      </c>
      <c r="D76" s="17" t="s">
        <v>5466</v>
      </c>
      <c r="E76" s="58">
        <v>234760000</v>
      </c>
      <c r="F76" s="35">
        <v>234760000</v>
      </c>
      <c r="G76" s="36">
        <v>53020020001</v>
      </c>
      <c r="H76" s="36">
        <v>53020020001</v>
      </c>
      <c r="I76" s="10" t="s">
        <v>5460</v>
      </c>
      <c r="J76" s="36">
        <v>40</v>
      </c>
      <c r="K76" s="36">
        <v>40</v>
      </c>
      <c r="L76" s="36" t="s">
        <v>5278</v>
      </c>
      <c r="M76" s="36" t="s">
        <v>5461</v>
      </c>
      <c r="N76" s="36" t="s">
        <v>5467</v>
      </c>
      <c r="O76" s="36" t="s">
        <v>5287</v>
      </c>
      <c r="P76" s="49" t="s">
        <v>5468</v>
      </c>
      <c r="Q76" s="10" t="s">
        <v>5464</v>
      </c>
      <c r="R76" s="49" t="s">
        <v>5101</v>
      </c>
      <c r="S76" s="49" t="s">
        <v>5079</v>
      </c>
      <c r="T76" s="36"/>
      <c r="U76" s="37"/>
      <c r="V76" s="17"/>
      <c r="W76" s="38"/>
      <c r="X76" s="10"/>
      <c r="Y76" s="39"/>
      <c r="Z76" s="40"/>
      <c r="AA76" s="40"/>
      <c r="AB76" s="40"/>
      <c r="AC76" s="41"/>
      <c r="AD76" s="41"/>
      <c r="AE76" s="41"/>
      <c r="AF76" s="41"/>
      <c r="AG76" s="41"/>
      <c r="AH76" s="41"/>
      <c r="AI76" s="41"/>
      <c r="AJ76" s="42"/>
      <c r="AK76" s="44"/>
      <c r="AL76" s="16"/>
      <c r="AM76" s="26"/>
    </row>
    <row r="77" spans="1:39" ht="99.75" customHeight="1" x14ac:dyDescent="0.2">
      <c r="A77" s="32"/>
      <c r="B77" s="47" t="s">
        <v>5469</v>
      </c>
      <c r="C77" s="57">
        <v>2022760010175</v>
      </c>
      <c r="D77" s="17" t="s">
        <v>5470</v>
      </c>
      <c r="E77" s="58">
        <v>140000000</v>
      </c>
      <c r="F77" s="35">
        <v>140000000</v>
      </c>
      <c r="G77" s="36">
        <v>53020020001</v>
      </c>
      <c r="H77" s="36">
        <v>53020020001</v>
      </c>
      <c r="I77" s="10" t="s">
        <v>5460</v>
      </c>
      <c r="J77" s="36">
        <v>20</v>
      </c>
      <c r="K77" s="36">
        <v>20</v>
      </c>
      <c r="L77" s="36" t="s">
        <v>5278</v>
      </c>
      <c r="M77" s="36" t="s">
        <v>5461</v>
      </c>
      <c r="N77" s="36" t="s">
        <v>5471</v>
      </c>
      <c r="O77" s="36" t="s">
        <v>5287</v>
      </c>
      <c r="P77" s="49" t="s">
        <v>5472</v>
      </c>
      <c r="Q77" s="10" t="s">
        <v>5464</v>
      </c>
      <c r="R77" s="49" t="s">
        <v>5101</v>
      </c>
      <c r="S77" s="49" t="s">
        <v>5079</v>
      </c>
      <c r="T77" s="36"/>
      <c r="U77" s="37"/>
      <c r="V77" s="17"/>
      <c r="W77" s="38"/>
      <c r="X77" s="10"/>
      <c r="Y77" s="39"/>
      <c r="Z77" s="40"/>
      <c r="AA77" s="40"/>
      <c r="AB77" s="40"/>
      <c r="AC77" s="41"/>
      <c r="AD77" s="41"/>
      <c r="AE77" s="41"/>
      <c r="AF77" s="41"/>
      <c r="AG77" s="41"/>
      <c r="AH77" s="41"/>
      <c r="AI77" s="41"/>
      <c r="AJ77" s="42"/>
      <c r="AK77" s="44"/>
      <c r="AL77" s="16"/>
      <c r="AM77" s="26"/>
    </row>
    <row r="78" spans="1:39" ht="99.75" customHeight="1" x14ac:dyDescent="0.2">
      <c r="A78" s="32"/>
      <c r="B78" s="47" t="s">
        <v>5473</v>
      </c>
      <c r="C78" s="57">
        <v>2022760010176</v>
      </c>
      <c r="D78" s="17" t="s">
        <v>5474</v>
      </c>
      <c r="E78" s="58">
        <v>216320000</v>
      </c>
      <c r="F78" s="35">
        <v>216320000</v>
      </c>
      <c r="G78" s="36">
        <v>51040010001</v>
      </c>
      <c r="H78" s="36">
        <v>51040010001</v>
      </c>
      <c r="I78" s="10" t="s">
        <v>5475</v>
      </c>
      <c r="J78" s="36">
        <v>100</v>
      </c>
      <c r="K78" s="36">
        <v>100</v>
      </c>
      <c r="L78" s="36" t="s">
        <v>5278</v>
      </c>
      <c r="M78" s="36" t="s">
        <v>5461</v>
      </c>
      <c r="N78" s="36" t="s">
        <v>5476</v>
      </c>
      <c r="O78" s="36" t="s">
        <v>5287</v>
      </c>
      <c r="P78" s="49" t="s">
        <v>5477</v>
      </c>
      <c r="Q78" s="10" t="s">
        <v>5478</v>
      </c>
      <c r="R78" s="49" t="s">
        <v>5139</v>
      </c>
      <c r="S78" s="49" t="s">
        <v>5089</v>
      </c>
      <c r="T78" s="36"/>
      <c r="U78" s="37"/>
      <c r="V78" s="17"/>
      <c r="W78" s="38"/>
      <c r="X78" s="10"/>
      <c r="Y78" s="39"/>
      <c r="Z78" s="40"/>
      <c r="AA78" s="40"/>
      <c r="AB78" s="40"/>
      <c r="AC78" s="41"/>
      <c r="AD78" s="41"/>
      <c r="AE78" s="41"/>
      <c r="AF78" s="41"/>
      <c r="AG78" s="41"/>
      <c r="AH78" s="41"/>
      <c r="AI78" s="41"/>
      <c r="AJ78" s="42"/>
      <c r="AK78" s="44"/>
      <c r="AL78" s="16"/>
      <c r="AM78" s="26"/>
    </row>
    <row r="79" spans="1:39" ht="99.75" customHeight="1" x14ac:dyDescent="0.2">
      <c r="A79" s="32"/>
      <c r="B79" s="47" t="s">
        <v>5479</v>
      </c>
      <c r="C79" s="57">
        <v>2022760010177</v>
      </c>
      <c r="D79" s="17" t="s">
        <v>5480</v>
      </c>
      <c r="E79" s="58">
        <v>122000000</v>
      </c>
      <c r="F79" s="35">
        <v>122000000</v>
      </c>
      <c r="G79" s="36">
        <v>51040010001</v>
      </c>
      <c r="H79" s="36">
        <v>51040010001</v>
      </c>
      <c r="I79" s="10" t="s">
        <v>5452</v>
      </c>
      <c r="J79" s="36">
        <v>50</v>
      </c>
      <c r="K79" s="36">
        <v>50</v>
      </c>
      <c r="L79" s="36" t="s">
        <v>5278</v>
      </c>
      <c r="M79" s="36" t="s">
        <v>5461</v>
      </c>
      <c r="N79" s="36" t="s">
        <v>5481</v>
      </c>
      <c r="O79" s="36" t="s">
        <v>5287</v>
      </c>
      <c r="P79" s="49" t="s">
        <v>5482</v>
      </c>
      <c r="Q79" s="10" t="s">
        <v>5480</v>
      </c>
      <c r="R79" s="49" t="s">
        <v>5139</v>
      </c>
      <c r="S79" s="49" t="s">
        <v>5089</v>
      </c>
      <c r="T79" s="36"/>
      <c r="U79" s="37"/>
      <c r="V79" s="17"/>
      <c r="W79" s="38"/>
      <c r="X79" s="10"/>
      <c r="Y79" s="39"/>
      <c r="Z79" s="40"/>
      <c r="AA79" s="40"/>
      <c r="AB79" s="40"/>
      <c r="AC79" s="41"/>
      <c r="AD79" s="41"/>
      <c r="AE79" s="41"/>
      <c r="AF79" s="41"/>
      <c r="AG79" s="41"/>
      <c r="AH79" s="41"/>
      <c r="AI79" s="41"/>
      <c r="AJ79" s="42"/>
      <c r="AK79" s="44"/>
      <c r="AL79" s="16"/>
      <c r="AM79" s="26"/>
    </row>
    <row r="80" spans="1:39" ht="99.75" customHeight="1" x14ac:dyDescent="0.2">
      <c r="A80" s="32"/>
      <c r="B80" s="47" t="s">
        <v>5483</v>
      </c>
      <c r="C80" s="57">
        <v>2022760010199</v>
      </c>
      <c r="D80" s="17" t="s">
        <v>5484</v>
      </c>
      <c r="E80" s="58">
        <v>160000000</v>
      </c>
      <c r="F80" s="35">
        <v>160000000</v>
      </c>
      <c r="G80" s="36">
        <v>51040020001</v>
      </c>
      <c r="H80" s="36">
        <v>51040020001</v>
      </c>
      <c r="I80" s="10" t="s">
        <v>5485</v>
      </c>
      <c r="J80" s="36">
        <v>18</v>
      </c>
      <c r="K80" s="36">
        <v>18</v>
      </c>
      <c r="L80" s="36" t="s">
        <v>5278</v>
      </c>
      <c r="M80" s="36" t="s">
        <v>5461</v>
      </c>
      <c r="N80" s="36" t="s">
        <v>5481</v>
      </c>
      <c r="O80" s="36" t="s">
        <v>5287</v>
      </c>
      <c r="P80" s="49" t="s">
        <v>5486</v>
      </c>
      <c r="Q80" s="10" t="s">
        <v>5487</v>
      </c>
      <c r="R80" s="49" t="s">
        <v>5104</v>
      </c>
      <c r="S80" s="49" t="s">
        <v>5089</v>
      </c>
      <c r="T80" s="36"/>
      <c r="U80" s="37"/>
      <c r="V80" s="17"/>
      <c r="W80" s="38"/>
      <c r="X80" s="10"/>
      <c r="Y80" s="39"/>
      <c r="Z80" s="40"/>
      <c r="AA80" s="40"/>
      <c r="AB80" s="40"/>
      <c r="AC80" s="41"/>
      <c r="AD80" s="41"/>
      <c r="AE80" s="41"/>
      <c r="AF80" s="41"/>
      <c r="AG80" s="41"/>
      <c r="AH80" s="41"/>
      <c r="AI80" s="41"/>
      <c r="AJ80" s="42"/>
      <c r="AK80" s="44"/>
      <c r="AL80" s="16"/>
      <c r="AM80" s="26"/>
    </row>
    <row r="81" spans="1:39" ht="99.75" customHeight="1" x14ac:dyDescent="0.2">
      <c r="A81" s="32"/>
      <c r="B81" s="47" t="s">
        <v>5488</v>
      </c>
      <c r="C81" s="57">
        <v>2022760010178</v>
      </c>
      <c r="D81" s="17" t="s">
        <v>5489</v>
      </c>
      <c r="E81" s="58">
        <v>100000000</v>
      </c>
      <c r="F81" s="35">
        <v>100000000</v>
      </c>
      <c r="G81" s="36">
        <v>51040020001</v>
      </c>
      <c r="H81" s="36">
        <v>51040020001</v>
      </c>
      <c r="I81" s="10" t="s">
        <v>5485</v>
      </c>
      <c r="J81" s="36">
        <v>40</v>
      </c>
      <c r="K81" s="36">
        <v>40</v>
      </c>
      <c r="L81" s="36" t="s">
        <v>5278</v>
      </c>
      <c r="M81" s="36" t="s">
        <v>5461</v>
      </c>
      <c r="N81" s="36" t="s">
        <v>5462</v>
      </c>
      <c r="O81" s="36" t="s">
        <v>5287</v>
      </c>
      <c r="P81" s="49" t="s">
        <v>5490</v>
      </c>
      <c r="Q81" s="10" t="s">
        <v>5491</v>
      </c>
      <c r="R81" s="49" t="s">
        <v>5104</v>
      </c>
      <c r="S81" s="49" t="s">
        <v>5089</v>
      </c>
      <c r="T81" s="36"/>
      <c r="U81" s="37"/>
      <c r="V81" s="17"/>
      <c r="W81" s="38"/>
      <c r="X81" s="10"/>
      <c r="Y81" s="39"/>
      <c r="Z81" s="40"/>
      <c r="AA81" s="40"/>
      <c r="AB81" s="40"/>
      <c r="AC81" s="41"/>
      <c r="AD81" s="41"/>
      <c r="AE81" s="41"/>
      <c r="AF81" s="41"/>
      <c r="AG81" s="41"/>
      <c r="AH81" s="41"/>
      <c r="AI81" s="41"/>
      <c r="AJ81" s="42"/>
      <c r="AK81" s="44"/>
      <c r="AL81" s="16"/>
      <c r="AM81" s="26"/>
    </row>
    <row r="82" spans="1:39" ht="99.75" customHeight="1" x14ac:dyDescent="0.2">
      <c r="A82" s="32"/>
      <c r="B82" s="47" t="s">
        <v>5492</v>
      </c>
      <c r="C82" s="57">
        <v>2022760010179</v>
      </c>
      <c r="D82" s="17" t="s">
        <v>5493</v>
      </c>
      <c r="E82" s="58">
        <v>59405000</v>
      </c>
      <c r="F82" s="35">
        <v>59405000</v>
      </c>
      <c r="G82" s="36">
        <v>51040020001</v>
      </c>
      <c r="H82" s="36">
        <v>51040020001</v>
      </c>
      <c r="I82" s="10" t="s">
        <v>5485</v>
      </c>
      <c r="J82" s="36">
        <v>26</v>
      </c>
      <c r="K82" s="36">
        <v>26</v>
      </c>
      <c r="L82" s="36" t="s">
        <v>5278</v>
      </c>
      <c r="M82" s="36" t="s">
        <v>5461</v>
      </c>
      <c r="N82" s="36" t="s">
        <v>5494</v>
      </c>
      <c r="O82" s="36" t="s">
        <v>5287</v>
      </c>
      <c r="P82" s="49" t="s">
        <v>5495</v>
      </c>
      <c r="Q82" s="10" t="s">
        <v>5496</v>
      </c>
      <c r="R82" s="49" t="s">
        <v>5104</v>
      </c>
      <c r="S82" s="49" t="s">
        <v>5089</v>
      </c>
      <c r="T82" s="36"/>
      <c r="U82" s="37"/>
      <c r="V82" s="17"/>
      <c r="W82" s="38"/>
      <c r="X82" s="10"/>
      <c r="Y82" s="39"/>
      <c r="Z82" s="40"/>
      <c r="AA82" s="40"/>
      <c r="AB82" s="40"/>
      <c r="AC82" s="41"/>
      <c r="AD82" s="41"/>
      <c r="AE82" s="41"/>
      <c r="AF82" s="41"/>
      <c r="AG82" s="41"/>
      <c r="AH82" s="41"/>
      <c r="AI82" s="41"/>
      <c r="AJ82" s="42"/>
      <c r="AK82" s="44"/>
      <c r="AL82" s="16"/>
      <c r="AM82" s="26"/>
    </row>
    <row r="83" spans="1:39" ht="99.75" customHeight="1" x14ac:dyDescent="0.2">
      <c r="A83" s="32"/>
      <c r="B83" s="47" t="s">
        <v>5497</v>
      </c>
      <c r="C83" s="57">
        <v>2022760010180</v>
      </c>
      <c r="D83" s="17" t="s">
        <v>5498</v>
      </c>
      <c r="E83" s="58">
        <v>162240000</v>
      </c>
      <c r="F83" s="35">
        <v>162240000</v>
      </c>
      <c r="G83" s="36">
        <v>51040020001</v>
      </c>
      <c r="H83" s="36">
        <v>51040020001</v>
      </c>
      <c r="I83" s="10" t="s">
        <v>5485</v>
      </c>
      <c r="J83" s="36">
        <v>100</v>
      </c>
      <c r="K83" s="36">
        <v>100</v>
      </c>
      <c r="L83" s="36" t="s">
        <v>5278</v>
      </c>
      <c r="M83" s="36" t="s">
        <v>5461</v>
      </c>
      <c r="N83" s="36" t="s">
        <v>5476</v>
      </c>
      <c r="O83" s="36" t="s">
        <v>5287</v>
      </c>
      <c r="P83" s="49" t="s">
        <v>5499</v>
      </c>
      <c r="Q83" s="10" t="s">
        <v>5500</v>
      </c>
      <c r="R83" s="49" t="s">
        <v>5104</v>
      </c>
      <c r="S83" s="49" t="s">
        <v>5089</v>
      </c>
      <c r="T83" s="36"/>
      <c r="U83" s="37"/>
      <c r="V83" s="17"/>
      <c r="W83" s="38"/>
      <c r="X83" s="10"/>
      <c r="Y83" s="39"/>
      <c r="Z83" s="40"/>
      <c r="AA83" s="40"/>
      <c r="AB83" s="40"/>
      <c r="AC83" s="41"/>
      <c r="AD83" s="41"/>
      <c r="AE83" s="41"/>
      <c r="AF83" s="41"/>
      <c r="AG83" s="41"/>
      <c r="AH83" s="41"/>
      <c r="AI83" s="41"/>
      <c r="AJ83" s="42"/>
      <c r="AK83" s="44"/>
      <c r="AL83" s="16"/>
      <c r="AM83" s="26"/>
    </row>
    <row r="84" spans="1:39" ht="99.75" customHeight="1" x14ac:dyDescent="0.2">
      <c r="A84" s="32"/>
      <c r="B84" s="47" t="s">
        <v>5501</v>
      </c>
      <c r="C84" s="57">
        <v>2022760010181</v>
      </c>
      <c r="D84" s="17" t="s">
        <v>5502</v>
      </c>
      <c r="E84" s="58">
        <v>206000000</v>
      </c>
      <c r="F84" s="35">
        <v>206000000</v>
      </c>
      <c r="G84" s="36">
        <v>51040020005</v>
      </c>
      <c r="H84" s="36">
        <v>51040020005</v>
      </c>
      <c r="I84" s="10" t="s">
        <v>5503</v>
      </c>
      <c r="J84" s="36">
        <v>150</v>
      </c>
      <c r="K84" s="36">
        <v>150</v>
      </c>
      <c r="L84" s="36" t="s">
        <v>5278</v>
      </c>
      <c r="M84" s="36" t="s">
        <v>5461</v>
      </c>
      <c r="N84" s="36" t="s">
        <v>5504</v>
      </c>
      <c r="O84" s="36" t="s">
        <v>5287</v>
      </c>
      <c r="P84" s="49" t="s">
        <v>5505</v>
      </c>
      <c r="Q84" s="10" t="s">
        <v>5356</v>
      </c>
      <c r="R84" s="49" t="s">
        <v>5104</v>
      </c>
      <c r="S84" s="49" t="s">
        <v>5089</v>
      </c>
      <c r="T84" s="36"/>
      <c r="U84" s="37"/>
      <c r="V84" s="17"/>
      <c r="W84" s="38"/>
      <c r="X84" s="10"/>
      <c r="Y84" s="39"/>
      <c r="Z84" s="40"/>
      <c r="AA84" s="40"/>
      <c r="AB84" s="40"/>
      <c r="AC84" s="41"/>
      <c r="AD84" s="41"/>
      <c r="AE84" s="41"/>
      <c r="AF84" s="41"/>
      <c r="AG84" s="41"/>
      <c r="AH84" s="41"/>
      <c r="AI84" s="41"/>
      <c r="AJ84" s="42"/>
      <c r="AK84" s="44"/>
      <c r="AL84" s="16"/>
      <c r="AM84" s="26"/>
    </row>
    <row r="85" spans="1:39" ht="99.75" customHeight="1" x14ac:dyDescent="0.2">
      <c r="A85" s="32"/>
      <c r="B85" s="47" t="s">
        <v>5506</v>
      </c>
      <c r="C85" s="57">
        <v>2022760010183</v>
      </c>
      <c r="D85" s="17" t="s">
        <v>5507</v>
      </c>
      <c r="E85" s="58">
        <v>170360000</v>
      </c>
      <c r="F85" s="35">
        <v>170360000</v>
      </c>
      <c r="G85" s="36">
        <v>51040020001</v>
      </c>
      <c r="H85" s="36">
        <v>51040020001</v>
      </c>
      <c r="I85" s="10" t="s">
        <v>5485</v>
      </c>
      <c r="J85" s="36">
        <v>82</v>
      </c>
      <c r="K85" s="36">
        <v>82</v>
      </c>
      <c r="L85" s="36" t="s">
        <v>5278</v>
      </c>
      <c r="M85" s="36" t="s">
        <v>5461</v>
      </c>
      <c r="N85" s="36" t="s">
        <v>5508</v>
      </c>
      <c r="O85" s="36" t="s">
        <v>5287</v>
      </c>
      <c r="P85" s="49" t="s">
        <v>5509</v>
      </c>
      <c r="Q85" s="10" t="s">
        <v>5510</v>
      </c>
      <c r="R85" s="49" t="s">
        <v>5104</v>
      </c>
      <c r="S85" s="49" t="s">
        <v>5089</v>
      </c>
      <c r="T85" s="36"/>
      <c r="U85" s="37"/>
      <c r="V85" s="17"/>
      <c r="W85" s="38"/>
      <c r="X85" s="10"/>
      <c r="Y85" s="39"/>
      <c r="Z85" s="40"/>
      <c r="AA85" s="40"/>
      <c r="AB85" s="40"/>
      <c r="AC85" s="41"/>
      <c r="AD85" s="41"/>
      <c r="AE85" s="41"/>
      <c r="AF85" s="41"/>
      <c r="AG85" s="41"/>
      <c r="AH85" s="41"/>
      <c r="AI85" s="41"/>
      <c r="AJ85" s="42"/>
      <c r="AK85" s="44"/>
      <c r="AL85" s="16"/>
      <c r="AM85" s="26"/>
    </row>
    <row r="86" spans="1:39" ht="99.75" customHeight="1" x14ac:dyDescent="0.2">
      <c r="A86" s="32"/>
      <c r="B86" s="47" t="s">
        <v>5511</v>
      </c>
      <c r="C86" s="57">
        <v>2022760010210</v>
      </c>
      <c r="D86" s="17" t="s">
        <v>5512</v>
      </c>
      <c r="E86" s="58">
        <v>484427479</v>
      </c>
      <c r="F86" s="35">
        <v>484427479</v>
      </c>
      <c r="G86" s="36">
        <v>51020010008</v>
      </c>
      <c r="H86" s="36">
        <v>51020010008</v>
      </c>
      <c r="I86" s="10" t="s">
        <v>5513</v>
      </c>
      <c r="J86" s="36">
        <v>60</v>
      </c>
      <c r="K86" s="36">
        <v>60</v>
      </c>
      <c r="L86" s="36" t="s">
        <v>5278</v>
      </c>
      <c r="M86" s="36" t="s">
        <v>5461</v>
      </c>
      <c r="N86" s="36" t="s">
        <v>5514</v>
      </c>
      <c r="O86" s="36" t="s">
        <v>5287</v>
      </c>
      <c r="P86" s="49" t="s">
        <v>5515</v>
      </c>
      <c r="Q86" s="10" t="s">
        <v>5516</v>
      </c>
      <c r="R86" s="49" t="s">
        <v>5122</v>
      </c>
      <c r="S86" s="49" t="s">
        <v>5079</v>
      </c>
      <c r="T86" s="36"/>
      <c r="U86" s="37"/>
      <c r="V86" s="17"/>
      <c r="W86" s="38"/>
      <c r="X86" s="10"/>
      <c r="Y86" s="39"/>
      <c r="Z86" s="40"/>
      <c r="AA86" s="40"/>
      <c r="AB86" s="40"/>
      <c r="AC86" s="41"/>
      <c r="AD86" s="41"/>
      <c r="AE86" s="41"/>
      <c r="AF86" s="41"/>
      <c r="AG86" s="41"/>
      <c r="AH86" s="41"/>
      <c r="AI86" s="41"/>
      <c r="AJ86" s="42"/>
      <c r="AK86" s="44"/>
      <c r="AL86" s="16"/>
      <c r="AM86" s="26"/>
    </row>
    <row r="87" spans="1:39" ht="99.75" customHeight="1" x14ac:dyDescent="0.2">
      <c r="A87" s="32"/>
      <c r="B87" s="47" t="s">
        <v>5517</v>
      </c>
      <c r="C87" s="57">
        <v>2022760010184</v>
      </c>
      <c r="D87" s="17" t="s">
        <v>5518</v>
      </c>
      <c r="E87" s="58">
        <v>108000000</v>
      </c>
      <c r="F87" s="35">
        <v>108000000</v>
      </c>
      <c r="G87" s="36">
        <v>51020010008</v>
      </c>
      <c r="H87" s="36">
        <v>51020010008</v>
      </c>
      <c r="I87" s="10" t="s">
        <v>5513</v>
      </c>
      <c r="J87" s="36">
        <v>50</v>
      </c>
      <c r="K87" s="36">
        <v>50</v>
      </c>
      <c r="L87" s="36" t="s">
        <v>5278</v>
      </c>
      <c r="M87" s="36" t="s">
        <v>5461</v>
      </c>
      <c r="N87" s="36" t="s">
        <v>5462</v>
      </c>
      <c r="O87" s="36" t="s">
        <v>5287</v>
      </c>
      <c r="P87" s="49" t="s">
        <v>5490</v>
      </c>
      <c r="Q87" s="10" t="s">
        <v>5519</v>
      </c>
      <c r="R87" s="49" t="s">
        <v>5122</v>
      </c>
      <c r="S87" s="49" t="s">
        <v>5079</v>
      </c>
      <c r="T87" s="36"/>
      <c r="U87" s="37"/>
      <c r="V87" s="17"/>
      <c r="W87" s="38"/>
      <c r="X87" s="10"/>
      <c r="Y87" s="39"/>
      <c r="Z87" s="40"/>
      <c r="AA87" s="40"/>
      <c r="AB87" s="40"/>
      <c r="AC87" s="41"/>
      <c r="AD87" s="41"/>
      <c r="AE87" s="41"/>
      <c r="AF87" s="41"/>
      <c r="AG87" s="41"/>
      <c r="AH87" s="41"/>
      <c r="AI87" s="41"/>
      <c r="AJ87" s="42"/>
      <c r="AK87" s="44"/>
      <c r="AL87" s="16"/>
      <c r="AM87" s="26"/>
    </row>
    <row r="88" spans="1:39" ht="99.75" customHeight="1" x14ac:dyDescent="0.2">
      <c r="A88" s="32"/>
      <c r="B88" s="47" t="s">
        <v>5520</v>
      </c>
      <c r="C88" s="57">
        <v>2022760010185</v>
      </c>
      <c r="D88" s="17" t="s">
        <v>5521</v>
      </c>
      <c r="E88" s="58">
        <v>104000000</v>
      </c>
      <c r="F88" s="35">
        <v>104000000</v>
      </c>
      <c r="G88" s="36">
        <v>51020010008</v>
      </c>
      <c r="H88" s="36">
        <v>51020010008</v>
      </c>
      <c r="I88" s="10" t="s">
        <v>5513</v>
      </c>
      <c r="J88" s="36">
        <v>50</v>
      </c>
      <c r="K88" s="36">
        <v>50</v>
      </c>
      <c r="L88" s="36" t="s">
        <v>5278</v>
      </c>
      <c r="M88" s="36" t="s">
        <v>5461</v>
      </c>
      <c r="N88" s="36" t="s">
        <v>5522</v>
      </c>
      <c r="O88" s="36" t="s">
        <v>5287</v>
      </c>
      <c r="P88" s="49" t="s">
        <v>5523</v>
      </c>
      <c r="Q88" s="10" t="s">
        <v>5524</v>
      </c>
      <c r="R88" s="49" t="s">
        <v>5122</v>
      </c>
      <c r="S88" s="49" t="s">
        <v>5079</v>
      </c>
      <c r="T88" s="36"/>
      <c r="U88" s="37"/>
      <c r="V88" s="17"/>
      <c r="W88" s="38"/>
      <c r="X88" s="10"/>
      <c r="Y88" s="39"/>
      <c r="Z88" s="40"/>
      <c r="AA88" s="40"/>
      <c r="AB88" s="40"/>
      <c r="AC88" s="41"/>
      <c r="AD88" s="41"/>
      <c r="AE88" s="41"/>
      <c r="AF88" s="41"/>
      <c r="AG88" s="41"/>
      <c r="AH88" s="41"/>
      <c r="AI88" s="41"/>
      <c r="AJ88" s="42"/>
      <c r="AK88" s="44"/>
      <c r="AL88" s="16"/>
      <c r="AM88" s="26"/>
    </row>
    <row r="89" spans="1:39" ht="99.75" customHeight="1" x14ac:dyDescent="0.2">
      <c r="A89" s="32"/>
      <c r="B89" s="47" t="s">
        <v>5525</v>
      </c>
      <c r="C89" s="57">
        <v>2022760010186</v>
      </c>
      <c r="D89" s="17" t="s">
        <v>5526</v>
      </c>
      <c r="E89" s="58">
        <v>309502500</v>
      </c>
      <c r="F89" s="35">
        <v>309502500</v>
      </c>
      <c r="G89" s="36">
        <v>51040020001</v>
      </c>
      <c r="H89" s="36">
        <v>51040020001</v>
      </c>
      <c r="I89" s="10" t="s">
        <v>5485</v>
      </c>
      <c r="J89" s="36">
        <v>175</v>
      </c>
      <c r="K89" s="36">
        <v>175</v>
      </c>
      <c r="L89" s="36" t="s">
        <v>5278</v>
      </c>
      <c r="M89" s="36" t="s">
        <v>5461</v>
      </c>
      <c r="N89" s="36" t="s">
        <v>5527</v>
      </c>
      <c r="O89" s="36" t="s">
        <v>5287</v>
      </c>
      <c r="P89" s="49" t="s">
        <v>5528</v>
      </c>
      <c r="Q89" s="10" t="s">
        <v>5529</v>
      </c>
      <c r="R89" s="49" t="s">
        <v>5104</v>
      </c>
      <c r="S89" s="49" t="s">
        <v>5089</v>
      </c>
      <c r="T89" s="36"/>
      <c r="U89" s="37"/>
      <c r="V89" s="17"/>
      <c r="W89" s="38"/>
      <c r="X89" s="10"/>
      <c r="Y89" s="39"/>
      <c r="Z89" s="40"/>
      <c r="AA89" s="40"/>
      <c r="AB89" s="40"/>
      <c r="AC89" s="41"/>
      <c r="AD89" s="41"/>
      <c r="AE89" s="41"/>
      <c r="AF89" s="41"/>
      <c r="AG89" s="41"/>
      <c r="AH89" s="41"/>
      <c r="AI89" s="41"/>
      <c r="AJ89" s="42"/>
      <c r="AK89" s="44"/>
      <c r="AL89" s="16"/>
      <c r="AM89" s="26"/>
    </row>
    <row r="90" spans="1:39" ht="99.75" customHeight="1" x14ac:dyDescent="0.2">
      <c r="A90" s="32"/>
      <c r="B90" s="47" t="s">
        <v>5530</v>
      </c>
      <c r="C90" s="57">
        <v>2022760010187</v>
      </c>
      <c r="D90" s="17" t="s">
        <v>5531</v>
      </c>
      <c r="E90" s="58">
        <v>390947500</v>
      </c>
      <c r="F90" s="35">
        <v>390947500</v>
      </c>
      <c r="G90" s="36">
        <v>51040020001</v>
      </c>
      <c r="H90" s="36">
        <v>51040020001</v>
      </c>
      <c r="I90" s="10" t="s">
        <v>5485</v>
      </c>
      <c r="J90" s="36">
        <v>125</v>
      </c>
      <c r="K90" s="36">
        <v>125</v>
      </c>
      <c r="L90" s="36" t="s">
        <v>5278</v>
      </c>
      <c r="M90" s="36" t="s">
        <v>5461</v>
      </c>
      <c r="N90" s="36" t="s">
        <v>5532</v>
      </c>
      <c r="O90" s="36" t="s">
        <v>5287</v>
      </c>
      <c r="P90" s="49" t="s">
        <v>5533</v>
      </c>
      <c r="Q90" s="10" t="s">
        <v>5534</v>
      </c>
      <c r="R90" s="49" t="s">
        <v>5104</v>
      </c>
      <c r="S90" s="49" t="s">
        <v>5089</v>
      </c>
      <c r="T90" s="36"/>
      <c r="U90" s="37"/>
      <c r="V90" s="17"/>
      <c r="W90" s="38"/>
      <c r="X90" s="10"/>
      <c r="Y90" s="39"/>
      <c r="Z90" s="40"/>
      <c r="AA90" s="40"/>
      <c r="AB90" s="40"/>
      <c r="AC90" s="41"/>
      <c r="AD90" s="41"/>
      <c r="AE90" s="41"/>
      <c r="AF90" s="41"/>
      <c r="AG90" s="41"/>
      <c r="AH90" s="41"/>
      <c r="AI90" s="41"/>
      <c r="AJ90" s="42"/>
      <c r="AK90" s="44"/>
      <c r="AL90" s="16"/>
      <c r="AM90" s="26"/>
    </row>
    <row r="91" spans="1:39" ht="99.75" customHeight="1" x14ac:dyDescent="0.2">
      <c r="A91" s="32"/>
      <c r="B91" s="47" t="s">
        <v>5535</v>
      </c>
      <c r="C91" s="57">
        <v>2022760010188</v>
      </c>
      <c r="D91" s="17" t="s">
        <v>5536</v>
      </c>
      <c r="E91" s="58">
        <v>350000000</v>
      </c>
      <c r="F91" s="35">
        <v>350000000</v>
      </c>
      <c r="G91" s="36">
        <v>51040020001</v>
      </c>
      <c r="H91" s="36">
        <v>51040020001</v>
      </c>
      <c r="I91" s="10" t="s">
        <v>5485</v>
      </c>
      <c r="J91" s="36">
        <v>50</v>
      </c>
      <c r="K91" s="36">
        <v>50</v>
      </c>
      <c r="L91" s="36" t="s">
        <v>5278</v>
      </c>
      <c r="M91" s="36" t="s">
        <v>5461</v>
      </c>
      <c r="N91" s="36" t="s">
        <v>5537</v>
      </c>
      <c r="O91" s="36" t="s">
        <v>5287</v>
      </c>
      <c r="P91" s="49" t="s">
        <v>5538</v>
      </c>
      <c r="Q91" s="10" t="s">
        <v>5539</v>
      </c>
      <c r="R91" s="49" t="s">
        <v>5104</v>
      </c>
      <c r="S91" s="49" t="s">
        <v>5089</v>
      </c>
      <c r="T91" s="36"/>
      <c r="U91" s="37"/>
      <c r="V91" s="17"/>
      <c r="W91" s="38"/>
      <c r="X91" s="10"/>
      <c r="Y91" s="39"/>
      <c r="Z91" s="40"/>
      <c r="AA91" s="40"/>
      <c r="AB91" s="40"/>
      <c r="AC91" s="41"/>
      <c r="AD91" s="41"/>
      <c r="AE91" s="41"/>
      <c r="AF91" s="41"/>
      <c r="AG91" s="41"/>
      <c r="AH91" s="41"/>
      <c r="AI91" s="41"/>
      <c r="AJ91" s="42"/>
      <c r="AK91" s="44"/>
      <c r="AL91" s="16"/>
      <c r="AM91" s="26"/>
    </row>
    <row r="92" spans="1:39" ht="99.75" customHeight="1" x14ac:dyDescent="0.2">
      <c r="A92" s="32"/>
      <c r="B92" s="47" t="s">
        <v>5540</v>
      </c>
      <c r="C92" s="57">
        <v>2022760010189</v>
      </c>
      <c r="D92" s="17" t="s">
        <v>5541</v>
      </c>
      <c r="E92" s="58">
        <v>425502500</v>
      </c>
      <c r="F92" s="35">
        <v>425502500</v>
      </c>
      <c r="G92" s="36">
        <v>51040020001</v>
      </c>
      <c r="H92" s="36">
        <v>51040020001</v>
      </c>
      <c r="I92" s="10" t="s">
        <v>5485</v>
      </c>
      <c r="J92" s="36">
        <v>130</v>
      </c>
      <c r="K92" s="36">
        <v>130</v>
      </c>
      <c r="L92" s="36" t="s">
        <v>5278</v>
      </c>
      <c r="M92" s="36" t="s">
        <v>5461</v>
      </c>
      <c r="N92" s="36" t="s">
        <v>5467</v>
      </c>
      <c r="O92" s="36" t="s">
        <v>5287</v>
      </c>
      <c r="P92" s="49" t="s">
        <v>5542</v>
      </c>
      <c r="Q92" s="10" t="s">
        <v>5543</v>
      </c>
      <c r="R92" s="49" t="s">
        <v>5104</v>
      </c>
      <c r="S92" s="49" t="s">
        <v>5089</v>
      </c>
      <c r="T92" s="36"/>
      <c r="U92" s="37"/>
      <c r="V92" s="17"/>
      <c r="W92" s="38"/>
      <c r="X92" s="10"/>
      <c r="Y92" s="39"/>
      <c r="Z92" s="40"/>
      <c r="AA92" s="40"/>
      <c r="AB92" s="40"/>
      <c r="AC92" s="41"/>
      <c r="AD92" s="41"/>
      <c r="AE92" s="41"/>
      <c r="AF92" s="41"/>
      <c r="AG92" s="41"/>
      <c r="AH92" s="41"/>
      <c r="AI92" s="41"/>
      <c r="AJ92" s="42"/>
      <c r="AK92" s="44"/>
      <c r="AL92" s="16"/>
      <c r="AM92" s="26"/>
    </row>
    <row r="93" spans="1:39" ht="99.75" customHeight="1" x14ac:dyDescent="0.2">
      <c r="A93" s="32"/>
      <c r="B93" s="47" t="s">
        <v>5544</v>
      </c>
      <c r="C93" s="57">
        <v>2022760010207</v>
      </c>
      <c r="D93" s="17" t="s">
        <v>5545</v>
      </c>
      <c r="E93" s="58">
        <v>378547398</v>
      </c>
      <c r="F93" s="35">
        <v>378547398</v>
      </c>
      <c r="G93" s="36">
        <v>51040020001</v>
      </c>
      <c r="H93" s="36">
        <v>51040020001</v>
      </c>
      <c r="I93" s="10" t="s">
        <v>5485</v>
      </c>
      <c r="J93" s="36">
        <v>100</v>
      </c>
      <c r="K93" s="36">
        <v>100</v>
      </c>
      <c r="L93" s="36" t="s">
        <v>5278</v>
      </c>
      <c r="M93" s="36" t="s">
        <v>5461</v>
      </c>
      <c r="N93" s="36" t="s">
        <v>5546</v>
      </c>
      <c r="O93" s="36" t="s">
        <v>5287</v>
      </c>
      <c r="P93" s="49" t="s">
        <v>5547</v>
      </c>
      <c r="Q93" s="10" t="s">
        <v>5539</v>
      </c>
      <c r="R93" s="49" t="s">
        <v>5104</v>
      </c>
      <c r="S93" s="49" t="s">
        <v>5089</v>
      </c>
      <c r="T93" s="36"/>
      <c r="U93" s="37"/>
      <c r="V93" s="17"/>
      <c r="W93" s="38"/>
      <c r="X93" s="10"/>
      <c r="Y93" s="39"/>
      <c r="Z93" s="40"/>
      <c r="AA93" s="40"/>
      <c r="AB93" s="40"/>
      <c r="AC93" s="41"/>
      <c r="AD93" s="41"/>
      <c r="AE93" s="41"/>
      <c r="AF93" s="41"/>
      <c r="AG93" s="41"/>
      <c r="AH93" s="41"/>
      <c r="AI93" s="41"/>
      <c r="AJ93" s="42"/>
      <c r="AK93" s="44"/>
      <c r="AL93" s="16"/>
      <c r="AM93" s="26"/>
    </row>
    <row r="94" spans="1:39" ht="99.75" customHeight="1" x14ac:dyDescent="0.2">
      <c r="A94" s="32"/>
      <c r="B94" s="47" t="s">
        <v>5548</v>
      </c>
      <c r="C94" s="57">
        <v>2022760010190</v>
      </c>
      <c r="D94" s="17" t="s">
        <v>5549</v>
      </c>
      <c r="E94" s="58">
        <v>243360000</v>
      </c>
      <c r="F94" s="35">
        <v>243360000</v>
      </c>
      <c r="G94" s="36">
        <v>51040020001</v>
      </c>
      <c r="H94" s="36">
        <v>51040020001</v>
      </c>
      <c r="I94" s="10" t="s">
        <v>5485</v>
      </c>
      <c r="J94" s="36">
        <v>150</v>
      </c>
      <c r="K94" s="36">
        <v>150</v>
      </c>
      <c r="L94" s="36" t="s">
        <v>5278</v>
      </c>
      <c r="M94" s="36" t="s">
        <v>5461</v>
      </c>
      <c r="N94" s="36" t="s">
        <v>5550</v>
      </c>
      <c r="O94" s="36" t="s">
        <v>5287</v>
      </c>
      <c r="P94" s="49" t="s">
        <v>5551</v>
      </c>
      <c r="Q94" s="10" t="s">
        <v>5552</v>
      </c>
      <c r="R94" s="49" t="s">
        <v>5104</v>
      </c>
      <c r="S94" s="49" t="s">
        <v>5089</v>
      </c>
      <c r="T94" s="36"/>
      <c r="U94" s="37"/>
      <c r="V94" s="17"/>
      <c r="W94" s="38"/>
      <c r="X94" s="10"/>
      <c r="Y94" s="39"/>
      <c r="Z94" s="40"/>
      <c r="AA94" s="40"/>
      <c r="AB94" s="40"/>
      <c r="AC94" s="41"/>
      <c r="AD94" s="41"/>
      <c r="AE94" s="41"/>
      <c r="AF94" s="41"/>
      <c r="AG94" s="41"/>
      <c r="AH94" s="41"/>
      <c r="AI94" s="41"/>
      <c r="AJ94" s="42"/>
      <c r="AK94" s="44"/>
      <c r="AL94" s="16"/>
      <c r="AM94" s="26"/>
    </row>
    <row r="95" spans="1:39" ht="99.75" customHeight="1" x14ac:dyDescent="0.2">
      <c r="A95" s="32"/>
      <c r="B95" s="47" t="s">
        <v>5553</v>
      </c>
      <c r="C95" s="57">
        <v>2022760010191</v>
      </c>
      <c r="D95" s="17" t="s">
        <v>5554</v>
      </c>
      <c r="E95" s="58">
        <v>156000000</v>
      </c>
      <c r="F95" s="35">
        <v>156000000</v>
      </c>
      <c r="G95" s="36">
        <v>51040020001</v>
      </c>
      <c r="H95" s="36">
        <v>51040020001</v>
      </c>
      <c r="I95" s="10" t="s">
        <v>5485</v>
      </c>
      <c r="J95" s="36">
        <v>100</v>
      </c>
      <c r="K95" s="36">
        <v>100</v>
      </c>
      <c r="L95" s="36" t="s">
        <v>5278</v>
      </c>
      <c r="M95" s="36" t="s">
        <v>5461</v>
      </c>
      <c r="N95" s="36" t="s">
        <v>5522</v>
      </c>
      <c r="O95" s="36" t="s">
        <v>5287</v>
      </c>
      <c r="P95" s="49" t="s">
        <v>5555</v>
      </c>
      <c r="Q95" s="10" t="s">
        <v>5556</v>
      </c>
      <c r="R95" s="49" t="s">
        <v>5104</v>
      </c>
      <c r="S95" s="49" t="s">
        <v>5089</v>
      </c>
      <c r="T95" s="36"/>
      <c r="U95" s="37"/>
      <c r="V95" s="17"/>
      <c r="W95" s="38"/>
      <c r="X95" s="10"/>
      <c r="Y95" s="39"/>
      <c r="Z95" s="40"/>
      <c r="AA95" s="40"/>
      <c r="AB95" s="40"/>
      <c r="AC95" s="41"/>
      <c r="AD95" s="41"/>
      <c r="AE95" s="41"/>
      <c r="AF95" s="41"/>
      <c r="AG95" s="41"/>
      <c r="AH95" s="41"/>
      <c r="AI95" s="41"/>
      <c r="AJ95" s="42"/>
      <c r="AK95" s="44"/>
      <c r="AL95" s="16"/>
      <c r="AM95" s="26"/>
    </row>
    <row r="96" spans="1:39" ht="99.75" customHeight="1" x14ac:dyDescent="0.2">
      <c r="A96" s="32"/>
      <c r="B96" s="47" t="s">
        <v>5557</v>
      </c>
      <c r="C96" s="57">
        <v>2022760010192</v>
      </c>
      <c r="D96" s="17" t="s">
        <v>5558</v>
      </c>
      <c r="E96" s="58">
        <v>86298000</v>
      </c>
      <c r="F96" s="35">
        <v>86298000</v>
      </c>
      <c r="G96" s="36">
        <v>51040020001</v>
      </c>
      <c r="H96" s="36">
        <v>51040020001</v>
      </c>
      <c r="I96" s="10" t="s">
        <v>5485</v>
      </c>
      <c r="J96" s="36">
        <v>33</v>
      </c>
      <c r="K96" s="36">
        <v>33</v>
      </c>
      <c r="L96" s="36" t="s">
        <v>5278</v>
      </c>
      <c r="M96" s="36" t="s">
        <v>5461</v>
      </c>
      <c r="N96" s="36" t="s">
        <v>5559</v>
      </c>
      <c r="O96" s="36" t="s">
        <v>5287</v>
      </c>
      <c r="P96" s="49" t="s">
        <v>5560</v>
      </c>
      <c r="Q96" s="10" t="s">
        <v>5561</v>
      </c>
      <c r="R96" s="49" t="s">
        <v>5104</v>
      </c>
      <c r="S96" s="49" t="s">
        <v>5089</v>
      </c>
      <c r="T96" s="36"/>
      <c r="U96" s="37"/>
      <c r="V96" s="17"/>
      <c r="W96" s="38"/>
      <c r="X96" s="10"/>
      <c r="Y96" s="39"/>
      <c r="Z96" s="40"/>
      <c r="AA96" s="40"/>
      <c r="AB96" s="40"/>
      <c r="AC96" s="41"/>
      <c r="AD96" s="41"/>
      <c r="AE96" s="41"/>
      <c r="AF96" s="41"/>
      <c r="AG96" s="41"/>
      <c r="AH96" s="41"/>
      <c r="AI96" s="41"/>
      <c r="AJ96" s="42"/>
      <c r="AK96" s="44"/>
      <c r="AL96" s="16"/>
      <c r="AM96" s="26"/>
    </row>
    <row r="97" spans="1:39" ht="99.75" customHeight="1" x14ac:dyDescent="0.2">
      <c r="A97" s="32"/>
      <c r="B97" s="47" t="s">
        <v>5562</v>
      </c>
      <c r="C97" s="57">
        <v>2022760010193</v>
      </c>
      <c r="D97" s="17" t="s">
        <v>5563</v>
      </c>
      <c r="E97" s="58">
        <v>67940000</v>
      </c>
      <c r="F97" s="35">
        <v>67940000</v>
      </c>
      <c r="G97" s="36">
        <v>51040020001</v>
      </c>
      <c r="H97" s="36">
        <v>51040020001</v>
      </c>
      <c r="I97" s="10" t="s">
        <v>5485</v>
      </c>
      <c r="J97" s="36">
        <v>20</v>
      </c>
      <c r="K97" s="36">
        <v>20</v>
      </c>
      <c r="L97" s="36" t="s">
        <v>5278</v>
      </c>
      <c r="M97" s="36" t="s">
        <v>5461</v>
      </c>
      <c r="N97" s="36" t="s">
        <v>5564</v>
      </c>
      <c r="O97" s="36" t="s">
        <v>5287</v>
      </c>
      <c r="P97" s="49" t="s">
        <v>5565</v>
      </c>
      <c r="Q97" s="10" t="s">
        <v>5563</v>
      </c>
      <c r="R97" s="49" t="s">
        <v>5104</v>
      </c>
      <c r="S97" s="49" t="s">
        <v>5089</v>
      </c>
      <c r="T97" s="36"/>
      <c r="U97" s="37"/>
      <c r="V97" s="17"/>
      <c r="W97" s="38"/>
      <c r="X97" s="10"/>
      <c r="Y97" s="39"/>
      <c r="Z97" s="40"/>
      <c r="AA97" s="40"/>
      <c r="AB97" s="40"/>
      <c r="AC97" s="41"/>
      <c r="AD97" s="41"/>
      <c r="AE97" s="41"/>
      <c r="AF97" s="41"/>
      <c r="AG97" s="41"/>
      <c r="AH97" s="41"/>
      <c r="AI97" s="41"/>
      <c r="AJ97" s="42"/>
      <c r="AK97" s="44"/>
      <c r="AL97" s="16"/>
      <c r="AM97" s="26"/>
    </row>
    <row r="98" spans="1:39" ht="99.75" customHeight="1" x14ac:dyDescent="0.2">
      <c r="A98" s="32"/>
      <c r="B98" s="47" t="s">
        <v>5566</v>
      </c>
      <c r="C98" s="57">
        <v>2022760010194</v>
      </c>
      <c r="D98" s="17" t="s">
        <v>5567</v>
      </c>
      <c r="E98" s="58">
        <v>22500000</v>
      </c>
      <c r="F98" s="35">
        <v>22500000</v>
      </c>
      <c r="G98" s="36">
        <v>51040020001</v>
      </c>
      <c r="H98" s="36">
        <v>51040020001</v>
      </c>
      <c r="I98" s="10" t="s">
        <v>5485</v>
      </c>
      <c r="J98" s="36">
        <v>15</v>
      </c>
      <c r="K98" s="36">
        <v>15</v>
      </c>
      <c r="L98" s="36" t="s">
        <v>5278</v>
      </c>
      <c r="M98" s="36" t="s">
        <v>5461</v>
      </c>
      <c r="N98" s="36" t="s">
        <v>5568</v>
      </c>
      <c r="O98" s="36" t="s">
        <v>5287</v>
      </c>
      <c r="P98" s="49" t="s">
        <v>5569</v>
      </c>
      <c r="Q98" s="10" t="s">
        <v>5570</v>
      </c>
      <c r="R98" s="49" t="s">
        <v>5104</v>
      </c>
      <c r="S98" s="49" t="s">
        <v>5089</v>
      </c>
      <c r="T98" s="36"/>
      <c r="U98" s="37"/>
      <c r="V98" s="17"/>
      <c r="W98" s="38"/>
      <c r="X98" s="10"/>
      <c r="Y98" s="39"/>
      <c r="Z98" s="40"/>
      <c r="AA98" s="40"/>
      <c r="AB98" s="40"/>
      <c r="AC98" s="41"/>
      <c r="AD98" s="41"/>
      <c r="AE98" s="41"/>
      <c r="AF98" s="41"/>
      <c r="AG98" s="41"/>
      <c r="AH98" s="41"/>
      <c r="AI98" s="41"/>
      <c r="AJ98" s="42"/>
      <c r="AK98" s="44"/>
      <c r="AL98" s="16"/>
      <c r="AM98" s="26"/>
    </row>
    <row r="99" spans="1:39" ht="99.75" customHeight="1" x14ac:dyDescent="0.2">
      <c r="A99" s="32"/>
      <c r="B99" s="47" t="s">
        <v>5571</v>
      </c>
      <c r="C99" s="57">
        <v>2022760010206</v>
      </c>
      <c r="D99" s="17" t="s">
        <v>5572</v>
      </c>
      <c r="E99" s="58">
        <v>221242817</v>
      </c>
      <c r="F99" s="35">
        <v>221242817</v>
      </c>
      <c r="G99" s="36">
        <v>51040020001</v>
      </c>
      <c r="H99" s="36">
        <v>51040020001</v>
      </c>
      <c r="I99" s="10" t="s">
        <v>5485</v>
      </c>
      <c r="J99" s="36">
        <v>67</v>
      </c>
      <c r="K99" s="36">
        <v>67</v>
      </c>
      <c r="L99" s="36" t="s">
        <v>5278</v>
      </c>
      <c r="M99" s="36" t="s">
        <v>5461</v>
      </c>
      <c r="N99" s="36" t="s">
        <v>5573</v>
      </c>
      <c r="O99" s="36" t="s">
        <v>5287</v>
      </c>
      <c r="P99" s="49" t="s">
        <v>5574</v>
      </c>
      <c r="Q99" s="10" t="s">
        <v>5539</v>
      </c>
      <c r="R99" s="49" t="s">
        <v>5104</v>
      </c>
      <c r="S99" s="49" t="s">
        <v>5089</v>
      </c>
      <c r="T99" s="36"/>
      <c r="U99" s="37"/>
      <c r="V99" s="17"/>
      <c r="W99" s="38"/>
      <c r="X99" s="10"/>
      <c r="Y99" s="39"/>
      <c r="Z99" s="40"/>
      <c r="AA99" s="40"/>
      <c r="AB99" s="40"/>
      <c r="AC99" s="41"/>
      <c r="AD99" s="41"/>
      <c r="AE99" s="41"/>
      <c r="AF99" s="41"/>
      <c r="AG99" s="41"/>
      <c r="AH99" s="41"/>
      <c r="AI99" s="41"/>
      <c r="AJ99" s="42"/>
      <c r="AK99" s="44"/>
      <c r="AL99" s="16"/>
      <c r="AM99" s="26"/>
    </row>
    <row r="100" spans="1:39" ht="99.75" customHeight="1" x14ac:dyDescent="0.2">
      <c r="A100" s="32"/>
      <c r="B100" s="47" t="s">
        <v>5575</v>
      </c>
      <c r="C100" s="57">
        <v>2022760010195</v>
      </c>
      <c r="D100" s="17" t="s">
        <v>5576</v>
      </c>
      <c r="E100" s="58">
        <v>109290000</v>
      </c>
      <c r="F100" s="35">
        <v>109290000</v>
      </c>
      <c r="G100" s="36">
        <v>51040020001</v>
      </c>
      <c r="H100" s="36">
        <v>51040020001</v>
      </c>
      <c r="I100" s="10" t="s">
        <v>5485</v>
      </c>
      <c r="J100" s="36">
        <v>60</v>
      </c>
      <c r="K100" s="36">
        <v>60</v>
      </c>
      <c r="L100" s="36" t="s">
        <v>5278</v>
      </c>
      <c r="M100" s="36" t="s">
        <v>5461</v>
      </c>
      <c r="N100" s="36" t="s">
        <v>5577</v>
      </c>
      <c r="O100" s="36" t="s">
        <v>5287</v>
      </c>
      <c r="P100" s="49" t="s">
        <v>5578</v>
      </c>
      <c r="Q100" s="10" t="s">
        <v>5579</v>
      </c>
      <c r="R100" s="49" t="s">
        <v>5104</v>
      </c>
      <c r="S100" s="49" t="s">
        <v>5089</v>
      </c>
      <c r="T100" s="36"/>
      <c r="U100" s="37"/>
      <c r="V100" s="17"/>
      <c r="W100" s="38"/>
      <c r="X100" s="10"/>
      <c r="Y100" s="39"/>
      <c r="Z100" s="40"/>
      <c r="AA100" s="40"/>
      <c r="AB100" s="40"/>
      <c r="AC100" s="41"/>
      <c r="AD100" s="41"/>
      <c r="AE100" s="41"/>
      <c r="AF100" s="41"/>
      <c r="AG100" s="41"/>
      <c r="AH100" s="41"/>
      <c r="AI100" s="41"/>
      <c r="AJ100" s="42"/>
      <c r="AK100" s="44"/>
      <c r="AL100" s="16"/>
      <c r="AM100" s="26"/>
    </row>
    <row r="101" spans="1:39" ht="99.75" customHeight="1" x14ac:dyDescent="0.2">
      <c r="A101" s="32"/>
      <c r="B101" s="47" t="s">
        <v>5580</v>
      </c>
      <c r="C101" s="57">
        <v>2022760010196</v>
      </c>
      <c r="D101" s="17" t="s">
        <v>5581</v>
      </c>
      <c r="E101" s="58">
        <v>251790465</v>
      </c>
      <c r="F101" s="35">
        <v>251790465</v>
      </c>
      <c r="G101" s="36">
        <v>51040020001</v>
      </c>
      <c r="H101" s="36">
        <v>51040020001</v>
      </c>
      <c r="I101" s="10" t="s">
        <v>5485</v>
      </c>
      <c r="J101" s="36">
        <v>175</v>
      </c>
      <c r="K101" s="36">
        <v>175</v>
      </c>
      <c r="L101" s="36" t="s">
        <v>5278</v>
      </c>
      <c r="M101" s="36" t="s">
        <v>5461</v>
      </c>
      <c r="N101" s="36" t="s">
        <v>5527</v>
      </c>
      <c r="O101" s="36" t="s">
        <v>5287</v>
      </c>
      <c r="P101" s="49" t="s">
        <v>5582</v>
      </c>
      <c r="Q101" s="10" t="s">
        <v>5529</v>
      </c>
      <c r="R101" s="49" t="s">
        <v>5104</v>
      </c>
      <c r="S101" s="49" t="s">
        <v>5089</v>
      </c>
      <c r="T101" s="36"/>
      <c r="U101" s="37"/>
      <c r="V101" s="17"/>
      <c r="W101" s="38"/>
      <c r="X101" s="10"/>
      <c r="Y101" s="39"/>
      <c r="Z101" s="40"/>
      <c r="AA101" s="40"/>
      <c r="AB101" s="40"/>
      <c r="AC101" s="41"/>
      <c r="AD101" s="41"/>
      <c r="AE101" s="41"/>
      <c r="AF101" s="41"/>
      <c r="AG101" s="41"/>
      <c r="AH101" s="41"/>
      <c r="AI101" s="41"/>
      <c r="AJ101" s="42"/>
      <c r="AK101" s="44"/>
      <c r="AL101" s="16"/>
      <c r="AM101" s="26"/>
    </row>
    <row r="102" spans="1:39" ht="99.75" customHeight="1" x14ac:dyDescent="0.2">
      <c r="A102" s="32"/>
      <c r="B102" s="47" t="s">
        <v>5583</v>
      </c>
      <c r="C102" s="57">
        <v>2022760010197</v>
      </c>
      <c r="D102" s="17" t="s">
        <v>5584</v>
      </c>
      <c r="E102" s="58">
        <v>212055000</v>
      </c>
      <c r="F102" s="35">
        <v>212055000</v>
      </c>
      <c r="G102" s="37">
        <v>51040020001</v>
      </c>
      <c r="H102" s="37">
        <v>51040020001</v>
      </c>
      <c r="I102" s="10" t="s">
        <v>5485</v>
      </c>
      <c r="J102" s="36">
        <v>85</v>
      </c>
      <c r="K102" s="36">
        <v>85</v>
      </c>
      <c r="L102" s="36" t="s">
        <v>5278</v>
      </c>
      <c r="M102" s="36" t="s">
        <v>5461</v>
      </c>
      <c r="N102" s="36" t="s">
        <v>5585</v>
      </c>
      <c r="O102" s="36" t="s">
        <v>5287</v>
      </c>
      <c r="P102" s="49" t="s">
        <v>5586</v>
      </c>
      <c r="Q102" s="10" t="s">
        <v>5587</v>
      </c>
      <c r="R102" s="49" t="s">
        <v>5104</v>
      </c>
      <c r="S102" s="49" t="s">
        <v>5089</v>
      </c>
      <c r="T102" s="36"/>
      <c r="U102" s="37"/>
      <c r="V102" s="17"/>
      <c r="W102" s="38"/>
      <c r="X102" s="10"/>
      <c r="Y102" s="39"/>
      <c r="Z102" s="40"/>
      <c r="AA102" s="40"/>
      <c r="AB102" s="40"/>
      <c r="AC102" s="41"/>
      <c r="AD102" s="41"/>
      <c r="AE102" s="41"/>
      <c r="AF102" s="41"/>
      <c r="AG102" s="41"/>
      <c r="AH102" s="41"/>
      <c r="AI102" s="41"/>
      <c r="AJ102" s="42"/>
      <c r="AK102" s="44"/>
      <c r="AL102" s="16"/>
      <c r="AM102" s="26"/>
    </row>
    <row r="103" spans="1:39" ht="99.75" customHeight="1" x14ac:dyDescent="0.2">
      <c r="A103" s="32"/>
      <c r="B103" s="47" t="s">
        <v>5588</v>
      </c>
      <c r="C103" s="57">
        <v>2022760010205</v>
      </c>
      <c r="D103" s="17" t="s">
        <v>5589</v>
      </c>
      <c r="E103" s="58">
        <v>266873497</v>
      </c>
      <c r="F103" s="35">
        <v>266873497</v>
      </c>
      <c r="G103" s="37">
        <v>51040020001</v>
      </c>
      <c r="H103" s="37">
        <v>51040020001</v>
      </c>
      <c r="I103" s="10" t="s">
        <v>5485</v>
      </c>
      <c r="J103" s="36">
        <v>95</v>
      </c>
      <c r="K103" s="36">
        <v>95</v>
      </c>
      <c r="L103" s="36" t="s">
        <v>5278</v>
      </c>
      <c r="M103" s="36" t="s">
        <v>5461</v>
      </c>
      <c r="N103" s="36" t="s">
        <v>5590</v>
      </c>
      <c r="O103" s="36" t="s">
        <v>5287</v>
      </c>
      <c r="P103" s="49" t="s">
        <v>5591</v>
      </c>
      <c r="Q103" s="10" t="s">
        <v>5592</v>
      </c>
      <c r="R103" s="49" t="s">
        <v>5104</v>
      </c>
      <c r="S103" s="49" t="s">
        <v>5089</v>
      </c>
      <c r="T103" s="36"/>
      <c r="U103" s="37"/>
      <c r="V103" s="17"/>
      <c r="W103" s="38"/>
      <c r="X103" s="10"/>
      <c r="Y103" s="39"/>
      <c r="Z103" s="40"/>
      <c r="AA103" s="40"/>
      <c r="AB103" s="40"/>
      <c r="AC103" s="41"/>
      <c r="AD103" s="41"/>
      <c r="AE103" s="41"/>
      <c r="AF103" s="41"/>
      <c r="AG103" s="41"/>
      <c r="AH103" s="41"/>
      <c r="AI103" s="41"/>
      <c r="AJ103" s="42"/>
      <c r="AK103" s="44"/>
      <c r="AL103" s="16"/>
      <c r="AM103" s="26"/>
    </row>
    <row r="104" spans="1:39" ht="99.75" customHeight="1" x14ac:dyDescent="0.2">
      <c r="A104" s="32"/>
      <c r="B104" s="47" t="s">
        <v>5593</v>
      </c>
      <c r="C104" s="57">
        <v>2022760010198</v>
      </c>
      <c r="D104" s="17" t="s">
        <v>5594</v>
      </c>
      <c r="E104" s="58">
        <v>271480000</v>
      </c>
      <c r="F104" s="35">
        <v>271480000</v>
      </c>
      <c r="G104" s="37">
        <v>51040020005</v>
      </c>
      <c r="H104" s="37">
        <v>51040020005</v>
      </c>
      <c r="I104" s="10" t="s">
        <v>5595</v>
      </c>
      <c r="J104" s="36">
        <v>3</v>
      </c>
      <c r="K104" s="36">
        <v>3</v>
      </c>
      <c r="L104" s="36" t="s">
        <v>5278</v>
      </c>
      <c r="M104" s="36" t="s">
        <v>5461</v>
      </c>
      <c r="N104" s="36" t="s">
        <v>5559</v>
      </c>
      <c r="O104" s="36" t="s">
        <v>5287</v>
      </c>
      <c r="P104" s="49" t="s">
        <v>5596</v>
      </c>
      <c r="Q104" s="10" t="s">
        <v>5356</v>
      </c>
      <c r="R104" s="49" t="s">
        <v>5104</v>
      </c>
      <c r="S104" s="49" t="s">
        <v>5089</v>
      </c>
      <c r="T104" s="36"/>
      <c r="U104" s="37"/>
      <c r="V104" s="17"/>
      <c r="W104" s="38"/>
      <c r="X104" s="10"/>
      <c r="Y104" s="39"/>
      <c r="Z104" s="40"/>
      <c r="AA104" s="40"/>
      <c r="AB104" s="40"/>
      <c r="AC104" s="41"/>
      <c r="AD104" s="41"/>
      <c r="AE104" s="41"/>
      <c r="AF104" s="41"/>
      <c r="AG104" s="41"/>
      <c r="AH104" s="41"/>
      <c r="AI104" s="41"/>
      <c r="AJ104" s="42"/>
      <c r="AK104" s="44"/>
      <c r="AL104" s="16"/>
      <c r="AM104" s="26"/>
    </row>
    <row r="105" spans="1:39" ht="99.75" customHeight="1" x14ac:dyDescent="0.2">
      <c r="A105" s="32"/>
      <c r="B105" s="47" t="s">
        <v>5597</v>
      </c>
      <c r="C105" s="57">
        <v>2022760010200</v>
      </c>
      <c r="D105" s="17" t="s">
        <v>5598</v>
      </c>
      <c r="E105" s="58">
        <v>41440000</v>
      </c>
      <c r="F105" s="35">
        <v>41440000</v>
      </c>
      <c r="G105" s="37">
        <v>51040010004</v>
      </c>
      <c r="H105" s="37">
        <v>51040010004</v>
      </c>
      <c r="I105" s="10" t="s">
        <v>5599</v>
      </c>
      <c r="J105" s="36">
        <v>50</v>
      </c>
      <c r="K105" s="36">
        <v>50</v>
      </c>
      <c r="L105" s="36" t="s">
        <v>5278</v>
      </c>
      <c r="M105" s="36" t="s">
        <v>5461</v>
      </c>
      <c r="N105" s="36" t="s">
        <v>5559</v>
      </c>
      <c r="O105" s="36" t="s">
        <v>5287</v>
      </c>
      <c r="P105" s="49" t="s">
        <v>5600</v>
      </c>
      <c r="Q105" s="10" t="s">
        <v>5601</v>
      </c>
      <c r="R105" s="49" t="s">
        <v>5139</v>
      </c>
      <c r="S105" s="49" t="s">
        <v>5089</v>
      </c>
      <c r="T105" s="36"/>
      <c r="U105" s="37"/>
      <c r="V105" s="17"/>
      <c r="W105" s="38"/>
      <c r="X105" s="10"/>
      <c r="Y105" s="39"/>
      <c r="Z105" s="40"/>
      <c r="AA105" s="40"/>
      <c r="AB105" s="40"/>
      <c r="AC105" s="41"/>
      <c r="AD105" s="41"/>
      <c r="AE105" s="41"/>
      <c r="AF105" s="41"/>
      <c r="AG105" s="41"/>
      <c r="AH105" s="41"/>
      <c r="AI105" s="41"/>
      <c r="AJ105" s="42"/>
      <c r="AK105" s="44"/>
      <c r="AL105" s="16"/>
      <c r="AM105" s="26"/>
    </row>
    <row r="106" spans="1:39" ht="99.75" customHeight="1" x14ac:dyDescent="0.2">
      <c r="A106" s="32"/>
      <c r="B106" s="47" t="s">
        <v>5602</v>
      </c>
      <c r="C106" s="57">
        <v>2022760010208</v>
      </c>
      <c r="D106" s="17" t="s">
        <v>5603</v>
      </c>
      <c r="E106" s="58">
        <v>255379560</v>
      </c>
      <c r="F106" s="35">
        <v>255379560</v>
      </c>
      <c r="G106" s="37">
        <v>51040020001</v>
      </c>
      <c r="H106" s="37">
        <v>51040020001</v>
      </c>
      <c r="I106" s="10" t="s">
        <v>5485</v>
      </c>
      <c r="J106" s="36">
        <v>125</v>
      </c>
      <c r="K106" s="36">
        <v>125</v>
      </c>
      <c r="L106" s="36" t="s">
        <v>5278</v>
      </c>
      <c r="M106" s="36" t="s">
        <v>5461</v>
      </c>
      <c r="N106" s="36" t="s">
        <v>5604</v>
      </c>
      <c r="O106" s="36" t="s">
        <v>5287</v>
      </c>
      <c r="P106" s="49" t="s">
        <v>5605</v>
      </c>
      <c r="Q106" s="10" t="s">
        <v>5606</v>
      </c>
      <c r="R106" s="49" t="s">
        <v>5104</v>
      </c>
      <c r="S106" s="49" t="s">
        <v>5089</v>
      </c>
      <c r="T106" s="36"/>
      <c r="U106" s="37"/>
      <c r="V106" s="17"/>
      <c r="W106" s="38"/>
      <c r="X106" s="10"/>
      <c r="Y106" s="39"/>
      <c r="Z106" s="40"/>
      <c r="AA106" s="40"/>
      <c r="AB106" s="40"/>
      <c r="AC106" s="41"/>
      <c r="AD106" s="41"/>
      <c r="AE106" s="41"/>
      <c r="AF106" s="41"/>
      <c r="AG106" s="41"/>
      <c r="AH106" s="41"/>
      <c r="AI106" s="41"/>
      <c r="AJ106" s="42"/>
      <c r="AK106" s="44"/>
      <c r="AL106" s="16"/>
      <c r="AM106" s="26"/>
    </row>
    <row r="107" spans="1:39" ht="99.75" customHeight="1" x14ac:dyDescent="0.2">
      <c r="A107" s="32"/>
      <c r="B107" s="59"/>
      <c r="C107" s="57"/>
      <c r="D107" s="17"/>
      <c r="E107" s="58"/>
      <c r="F107" s="35"/>
      <c r="G107" s="37"/>
      <c r="H107" s="37"/>
      <c r="I107" s="10"/>
      <c r="J107" s="36"/>
      <c r="K107" s="36"/>
      <c r="L107" s="36"/>
      <c r="M107" s="36"/>
      <c r="N107" s="36"/>
      <c r="O107" s="36"/>
      <c r="P107" s="60"/>
      <c r="Q107" s="10"/>
      <c r="R107" s="60"/>
      <c r="S107" s="60"/>
      <c r="T107" s="36"/>
      <c r="U107" s="37"/>
      <c r="V107" s="17"/>
      <c r="W107" s="38"/>
      <c r="X107" s="10"/>
      <c r="Y107" s="39"/>
      <c r="Z107" s="40"/>
      <c r="AA107" s="40"/>
      <c r="AB107" s="40"/>
      <c r="AC107" s="41"/>
      <c r="AD107" s="41"/>
      <c r="AE107" s="41"/>
      <c r="AF107" s="41"/>
      <c r="AG107" s="41"/>
      <c r="AH107" s="41"/>
      <c r="AI107" s="41"/>
      <c r="AJ107" s="42"/>
      <c r="AK107" s="44"/>
      <c r="AL107" s="16"/>
      <c r="AM107" s="26"/>
    </row>
    <row r="108" spans="1:39" ht="99.75" customHeight="1" x14ac:dyDescent="0.2">
      <c r="AL108" s="16"/>
      <c r="AM108" s="26"/>
    </row>
    <row r="109" spans="1:39" ht="99.75" customHeight="1" x14ac:dyDescent="0.2">
      <c r="A109" s="32">
        <v>65</v>
      </c>
      <c r="B109" s="36"/>
      <c r="C109" s="38"/>
      <c r="D109" s="17"/>
      <c r="E109" s="35"/>
      <c r="F109" s="35"/>
      <c r="G109" s="36"/>
      <c r="H109" s="36"/>
      <c r="I109" s="10"/>
      <c r="J109" s="36"/>
      <c r="K109" s="36"/>
      <c r="L109" s="36"/>
      <c r="M109" s="36"/>
      <c r="N109" s="36"/>
      <c r="O109" s="36"/>
      <c r="P109" s="10"/>
      <c r="Q109" s="10"/>
      <c r="R109" s="10"/>
      <c r="S109" s="10"/>
      <c r="T109" s="61"/>
      <c r="U109" s="62"/>
      <c r="V109" s="17"/>
      <c r="W109" s="38"/>
      <c r="X109" s="10"/>
      <c r="Y109" s="39"/>
      <c r="Z109" s="40"/>
      <c r="AA109" s="40"/>
      <c r="AB109" s="40"/>
      <c r="AC109" s="41"/>
      <c r="AD109" s="41"/>
      <c r="AE109" s="41">
        <v>0</v>
      </c>
      <c r="AF109" s="41">
        <v>0</v>
      </c>
      <c r="AG109" s="41">
        <f t="shared" ref="AG109:AG154" si="9">F109</f>
        <v>0</v>
      </c>
      <c r="AH109" s="41">
        <v>0</v>
      </c>
      <c r="AI109" s="41">
        <v>0</v>
      </c>
      <c r="AJ109" s="42" t="str">
        <f t="shared" ref="AJ109:AJ154" si="10">LEFT(G109,2)</f>
        <v/>
      </c>
      <c r="AK109" s="43"/>
      <c r="AL109" s="26"/>
      <c r="AM109" s="26"/>
    </row>
    <row r="110" spans="1:39" ht="99.75" customHeight="1" x14ac:dyDescent="0.2">
      <c r="A110" s="32">
        <v>66</v>
      </c>
      <c r="B110" s="36"/>
      <c r="C110" s="38"/>
      <c r="D110" s="17"/>
      <c r="E110" s="35"/>
      <c r="F110" s="35"/>
      <c r="G110" s="36"/>
      <c r="H110" s="36"/>
      <c r="I110" s="10"/>
      <c r="J110" s="36"/>
      <c r="K110" s="36"/>
      <c r="L110" s="36"/>
      <c r="M110" s="36"/>
      <c r="N110" s="36"/>
      <c r="O110" s="36"/>
      <c r="P110" s="10"/>
      <c r="Q110" s="10"/>
      <c r="R110" s="10"/>
      <c r="S110" s="10"/>
      <c r="T110" s="61"/>
      <c r="U110" s="62"/>
      <c r="V110" s="17"/>
      <c r="W110" s="38"/>
      <c r="X110" s="10"/>
      <c r="Y110" s="39"/>
      <c r="Z110" s="40"/>
      <c r="AA110" s="40"/>
      <c r="AB110" s="40"/>
      <c r="AC110" s="41"/>
      <c r="AD110" s="41"/>
      <c r="AE110" s="41">
        <v>0</v>
      </c>
      <c r="AF110" s="41">
        <v>0</v>
      </c>
      <c r="AG110" s="41">
        <f t="shared" si="9"/>
        <v>0</v>
      </c>
      <c r="AH110" s="41">
        <v>0</v>
      </c>
      <c r="AI110" s="41">
        <v>0</v>
      </c>
      <c r="AJ110" s="42" t="str">
        <f t="shared" si="10"/>
        <v/>
      </c>
      <c r="AK110" s="43"/>
      <c r="AL110" s="26"/>
      <c r="AM110" s="26"/>
    </row>
    <row r="111" spans="1:39" ht="99.75" customHeight="1" x14ac:dyDescent="0.2">
      <c r="A111" s="32">
        <v>67</v>
      </c>
      <c r="B111" s="36"/>
      <c r="C111" s="38"/>
      <c r="D111" s="17"/>
      <c r="E111" s="35"/>
      <c r="F111" s="35"/>
      <c r="G111" s="36"/>
      <c r="H111" s="36"/>
      <c r="I111" s="10"/>
      <c r="J111" s="36"/>
      <c r="K111" s="36"/>
      <c r="L111" s="36"/>
      <c r="M111" s="36"/>
      <c r="N111" s="36"/>
      <c r="O111" s="36"/>
      <c r="P111" s="10"/>
      <c r="Q111" s="10"/>
      <c r="R111" s="10"/>
      <c r="S111" s="10"/>
      <c r="T111" s="61"/>
      <c r="U111" s="62"/>
      <c r="V111" s="17"/>
      <c r="W111" s="38"/>
      <c r="X111" s="10"/>
      <c r="Y111" s="39"/>
      <c r="Z111" s="40"/>
      <c r="AA111" s="40"/>
      <c r="AB111" s="40"/>
      <c r="AC111" s="41"/>
      <c r="AD111" s="41"/>
      <c r="AE111" s="41">
        <v>0</v>
      </c>
      <c r="AF111" s="41">
        <v>0</v>
      </c>
      <c r="AG111" s="41">
        <f t="shared" si="9"/>
        <v>0</v>
      </c>
      <c r="AH111" s="41">
        <v>0</v>
      </c>
      <c r="AI111" s="41">
        <v>0</v>
      </c>
      <c r="AJ111" s="42" t="str">
        <f t="shared" si="10"/>
        <v/>
      </c>
      <c r="AK111" s="43"/>
      <c r="AL111" s="26"/>
      <c r="AM111" s="26"/>
    </row>
    <row r="112" spans="1:39" ht="99.75" customHeight="1" x14ac:dyDescent="0.2">
      <c r="A112" s="32">
        <v>68</v>
      </c>
      <c r="B112" s="36"/>
      <c r="C112" s="38"/>
      <c r="D112" s="17"/>
      <c r="E112" s="35"/>
      <c r="F112" s="35"/>
      <c r="G112" s="36"/>
      <c r="H112" s="36"/>
      <c r="I112" s="10"/>
      <c r="J112" s="36"/>
      <c r="K112" s="36"/>
      <c r="L112" s="36"/>
      <c r="M112" s="36"/>
      <c r="N112" s="36"/>
      <c r="O112" s="36"/>
      <c r="P112" s="10"/>
      <c r="Q112" s="10"/>
      <c r="R112" s="10"/>
      <c r="S112" s="10"/>
      <c r="T112" s="61"/>
      <c r="U112" s="62"/>
      <c r="V112" s="17"/>
      <c r="W112" s="38"/>
      <c r="X112" s="10"/>
      <c r="Y112" s="39"/>
      <c r="Z112" s="40"/>
      <c r="AA112" s="40"/>
      <c r="AB112" s="40"/>
      <c r="AC112" s="41"/>
      <c r="AD112" s="41"/>
      <c r="AE112" s="41">
        <v>0</v>
      </c>
      <c r="AF112" s="41">
        <v>0</v>
      </c>
      <c r="AG112" s="41">
        <f t="shared" si="9"/>
        <v>0</v>
      </c>
      <c r="AH112" s="41">
        <v>0</v>
      </c>
      <c r="AI112" s="41">
        <v>0</v>
      </c>
      <c r="AJ112" s="42" t="str">
        <f t="shared" si="10"/>
        <v/>
      </c>
      <c r="AK112" s="43"/>
      <c r="AL112" s="26"/>
      <c r="AM112" s="26"/>
    </row>
    <row r="113" spans="1:39" ht="99.75" customHeight="1" x14ac:dyDescent="0.2">
      <c r="A113" s="32">
        <v>69</v>
      </c>
      <c r="B113" s="36"/>
      <c r="C113" s="38"/>
      <c r="D113" s="17"/>
      <c r="E113" s="35"/>
      <c r="F113" s="35"/>
      <c r="G113" s="36"/>
      <c r="H113" s="36"/>
      <c r="I113" s="10"/>
      <c r="J113" s="36"/>
      <c r="K113" s="36"/>
      <c r="L113" s="36"/>
      <c r="M113" s="36"/>
      <c r="N113" s="36"/>
      <c r="O113" s="36"/>
      <c r="P113" s="10"/>
      <c r="Q113" s="10"/>
      <c r="R113" s="10"/>
      <c r="S113" s="10"/>
      <c r="T113" s="61"/>
      <c r="U113" s="62"/>
      <c r="V113" s="17"/>
      <c r="W113" s="38"/>
      <c r="X113" s="10"/>
      <c r="Y113" s="39"/>
      <c r="Z113" s="40"/>
      <c r="AA113" s="40"/>
      <c r="AB113" s="40"/>
      <c r="AC113" s="41"/>
      <c r="AD113" s="41"/>
      <c r="AE113" s="41">
        <v>0</v>
      </c>
      <c r="AF113" s="41">
        <v>0</v>
      </c>
      <c r="AG113" s="41">
        <f t="shared" si="9"/>
        <v>0</v>
      </c>
      <c r="AH113" s="41">
        <v>0</v>
      </c>
      <c r="AI113" s="41">
        <v>0</v>
      </c>
      <c r="AJ113" s="42" t="str">
        <f t="shared" si="10"/>
        <v/>
      </c>
      <c r="AK113" s="43"/>
      <c r="AL113" s="26"/>
      <c r="AM113" s="26"/>
    </row>
    <row r="114" spans="1:39" ht="99.75" customHeight="1" x14ac:dyDescent="0.2">
      <c r="A114" s="32">
        <v>70</v>
      </c>
      <c r="B114" s="36"/>
      <c r="C114" s="38"/>
      <c r="D114" s="17"/>
      <c r="E114" s="35"/>
      <c r="F114" s="35"/>
      <c r="G114" s="36"/>
      <c r="H114" s="36"/>
      <c r="I114" s="10"/>
      <c r="J114" s="36"/>
      <c r="K114" s="36"/>
      <c r="L114" s="36"/>
      <c r="M114" s="36"/>
      <c r="N114" s="36"/>
      <c r="O114" s="36"/>
      <c r="P114" s="10"/>
      <c r="Q114" s="10"/>
      <c r="R114" s="10"/>
      <c r="S114" s="10"/>
      <c r="T114" s="61"/>
      <c r="U114" s="62"/>
      <c r="V114" s="17"/>
      <c r="W114" s="38"/>
      <c r="X114" s="10"/>
      <c r="Y114" s="39"/>
      <c r="Z114" s="40"/>
      <c r="AA114" s="40"/>
      <c r="AB114" s="40"/>
      <c r="AC114" s="41"/>
      <c r="AD114" s="41"/>
      <c r="AE114" s="41">
        <v>0</v>
      </c>
      <c r="AF114" s="41">
        <v>0</v>
      </c>
      <c r="AG114" s="41">
        <f t="shared" si="9"/>
        <v>0</v>
      </c>
      <c r="AH114" s="41">
        <v>0</v>
      </c>
      <c r="AI114" s="41">
        <v>0</v>
      </c>
      <c r="AJ114" s="42" t="str">
        <f t="shared" si="10"/>
        <v/>
      </c>
      <c r="AK114" s="43"/>
      <c r="AL114" s="26"/>
      <c r="AM114" s="26"/>
    </row>
    <row r="115" spans="1:39" ht="99.75" customHeight="1" x14ac:dyDescent="0.2">
      <c r="A115" s="32">
        <v>71</v>
      </c>
      <c r="B115" s="36"/>
      <c r="C115" s="38"/>
      <c r="D115" s="17"/>
      <c r="E115" s="35"/>
      <c r="F115" s="35"/>
      <c r="G115" s="36"/>
      <c r="H115" s="36"/>
      <c r="I115" s="10"/>
      <c r="J115" s="36"/>
      <c r="K115" s="36"/>
      <c r="L115" s="36"/>
      <c r="M115" s="36"/>
      <c r="N115" s="36"/>
      <c r="O115" s="36"/>
      <c r="P115" s="10"/>
      <c r="Q115" s="10"/>
      <c r="R115" s="10"/>
      <c r="S115" s="10"/>
      <c r="T115" s="61"/>
      <c r="U115" s="62"/>
      <c r="V115" s="17"/>
      <c r="W115" s="38"/>
      <c r="X115" s="10"/>
      <c r="Y115" s="39"/>
      <c r="Z115" s="40"/>
      <c r="AA115" s="40"/>
      <c r="AB115" s="40"/>
      <c r="AC115" s="41"/>
      <c r="AD115" s="41"/>
      <c r="AE115" s="41">
        <v>0</v>
      </c>
      <c r="AF115" s="41">
        <v>0</v>
      </c>
      <c r="AG115" s="41">
        <f t="shared" si="9"/>
        <v>0</v>
      </c>
      <c r="AH115" s="41">
        <v>0</v>
      </c>
      <c r="AI115" s="41">
        <v>0</v>
      </c>
      <c r="AJ115" s="42" t="str">
        <f t="shared" si="10"/>
        <v/>
      </c>
      <c r="AK115" s="43"/>
      <c r="AL115" s="26"/>
      <c r="AM115" s="26"/>
    </row>
    <row r="116" spans="1:39" ht="99.75" customHeight="1" x14ac:dyDescent="0.2">
      <c r="A116" s="32">
        <v>72</v>
      </c>
      <c r="B116" s="36"/>
      <c r="C116" s="38"/>
      <c r="D116" s="17"/>
      <c r="E116" s="35"/>
      <c r="F116" s="35"/>
      <c r="G116" s="36"/>
      <c r="H116" s="36"/>
      <c r="I116" s="10"/>
      <c r="J116" s="36"/>
      <c r="K116" s="36"/>
      <c r="L116" s="36"/>
      <c r="M116" s="36"/>
      <c r="N116" s="36"/>
      <c r="O116" s="36"/>
      <c r="P116" s="10"/>
      <c r="Q116" s="10"/>
      <c r="R116" s="10"/>
      <c r="S116" s="10"/>
      <c r="T116" s="61"/>
      <c r="U116" s="62"/>
      <c r="V116" s="17"/>
      <c r="W116" s="38"/>
      <c r="X116" s="10"/>
      <c r="Y116" s="39"/>
      <c r="Z116" s="40"/>
      <c r="AA116" s="40"/>
      <c r="AB116" s="40"/>
      <c r="AC116" s="41"/>
      <c r="AD116" s="41"/>
      <c r="AE116" s="41">
        <v>0</v>
      </c>
      <c r="AF116" s="41">
        <v>0</v>
      </c>
      <c r="AG116" s="41">
        <f t="shared" si="9"/>
        <v>0</v>
      </c>
      <c r="AH116" s="41">
        <v>0</v>
      </c>
      <c r="AI116" s="41">
        <v>0</v>
      </c>
      <c r="AJ116" s="42" t="str">
        <f t="shared" si="10"/>
        <v/>
      </c>
      <c r="AK116" s="43"/>
      <c r="AL116" s="26"/>
      <c r="AM116" s="26"/>
    </row>
    <row r="117" spans="1:39" ht="99.75" customHeight="1" x14ac:dyDescent="0.2">
      <c r="A117" s="32">
        <v>73</v>
      </c>
      <c r="B117" s="36"/>
      <c r="C117" s="38"/>
      <c r="D117" s="17"/>
      <c r="E117" s="35"/>
      <c r="F117" s="35"/>
      <c r="G117" s="36"/>
      <c r="H117" s="36"/>
      <c r="I117" s="10"/>
      <c r="J117" s="36"/>
      <c r="K117" s="36"/>
      <c r="L117" s="36"/>
      <c r="M117" s="36"/>
      <c r="N117" s="36"/>
      <c r="O117" s="36"/>
      <c r="P117" s="10"/>
      <c r="Q117" s="10"/>
      <c r="R117" s="10"/>
      <c r="S117" s="10"/>
      <c r="T117" s="61"/>
      <c r="U117" s="62"/>
      <c r="V117" s="17"/>
      <c r="W117" s="38"/>
      <c r="X117" s="10"/>
      <c r="Y117" s="39"/>
      <c r="Z117" s="40"/>
      <c r="AA117" s="40"/>
      <c r="AB117" s="40"/>
      <c r="AC117" s="41"/>
      <c r="AD117" s="41"/>
      <c r="AE117" s="41">
        <v>0</v>
      </c>
      <c r="AF117" s="41">
        <v>0</v>
      </c>
      <c r="AG117" s="41">
        <f t="shared" si="9"/>
        <v>0</v>
      </c>
      <c r="AH117" s="41">
        <v>0</v>
      </c>
      <c r="AI117" s="41">
        <v>0</v>
      </c>
      <c r="AJ117" s="42" t="str">
        <f t="shared" si="10"/>
        <v/>
      </c>
      <c r="AK117" s="43"/>
      <c r="AL117" s="26"/>
      <c r="AM117" s="26"/>
    </row>
    <row r="118" spans="1:39" ht="99.75" customHeight="1" x14ac:dyDescent="0.2">
      <c r="A118" s="32">
        <v>74</v>
      </c>
      <c r="B118" s="36"/>
      <c r="C118" s="38"/>
      <c r="D118" s="17"/>
      <c r="E118" s="35"/>
      <c r="F118" s="35"/>
      <c r="G118" s="36"/>
      <c r="H118" s="36"/>
      <c r="I118" s="10"/>
      <c r="J118" s="36"/>
      <c r="K118" s="36"/>
      <c r="L118" s="36"/>
      <c r="M118" s="36"/>
      <c r="N118" s="36"/>
      <c r="O118" s="36"/>
      <c r="P118" s="10"/>
      <c r="Q118" s="10"/>
      <c r="R118" s="10"/>
      <c r="S118" s="10"/>
      <c r="T118" s="61"/>
      <c r="U118" s="62"/>
      <c r="V118" s="17"/>
      <c r="W118" s="38"/>
      <c r="X118" s="10"/>
      <c r="Y118" s="39"/>
      <c r="Z118" s="40"/>
      <c r="AA118" s="40"/>
      <c r="AB118" s="40"/>
      <c r="AC118" s="41"/>
      <c r="AD118" s="41"/>
      <c r="AE118" s="41">
        <v>0</v>
      </c>
      <c r="AF118" s="41">
        <v>0</v>
      </c>
      <c r="AG118" s="41">
        <f t="shared" si="9"/>
        <v>0</v>
      </c>
      <c r="AH118" s="41">
        <v>0</v>
      </c>
      <c r="AI118" s="41">
        <v>0</v>
      </c>
      <c r="AJ118" s="42" t="str">
        <f t="shared" si="10"/>
        <v/>
      </c>
      <c r="AK118" s="43"/>
      <c r="AL118" s="26"/>
      <c r="AM118" s="26"/>
    </row>
    <row r="119" spans="1:39" ht="99.75" customHeight="1" x14ac:dyDescent="0.2">
      <c r="A119" s="32">
        <v>75</v>
      </c>
      <c r="B119" s="36"/>
      <c r="C119" s="38"/>
      <c r="D119" s="17"/>
      <c r="E119" s="35"/>
      <c r="F119" s="35"/>
      <c r="G119" s="36"/>
      <c r="H119" s="36"/>
      <c r="I119" s="10"/>
      <c r="J119" s="36"/>
      <c r="K119" s="36"/>
      <c r="L119" s="36"/>
      <c r="M119" s="36"/>
      <c r="N119" s="36"/>
      <c r="O119" s="36"/>
      <c r="P119" s="10"/>
      <c r="Q119" s="10"/>
      <c r="R119" s="10"/>
      <c r="S119" s="10"/>
      <c r="T119" s="61"/>
      <c r="U119" s="62"/>
      <c r="V119" s="17"/>
      <c r="W119" s="38"/>
      <c r="X119" s="10"/>
      <c r="Y119" s="39"/>
      <c r="Z119" s="40"/>
      <c r="AA119" s="40"/>
      <c r="AB119" s="40"/>
      <c r="AC119" s="41"/>
      <c r="AD119" s="41"/>
      <c r="AE119" s="41">
        <v>0</v>
      </c>
      <c r="AF119" s="41">
        <v>0</v>
      </c>
      <c r="AG119" s="41">
        <f t="shared" si="9"/>
        <v>0</v>
      </c>
      <c r="AH119" s="41">
        <v>0</v>
      </c>
      <c r="AI119" s="41">
        <v>0</v>
      </c>
      <c r="AJ119" s="42" t="str">
        <f t="shared" si="10"/>
        <v/>
      </c>
      <c r="AK119" s="43"/>
      <c r="AL119" s="26"/>
      <c r="AM119" s="26"/>
    </row>
    <row r="120" spans="1:39" ht="99.75" customHeight="1" x14ac:dyDescent="0.2">
      <c r="A120" s="32">
        <v>76</v>
      </c>
      <c r="B120" s="36"/>
      <c r="C120" s="38"/>
      <c r="D120" s="17"/>
      <c r="E120" s="35"/>
      <c r="F120" s="35"/>
      <c r="G120" s="36"/>
      <c r="H120" s="36"/>
      <c r="I120" s="10"/>
      <c r="J120" s="36"/>
      <c r="K120" s="36"/>
      <c r="L120" s="36"/>
      <c r="M120" s="36"/>
      <c r="N120" s="36"/>
      <c r="O120" s="36"/>
      <c r="P120" s="10"/>
      <c r="Q120" s="10"/>
      <c r="R120" s="10"/>
      <c r="S120" s="10"/>
      <c r="T120" s="61"/>
      <c r="U120" s="62"/>
      <c r="V120" s="17"/>
      <c r="W120" s="38"/>
      <c r="X120" s="10"/>
      <c r="Y120" s="39"/>
      <c r="Z120" s="40"/>
      <c r="AA120" s="40"/>
      <c r="AB120" s="40"/>
      <c r="AC120" s="41"/>
      <c r="AD120" s="41"/>
      <c r="AE120" s="41">
        <v>0</v>
      </c>
      <c r="AF120" s="41">
        <v>0</v>
      </c>
      <c r="AG120" s="41">
        <f t="shared" si="9"/>
        <v>0</v>
      </c>
      <c r="AH120" s="41">
        <v>0</v>
      </c>
      <c r="AI120" s="41">
        <v>0</v>
      </c>
      <c r="AJ120" s="42" t="str">
        <f t="shared" si="10"/>
        <v/>
      </c>
      <c r="AK120" s="43"/>
      <c r="AL120" s="26"/>
      <c r="AM120" s="26"/>
    </row>
    <row r="121" spans="1:39" ht="99.75" customHeight="1" x14ac:dyDescent="0.2">
      <c r="A121" s="32">
        <v>77</v>
      </c>
      <c r="B121" s="36"/>
      <c r="C121" s="38"/>
      <c r="D121" s="17"/>
      <c r="E121" s="35"/>
      <c r="F121" s="35"/>
      <c r="G121" s="36"/>
      <c r="H121" s="36"/>
      <c r="I121" s="10"/>
      <c r="J121" s="36"/>
      <c r="K121" s="36"/>
      <c r="L121" s="36"/>
      <c r="M121" s="36"/>
      <c r="N121" s="36"/>
      <c r="O121" s="36"/>
      <c r="P121" s="10"/>
      <c r="Q121" s="10"/>
      <c r="R121" s="10"/>
      <c r="S121" s="10"/>
      <c r="T121" s="61"/>
      <c r="U121" s="62"/>
      <c r="V121" s="17"/>
      <c r="W121" s="38"/>
      <c r="X121" s="10"/>
      <c r="Y121" s="39"/>
      <c r="Z121" s="40"/>
      <c r="AA121" s="40"/>
      <c r="AB121" s="40"/>
      <c r="AC121" s="41"/>
      <c r="AD121" s="41"/>
      <c r="AE121" s="41">
        <v>0</v>
      </c>
      <c r="AF121" s="41">
        <v>0</v>
      </c>
      <c r="AG121" s="41">
        <f t="shared" si="9"/>
        <v>0</v>
      </c>
      <c r="AH121" s="41">
        <v>0</v>
      </c>
      <c r="AI121" s="41">
        <v>0</v>
      </c>
      <c r="AJ121" s="42" t="str">
        <f t="shared" si="10"/>
        <v/>
      </c>
      <c r="AK121" s="43"/>
      <c r="AL121" s="26"/>
      <c r="AM121" s="26"/>
    </row>
    <row r="122" spans="1:39" ht="99.75" customHeight="1" x14ac:dyDescent="0.2">
      <c r="A122" s="32">
        <v>78</v>
      </c>
      <c r="B122" s="36"/>
      <c r="C122" s="38"/>
      <c r="D122" s="17"/>
      <c r="E122" s="35"/>
      <c r="F122" s="35"/>
      <c r="G122" s="36"/>
      <c r="H122" s="36"/>
      <c r="I122" s="10"/>
      <c r="J122" s="36"/>
      <c r="K122" s="36"/>
      <c r="L122" s="36"/>
      <c r="M122" s="36"/>
      <c r="N122" s="36"/>
      <c r="O122" s="36"/>
      <c r="P122" s="10"/>
      <c r="Q122" s="10"/>
      <c r="R122" s="10"/>
      <c r="S122" s="10"/>
      <c r="T122" s="61"/>
      <c r="U122" s="62"/>
      <c r="V122" s="17"/>
      <c r="W122" s="38"/>
      <c r="X122" s="10"/>
      <c r="Y122" s="39"/>
      <c r="Z122" s="40"/>
      <c r="AA122" s="40"/>
      <c r="AB122" s="40"/>
      <c r="AC122" s="41"/>
      <c r="AD122" s="41"/>
      <c r="AE122" s="41">
        <v>0</v>
      </c>
      <c r="AF122" s="41">
        <v>0</v>
      </c>
      <c r="AG122" s="41">
        <f t="shared" si="9"/>
        <v>0</v>
      </c>
      <c r="AH122" s="41">
        <v>0</v>
      </c>
      <c r="AI122" s="41">
        <v>0</v>
      </c>
      <c r="AJ122" s="42" t="str">
        <f t="shared" si="10"/>
        <v/>
      </c>
      <c r="AK122" s="43"/>
      <c r="AL122" s="26"/>
      <c r="AM122" s="26"/>
    </row>
    <row r="123" spans="1:39" ht="99.75" customHeight="1" x14ac:dyDescent="0.2">
      <c r="A123" s="32">
        <v>79</v>
      </c>
      <c r="B123" s="36"/>
      <c r="C123" s="38"/>
      <c r="D123" s="17"/>
      <c r="E123" s="35"/>
      <c r="F123" s="35"/>
      <c r="G123" s="36"/>
      <c r="H123" s="36"/>
      <c r="I123" s="10"/>
      <c r="J123" s="36"/>
      <c r="K123" s="36"/>
      <c r="L123" s="36"/>
      <c r="M123" s="36"/>
      <c r="N123" s="36"/>
      <c r="O123" s="36"/>
      <c r="P123" s="10"/>
      <c r="Q123" s="10"/>
      <c r="R123" s="10"/>
      <c r="S123" s="10"/>
      <c r="T123" s="61"/>
      <c r="U123" s="62"/>
      <c r="V123" s="17"/>
      <c r="W123" s="38"/>
      <c r="X123" s="10"/>
      <c r="Y123" s="39"/>
      <c r="Z123" s="40"/>
      <c r="AA123" s="40"/>
      <c r="AB123" s="40"/>
      <c r="AC123" s="41"/>
      <c r="AD123" s="41"/>
      <c r="AE123" s="41">
        <v>0</v>
      </c>
      <c r="AF123" s="41">
        <v>0</v>
      </c>
      <c r="AG123" s="41">
        <f t="shared" si="9"/>
        <v>0</v>
      </c>
      <c r="AH123" s="41">
        <v>0</v>
      </c>
      <c r="AI123" s="41">
        <v>0</v>
      </c>
      <c r="AJ123" s="42" t="str">
        <f t="shared" si="10"/>
        <v/>
      </c>
      <c r="AK123" s="43"/>
      <c r="AL123" s="26"/>
      <c r="AM123" s="26"/>
    </row>
    <row r="124" spans="1:39" ht="99.75" customHeight="1" x14ac:dyDescent="0.2">
      <c r="A124" s="32">
        <v>80</v>
      </c>
      <c r="B124" s="36"/>
      <c r="C124" s="38"/>
      <c r="D124" s="17"/>
      <c r="E124" s="35"/>
      <c r="F124" s="35"/>
      <c r="G124" s="36"/>
      <c r="H124" s="36"/>
      <c r="I124" s="10"/>
      <c r="J124" s="36"/>
      <c r="K124" s="36"/>
      <c r="L124" s="36"/>
      <c r="M124" s="36"/>
      <c r="N124" s="36"/>
      <c r="O124" s="36"/>
      <c r="P124" s="10"/>
      <c r="Q124" s="10"/>
      <c r="R124" s="10"/>
      <c r="S124" s="10"/>
      <c r="T124" s="61"/>
      <c r="U124" s="62"/>
      <c r="V124" s="17"/>
      <c r="W124" s="38"/>
      <c r="X124" s="10"/>
      <c r="Y124" s="39"/>
      <c r="Z124" s="40"/>
      <c r="AA124" s="40"/>
      <c r="AB124" s="40"/>
      <c r="AC124" s="41"/>
      <c r="AD124" s="41"/>
      <c r="AE124" s="41">
        <v>0</v>
      </c>
      <c r="AF124" s="41">
        <v>0</v>
      </c>
      <c r="AG124" s="41">
        <f t="shared" si="9"/>
        <v>0</v>
      </c>
      <c r="AH124" s="41">
        <v>0</v>
      </c>
      <c r="AI124" s="41">
        <v>0</v>
      </c>
      <c r="AJ124" s="42" t="str">
        <f t="shared" si="10"/>
        <v/>
      </c>
      <c r="AK124" s="43"/>
      <c r="AL124" s="26"/>
      <c r="AM124" s="26"/>
    </row>
    <row r="125" spans="1:39" ht="99.75" customHeight="1" x14ac:dyDescent="0.2">
      <c r="A125" s="32">
        <v>81</v>
      </c>
      <c r="B125" s="36"/>
      <c r="C125" s="38"/>
      <c r="D125" s="17"/>
      <c r="E125" s="35"/>
      <c r="F125" s="35"/>
      <c r="G125" s="36"/>
      <c r="H125" s="36"/>
      <c r="I125" s="10"/>
      <c r="J125" s="36"/>
      <c r="K125" s="36"/>
      <c r="L125" s="36"/>
      <c r="M125" s="36"/>
      <c r="N125" s="36"/>
      <c r="O125" s="36"/>
      <c r="P125" s="10"/>
      <c r="Q125" s="10"/>
      <c r="R125" s="10"/>
      <c r="S125" s="10"/>
      <c r="T125" s="61"/>
      <c r="U125" s="62"/>
      <c r="V125" s="17"/>
      <c r="W125" s="38"/>
      <c r="X125" s="10"/>
      <c r="Y125" s="39"/>
      <c r="Z125" s="40"/>
      <c r="AA125" s="40"/>
      <c r="AB125" s="40"/>
      <c r="AC125" s="41"/>
      <c r="AD125" s="41"/>
      <c r="AE125" s="41">
        <v>0</v>
      </c>
      <c r="AF125" s="41">
        <v>0</v>
      </c>
      <c r="AG125" s="41">
        <f t="shared" si="9"/>
        <v>0</v>
      </c>
      <c r="AH125" s="41">
        <v>0</v>
      </c>
      <c r="AI125" s="41">
        <v>0</v>
      </c>
      <c r="AJ125" s="42" t="str">
        <f t="shared" si="10"/>
        <v/>
      </c>
      <c r="AK125" s="43"/>
      <c r="AL125" s="26"/>
      <c r="AM125" s="26"/>
    </row>
    <row r="126" spans="1:39" ht="99.75" customHeight="1" x14ac:dyDescent="0.2">
      <c r="A126" s="32">
        <v>82</v>
      </c>
      <c r="B126" s="36"/>
      <c r="C126" s="38"/>
      <c r="D126" s="17"/>
      <c r="E126" s="35"/>
      <c r="F126" s="35"/>
      <c r="G126" s="36"/>
      <c r="H126" s="36"/>
      <c r="I126" s="10"/>
      <c r="J126" s="36"/>
      <c r="K126" s="36"/>
      <c r="L126" s="36"/>
      <c r="M126" s="36"/>
      <c r="N126" s="36"/>
      <c r="O126" s="36"/>
      <c r="P126" s="10"/>
      <c r="Q126" s="10"/>
      <c r="R126" s="10"/>
      <c r="S126" s="10"/>
      <c r="T126" s="61"/>
      <c r="U126" s="62"/>
      <c r="V126" s="17"/>
      <c r="W126" s="38"/>
      <c r="X126" s="10"/>
      <c r="Y126" s="39"/>
      <c r="Z126" s="40"/>
      <c r="AA126" s="40"/>
      <c r="AB126" s="40"/>
      <c r="AC126" s="41"/>
      <c r="AD126" s="41"/>
      <c r="AE126" s="41">
        <v>0</v>
      </c>
      <c r="AF126" s="41">
        <v>0</v>
      </c>
      <c r="AG126" s="41">
        <f t="shared" si="9"/>
        <v>0</v>
      </c>
      <c r="AH126" s="41">
        <v>0</v>
      </c>
      <c r="AI126" s="41">
        <v>0</v>
      </c>
      <c r="AJ126" s="42" t="str">
        <f t="shared" si="10"/>
        <v/>
      </c>
      <c r="AK126" s="43"/>
      <c r="AL126" s="26"/>
      <c r="AM126" s="26"/>
    </row>
    <row r="127" spans="1:39" ht="99.75" customHeight="1" x14ac:dyDescent="0.2">
      <c r="A127" s="32">
        <v>83</v>
      </c>
      <c r="B127" s="36"/>
      <c r="C127" s="38"/>
      <c r="D127" s="17"/>
      <c r="E127" s="35"/>
      <c r="F127" s="35"/>
      <c r="G127" s="36"/>
      <c r="H127" s="36"/>
      <c r="I127" s="10"/>
      <c r="J127" s="36"/>
      <c r="K127" s="36"/>
      <c r="L127" s="36"/>
      <c r="M127" s="36"/>
      <c r="N127" s="36"/>
      <c r="O127" s="36"/>
      <c r="P127" s="10"/>
      <c r="Q127" s="10"/>
      <c r="R127" s="10"/>
      <c r="S127" s="10"/>
      <c r="T127" s="61"/>
      <c r="U127" s="62"/>
      <c r="V127" s="17"/>
      <c r="W127" s="38"/>
      <c r="X127" s="10"/>
      <c r="Y127" s="39"/>
      <c r="Z127" s="40"/>
      <c r="AA127" s="40"/>
      <c r="AB127" s="40"/>
      <c r="AC127" s="41"/>
      <c r="AD127" s="41"/>
      <c r="AE127" s="41">
        <v>0</v>
      </c>
      <c r="AF127" s="41">
        <v>0</v>
      </c>
      <c r="AG127" s="41">
        <f t="shared" si="9"/>
        <v>0</v>
      </c>
      <c r="AH127" s="41">
        <v>0</v>
      </c>
      <c r="AI127" s="41">
        <v>0</v>
      </c>
      <c r="AJ127" s="42" t="str">
        <f t="shared" si="10"/>
        <v/>
      </c>
      <c r="AK127" s="43"/>
      <c r="AL127" s="26"/>
      <c r="AM127" s="26"/>
    </row>
    <row r="128" spans="1:39" ht="99.75" customHeight="1" x14ac:dyDescent="0.2">
      <c r="A128" s="32">
        <v>84</v>
      </c>
      <c r="B128" s="36"/>
      <c r="C128" s="38"/>
      <c r="D128" s="17"/>
      <c r="E128" s="35"/>
      <c r="F128" s="35"/>
      <c r="G128" s="36"/>
      <c r="H128" s="36"/>
      <c r="I128" s="10"/>
      <c r="J128" s="36"/>
      <c r="K128" s="36"/>
      <c r="L128" s="36"/>
      <c r="M128" s="36"/>
      <c r="N128" s="36"/>
      <c r="O128" s="36"/>
      <c r="P128" s="10"/>
      <c r="Q128" s="10"/>
      <c r="R128" s="10"/>
      <c r="S128" s="10"/>
      <c r="T128" s="61"/>
      <c r="U128" s="62"/>
      <c r="V128" s="17"/>
      <c r="W128" s="38"/>
      <c r="X128" s="10"/>
      <c r="Y128" s="39"/>
      <c r="Z128" s="40"/>
      <c r="AA128" s="40"/>
      <c r="AB128" s="40"/>
      <c r="AC128" s="41"/>
      <c r="AD128" s="41"/>
      <c r="AE128" s="41">
        <v>0</v>
      </c>
      <c r="AF128" s="41">
        <v>0</v>
      </c>
      <c r="AG128" s="41">
        <f t="shared" si="9"/>
        <v>0</v>
      </c>
      <c r="AH128" s="41">
        <v>0</v>
      </c>
      <c r="AI128" s="41">
        <v>0</v>
      </c>
      <c r="AJ128" s="42" t="str">
        <f t="shared" si="10"/>
        <v/>
      </c>
      <c r="AK128" s="43"/>
      <c r="AL128" s="26"/>
      <c r="AM128" s="26"/>
    </row>
    <row r="129" spans="1:39" ht="99.75" customHeight="1" x14ac:dyDescent="0.2">
      <c r="A129" s="32">
        <v>85</v>
      </c>
      <c r="B129" s="36"/>
      <c r="C129" s="38"/>
      <c r="D129" s="17"/>
      <c r="E129" s="35"/>
      <c r="F129" s="35"/>
      <c r="G129" s="36"/>
      <c r="H129" s="36"/>
      <c r="I129" s="10"/>
      <c r="J129" s="36"/>
      <c r="K129" s="36"/>
      <c r="L129" s="36"/>
      <c r="M129" s="36"/>
      <c r="N129" s="36"/>
      <c r="O129" s="36"/>
      <c r="P129" s="10"/>
      <c r="Q129" s="10"/>
      <c r="R129" s="10"/>
      <c r="S129" s="10"/>
      <c r="T129" s="61"/>
      <c r="U129" s="62"/>
      <c r="V129" s="17"/>
      <c r="W129" s="38"/>
      <c r="X129" s="10"/>
      <c r="Y129" s="39"/>
      <c r="Z129" s="40"/>
      <c r="AA129" s="40"/>
      <c r="AB129" s="40"/>
      <c r="AC129" s="41"/>
      <c r="AD129" s="41"/>
      <c r="AE129" s="41">
        <v>0</v>
      </c>
      <c r="AF129" s="41">
        <v>0</v>
      </c>
      <c r="AG129" s="41">
        <f t="shared" si="9"/>
        <v>0</v>
      </c>
      <c r="AH129" s="41">
        <v>0</v>
      </c>
      <c r="AI129" s="41">
        <v>0</v>
      </c>
      <c r="AJ129" s="42" t="str">
        <f t="shared" si="10"/>
        <v/>
      </c>
      <c r="AK129" s="43"/>
      <c r="AL129" s="26"/>
      <c r="AM129" s="26"/>
    </row>
    <row r="130" spans="1:39" ht="99.75" customHeight="1" x14ac:dyDescent="0.2">
      <c r="A130" s="32">
        <v>86</v>
      </c>
      <c r="B130" s="36"/>
      <c r="C130" s="38"/>
      <c r="D130" s="17"/>
      <c r="E130" s="35"/>
      <c r="F130" s="35"/>
      <c r="G130" s="36"/>
      <c r="H130" s="36"/>
      <c r="I130" s="10"/>
      <c r="J130" s="36"/>
      <c r="K130" s="36"/>
      <c r="L130" s="36"/>
      <c r="M130" s="36"/>
      <c r="N130" s="36"/>
      <c r="O130" s="36"/>
      <c r="P130" s="10"/>
      <c r="Q130" s="10"/>
      <c r="R130" s="10"/>
      <c r="S130" s="10"/>
      <c r="T130" s="61"/>
      <c r="U130" s="62"/>
      <c r="V130" s="17"/>
      <c r="W130" s="38"/>
      <c r="X130" s="10"/>
      <c r="Y130" s="39"/>
      <c r="Z130" s="40"/>
      <c r="AA130" s="40"/>
      <c r="AB130" s="40"/>
      <c r="AC130" s="41"/>
      <c r="AD130" s="41"/>
      <c r="AE130" s="41">
        <v>0</v>
      </c>
      <c r="AF130" s="41">
        <v>0</v>
      </c>
      <c r="AG130" s="41">
        <f t="shared" si="9"/>
        <v>0</v>
      </c>
      <c r="AH130" s="41">
        <v>0</v>
      </c>
      <c r="AI130" s="41">
        <v>0</v>
      </c>
      <c r="AJ130" s="42" t="str">
        <f t="shared" si="10"/>
        <v/>
      </c>
      <c r="AK130" s="43"/>
      <c r="AL130" s="26"/>
      <c r="AM130" s="26"/>
    </row>
    <row r="131" spans="1:39" ht="99.75" customHeight="1" x14ac:dyDescent="0.2">
      <c r="A131" s="32">
        <v>87</v>
      </c>
      <c r="B131" s="36"/>
      <c r="C131" s="38"/>
      <c r="D131" s="17"/>
      <c r="E131" s="35"/>
      <c r="F131" s="35"/>
      <c r="G131" s="36"/>
      <c r="H131" s="36"/>
      <c r="I131" s="10"/>
      <c r="J131" s="36"/>
      <c r="K131" s="36"/>
      <c r="L131" s="36"/>
      <c r="M131" s="36"/>
      <c r="N131" s="36"/>
      <c r="O131" s="36"/>
      <c r="P131" s="10"/>
      <c r="Q131" s="10"/>
      <c r="R131" s="10"/>
      <c r="S131" s="10"/>
      <c r="T131" s="61"/>
      <c r="U131" s="62"/>
      <c r="V131" s="17"/>
      <c r="W131" s="38"/>
      <c r="X131" s="10"/>
      <c r="Y131" s="39"/>
      <c r="Z131" s="40"/>
      <c r="AA131" s="40"/>
      <c r="AB131" s="40"/>
      <c r="AC131" s="41"/>
      <c r="AD131" s="41"/>
      <c r="AE131" s="41">
        <v>0</v>
      </c>
      <c r="AF131" s="41">
        <v>0</v>
      </c>
      <c r="AG131" s="41">
        <f t="shared" si="9"/>
        <v>0</v>
      </c>
      <c r="AH131" s="41">
        <v>0</v>
      </c>
      <c r="AI131" s="41">
        <v>0</v>
      </c>
      <c r="AJ131" s="42" t="str">
        <f t="shared" si="10"/>
        <v/>
      </c>
      <c r="AK131" s="43"/>
      <c r="AL131" s="26"/>
      <c r="AM131" s="26"/>
    </row>
    <row r="132" spans="1:39" ht="99.75" customHeight="1" x14ac:dyDescent="0.2">
      <c r="A132" s="32">
        <v>88</v>
      </c>
      <c r="B132" s="36"/>
      <c r="C132" s="38"/>
      <c r="D132" s="17"/>
      <c r="E132" s="35"/>
      <c r="F132" s="35"/>
      <c r="G132" s="36"/>
      <c r="H132" s="36"/>
      <c r="I132" s="10"/>
      <c r="J132" s="36"/>
      <c r="K132" s="36"/>
      <c r="L132" s="36"/>
      <c r="M132" s="36"/>
      <c r="N132" s="36"/>
      <c r="O132" s="36"/>
      <c r="P132" s="10"/>
      <c r="Q132" s="10"/>
      <c r="R132" s="10"/>
      <c r="S132" s="10"/>
      <c r="T132" s="61"/>
      <c r="U132" s="62"/>
      <c r="V132" s="17"/>
      <c r="W132" s="38"/>
      <c r="X132" s="10"/>
      <c r="Y132" s="39"/>
      <c r="Z132" s="40"/>
      <c r="AA132" s="40"/>
      <c r="AB132" s="40"/>
      <c r="AC132" s="41"/>
      <c r="AD132" s="41"/>
      <c r="AE132" s="41">
        <v>0</v>
      </c>
      <c r="AF132" s="41">
        <v>0</v>
      </c>
      <c r="AG132" s="41">
        <f t="shared" si="9"/>
        <v>0</v>
      </c>
      <c r="AH132" s="41">
        <v>0</v>
      </c>
      <c r="AI132" s="41">
        <v>0</v>
      </c>
      <c r="AJ132" s="42" t="str">
        <f t="shared" si="10"/>
        <v/>
      </c>
      <c r="AK132" s="43"/>
      <c r="AL132" s="26"/>
      <c r="AM132" s="26"/>
    </row>
    <row r="133" spans="1:39" ht="99.75" customHeight="1" x14ac:dyDescent="0.2">
      <c r="A133" s="32">
        <v>89</v>
      </c>
      <c r="B133" s="36"/>
      <c r="C133" s="38"/>
      <c r="D133" s="17"/>
      <c r="E133" s="35"/>
      <c r="F133" s="35"/>
      <c r="G133" s="36"/>
      <c r="H133" s="36"/>
      <c r="I133" s="10"/>
      <c r="J133" s="36"/>
      <c r="K133" s="36"/>
      <c r="L133" s="36"/>
      <c r="M133" s="36"/>
      <c r="N133" s="36"/>
      <c r="O133" s="36"/>
      <c r="P133" s="10"/>
      <c r="Q133" s="10"/>
      <c r="R133" s="10"/>
      <c r="S133" s="10"/>
      <c r="T133" s="61"/>
      <c r="U133" s="62"/>
      <c r="V133" s="17"/>
      <c r="W133" s="38"/>
      <c r="X133" s="10"/>
      <c r="Y133" s="39"/>
      <c r="Z133" s="40"/>
      <c r="AA133" s="40"/>
      <c r="AB133" s="40"/>
      <c r="AC133" s="41"/>
      <c r="AD133" s="41"/>
      <c r="AE133" s="41">
        <v>0</v>
      </c>
      <c r="AF133" s="41">
        <v>0</v>
      </c>
      <c r="AG133" s="41">
        <f t="shared" si="9"/>
        <v>0</v>
      </c>
      <c r="AH133" s="41">
        <v>0</v>
      </c>
      <c r="AI133" s="41">
        <v>0</v>
      </c>
      <c r="AJ133" s="42" t="str">
        <f t="shared" si="10"/>
        <v/>
      </c>
      <c r="AK133" s="43"/>
      <c r="AL133" s="26"/>
      <c r="AM133" s="26"/>
    </row>
    <row r="134" spans="1:39" ht="99.75" customHeight="1" x14ac:dyDescent="0.2">
      <c r="A134" s="32">
        <v>90</v>
      </c>
      <c r="B134" s="36"/>
      <c r="C134" s="38"/>
      <c r="D134" s="17"/>
      <c r="E134" s="35"/>
      <c r="F134" s="35"/>
      <c r="G134" s="36"/>
      <c r="H134" s="36"/>
      <c r="I134" s="10"/>
      <c r="J134" s="36"/>
      <c r="K134" s="36"/>
      <c r="L134" s="36"/>
      <c r="M134" s="36"/>
      <c r="N134" s="36"/>
      <c r="O134" s="36"/>
      <c r="P134" s="10"/>
      <c r="Q134" s="10"/>
      <c r="R134" s="10"/>
      <c r="S134" s="10"/>
      <c r="T134" s="61"/>
      <c r="U134" s="62"/>
      <c r="V134" s="17"/>
      <c r="W134" s="38"/>
      <c r="X134" s="10"/>
      <c r="Y134" s="39"/>
      <c r="Z134" s="40"/>
      <c r="AA134" s="40"/>
      <c r="AB134" s="40"/>
      <c r="AC134" s="41"/>
      <c r="AD134" s="41"/>
      <c r="AE134" s="41">
        <v>0</v>
      </c>
      <c r="AF134" s="41">
        <v>0</v>
      </c>
      <c r="AG134" s="41">
        <f t="shared" si="9"/>
        <v>0</v>
      </c>
      <c r="AH134" s="41">
        <v>0</v>
      </c>
      <c r="AI134" s="41">
        <v>0</v>
      </c>
      <c r="AJ134" s="42" t="str">
        <f t="shared" si="10"/>
        <v/>
      </c>
      <c r="AK134" s="43"/>
      <c r="AL134" s="26"/>
      <c r="AM134" s="26"/>
    </row>
    <row r="135" spans="1:39" ht="99.75" customHeight="1" x14ac:dyDescent="0.2">
      <c r="A135" s="32">
        <v>91</v>
      </c>
      <c r="B135" s="36"/>
      <c r="C135" s="38"/>
      <c r="D135" s="17"/>
      <c r="E135" s="35"/>
      <c r="F135" s="35"/>
      <c r="G135" s="36"/>
      <c r="H135" s="36"/>
      <c r="I135" s="10"/>
      <c r="J135" s="36"/>
      <c r="K135" s="36"/>
      <c r="L135" s="36"/>
      <c r="M135" s="36"/>
      <c r="N135" s="36"/>
      <c r="O135" s="36"/>
      <c r="P135" s="10"/>
      <c r="Q135" s="10"/>
      <c r="R135" s="10"/>
      <c r="S135" s="10"/>
      <c r="T135" s="61"/>
      <c r="U135" s="62"/>
      <c r="V135" s="17"/>
      <c r="W135" s="38"/>
      <c r="X135" s="10"/>
      <c r="Y135" s="39"/>
      <c r="Z135" s="40"/>
      <c r="AA135" s="40"/>
      <c r="AB135" s="40"/>
      <c r="AC135" s="41"/>
      <c r="AD135" s="41"/>
      <c r="AE135" s="41">
        <v>0</v>
      </c>
      <c r="AF135" s="41">
        <v>0</v>
      </c>
      <c r="AG135" s="41">
        <f t="shared" si="9"/>
        <v>0</v>
      </c>
      <c r="AH135" s="41">
        <v>0</v>
      </c>
      <c r="AI135" s="41">
        <v>0</v>
      </c>
      <c r="AJ135" s="42" t="str">
        <f t="shared" si="10"/>
        <v/>
      </c>
      <c r="AK135" s="43"/>
      <c r="AL135" s="26"/>
      <c r="AM135" s="26"/>
    </row>
    <row r="136" spans="1:39" ht="99.75" customHeight="1" x14ac:dyDescent="0.2">
      <c r="A136" s="32">
        <v>92</v>
      </c>
      <c r="B136" s="36"/>
      <c r="C136" s="37"/>
      <c r="D136" s="17"/>
      <c r="E136" s="35"/>
      <c r="F136" s="35"/>
      <c r="G136" s="36"/>
      <c r="H136" s="36"/>
      <c r="I136" s="10"/>
      <c r="J136" s="36"/>
      <c r="K136" s="36"/>
      <c r="L136" s="36"/>
      <c r="M136" s="36"/>
      <c r="N136" s="36"/>
      <c r="O136" s="36"/>
      <c r="P136" s="10"/>
      <c r="Q136" s="10"/>
      <c r="R136" s="10"/>
      <c r="S136" s="10"/>
      <c r="T136" s="61"/>
      <c r="U136" s="62"/>
      <c r="V136" s="17"/>
      <c r="W136" s="38"/>
      <c r="X136" s="10"/>
      <c r="Y136" s="39"/>
      <c r="Z136" s="40"/>
      <c r="AA136" s="40"/>
      <c r="AB136" s="40"/>
      <c r="AC136" s="41"/>
      <c r="AD136" s="41"/>
      <c r="AE136" s="41">
        <v>0</v>
      </c>
      <c r="AF136" s="41">
        <v>0</v>
      </c>
      <c r="AG136" s="41">
        <f t="shared" si="9"/>
        <v>0</v>
      </c>
      <c r="AH136" s="41">
        <v>0</v>
      </c>
      <c r="AI136" s="41">
        <v>0</v>
      </c>
      <c r="AJ136" s="42" t="str">
        <f t="shared" si="10"/>
        <v/>
      </c>
      <c r="AK136" s="43"/>
      <c r="AL136" s="26"/>
      <c r="AM136" s="26"/>
    </row>
    <row r="137" spans="1:39" ht="99.75" customHeight="1" x14ac:dyDescent="0.2">
      <c r="A137" s="32">
        <v>93</v>
      </c>
      <c r="B137" s="36"/>
      <c r="C137" s="38"/>
      <c r="D137" s="17"/>
      <c r="E137" s="35"/>
      <c r="F137" s="35"/>
      <c r="G137" s="36"/>
      <c r="H137" s="36"/>
      <c r="I137" s="10"/>
      <c r="J137" s="36"/>
      <c r="K137" s="36"/>
      <c r="L137" s="36"/>
      <c r="M137" s="36"/>
      <c r="N137" s="36"/>
      <c r="O137" s="36"/>
      <c r="P137" s="10"/>
      <c r="Q137" s="10"/>
      <c r="R137" s="10"/>
      <c r="S137" s="10"/>
      <c r="T137" s="61"/>
      <c r="U137" s="62"/>
      <c r="V137" s="17"/>
      <c r="W137" s="38"/>
      <c r="X137" s="10"/>
      <c r="Y137" s="39"/>
      <c r="Z137" s="40"/>
      <c r="AA137" s="40"/>
      <c r="AB137" s="40"/>
      <c r="AC137" s="41"/>
      <c r="AD137" s="41"/>
      <c r="AE137" s="41">
        <v>0</v>
      </c>
      <c r="AF137" s="41">
        <v>0</v>
      </c>
      <c r="AG137" s="41">
        <f t="shared" si="9"/>
        <v>0</v>
      </c>
      <c r="AH137" s="41">
        <v>0</v>
      </c>
      <c r="AI137" s="41">
        <v>0</v>
      </c>
      <c r="AJ137" s="42" t="str">
        <f t="shared" si="10"/>
        <v/>
      </c>
      <c r="AK137" s="43"/>
      <c r="AL137" s="26"/>
      <c r="AM137" s="26"/>
    </row>
    <row r="138" spans="1:39" ht="99.75" customHeight="1" x14ac:dyDescent="0.2">
      <c r="A138" s="32">
        <v>94</v>
      </c>
      <c r="B138" s="36"/>
      <c r="C138" s="38"/>
      <c r="D138" s="17"/>
      <c r="E138" s="35"/>
      <c r="F138" s="35"/>
      <c r="G138" s="36"/>
      <c r="H138" s="36"/>
      <c r="I138" s="10"/>
      <c r="J138" s="36"/>
      <c r="K138" s="36"/>
      <c r="L138" s="36"/>
      <c r="M138" s="36"/>
      <c r="N138" s="36"/>
      <c r="O138" s="36"/>
      <c r="P138" s="10"/>
      <c r="Q138" s="10"/>
      <c r="R138" s="10"/>
      <c r="S138" s="10"/>
      <c r="T138" s="61"/>
      <c r="U138" s="62"/>
      <c r="V138" s="17"/>
      <c r="W138" s="38"/>
      <c r="X138" s="10"/>
      <c r="Y138" s="39"/>
      <c r="Z138" s="40"/>
      <c r="AA138" s="40"/>
      <c r="AB138" s="40"/>
      <c r="AC138" s="41"/>
      <c r="AD138" s="41"/>
      <c r="AE138" s="41">
        <v>0</v>
      </c>
      <c r="AF138" s="41">
        <v>0</v>
      </c>
      <c r="AG138" s="41">
        <f t="shared" si="9"/>
        <v>0</v>
      </c>
      <c r="AH138" s="41">
        <v>0</v>
      </c>
      <c r="AI138" s="41">
        <v>0</v>
      </c>
      <c r="AJ138" s="42" t="str">
        <f t="shared" si="10"/>
        <v/>
      </c>
      <c r="AK138" s="43"/>
      <c r="AL138" s="26"/>
      <c r="AM138" s="26"/>
    </row>
    <row r="139" spans="1:39" ht="99.75" customHeight="1" x14ac:dyDescent="0.2">
      <c r="A139" s="32">
        <v>95</v>
      </c>
      <c r="B139" s="36"/>
      <c r="C139" s="38"/>
      <c r="D139" s="17"/>
      <c r="E139" s="35"/>
      <c r="F139" s="35"/>
      <c r="G139" s="36"/>
      <c r="H139" s="36"/>
      <c r="I139" s="10"/>
      <c r="J139" s="36"/>
      <c r="K139" s="36"/>
      <c r="L139" s="36"/>
      <c r="M139" s="36"/>
      <c r="N139" s="36"/>
      <c r="O139" s="36"/>
      <c r="P139" s="10"/>
      <c r="Q139" s="10"/>
      <c r="R139" s="10"/>
      <c r="S139" s="10"/>
      <c r="T139" s="61"/>
      <c r="U139" s="62"/>
      <c r="V139" s="17"/>
      <c r="W139" s="38"/>
      <c r="X139" s="10"/>
      <c r="Y139" s="39"/>
      <c r="Z139" s="40"/>
      <c r="AA139" s="40"/>
      <c r="AB139" s="40"/>
      <c r="AC139" s="41"/>
      <c r="AD139" s="41"/>
      <c r="AE139" s="41">
        <v>0</v>
      </c>
      <c r="AF139" s="41">
        <v>0</v>
      </c>
      <c r="AG139" s="41">
        <f t="shared" si="9"/>
        <v>0</v>
      </c>
      <c r="AH139" s="41">
        <v>0</v>
      </c>
      <c r="AI139" s="41">
        <v>0</v>
      </c>
      <c r="AJ139" s="42" t="str">
        <f t="shared" si="10"/>
        <v/>
      </c>
      <c r="AK139" s="43"/>
      <c r="AL139" s="26"/>
      <c r="AM139" s="26"/>
    </row>
    <row r="140" spans="1:39" ht="99.75" customHeight="1" x14ac:dyDescent="0.2">
      <c r="A140" s="32">
        <v>96</v>
      </c>
      <c r="B140" s="36"/>
      <c r="C140" s="38"/>
      <c r="D140" s="17"/>
      <c r="E140" s="35"/>
      <c r="F140" s="35"/>
      <c r="G140" s="36"/>
      <c r="H140" s="36"/>
      <c r="I140" s="10"/>
      <c r="J140" s="36"/>
      <c r="K140" s="36"/>
      <c r="L140" s="36"/>
      <c r="M140" s="36"/>
      <c r="N140" s="36"/>
      <c r="O140" s="36"/>
      <c r="P140" s="10"/>
      <c r="Q140" s="10"/>
      <c r="R140" s="10"/>
      <c r="S140" s="10"/>
      <c r="T140" s="61"/>
      <c r="U140" s="62"/>
      <c r="V140" s="17"/>
      <c r="W140" s="38"/>
      <c r="X140" s="10"/>
      <c r="Y140" s="39"/>
      <c r="Z140" s="40"/>
      <c r="AA140" s="40"/>
      <c r="AB140" s="40"/>
      <c r="AC140" s="41"/>
      <c r="AD140" s="41"/>
      <c r="AE140" s="41">
        <v>0</v>
      </c>
      <c r="AF140" s="41">
        <v>0</v>
      </c>
      <c r="AG140" s="41">
        <f t="shared" si="9"/>
        <v>0</v>
      </c>
      <c r="AH140" s="41">
        <v>0</v>
      </c>
      <c r="AI140" s="41">
        <v>0</v>
      </c>
      <c r="AJ140" s="42" t="str">
        <f t="shared" si="10"/>
        <v/>
      </c>
      <c r="AK140" s="43"/>
      <c r="AL140" s="26"/>
      <c r="AM140" s="26"/>
    </row>
    <row r="141" spans="1:39" ht="99.75" customHeight="1" x14ac:dyDescent="0.2">
      <c r="A141" s="32">
        <v>97</v>
      </c>
      <c r="B141" s="36"/>
      <c r="C141" s="38"/>
      <c r="D141" s="17"/>
      <c r="E141" s="35"/>
      <c r="F141" s="35"/>
      <c r="G141" s="36"/>
      <c r="H141" s="36"/>
      <c r="I141" s="10"/>
      <c r="J141" s="36"/>
      <c r="K141" s="36"/>
      <c r="L141" s="36"/>
      <c r="M141" s="36"/>
      <c r="N141" s="36"/>
      <c r="O141" s="36"/>
      <c r="P141" s="10"/>
      <c r="Q141" s="10"/>
      <c r="R141" s="10"/>
      <c r="S141" s="10"/>
      <c r="T141" s="61"/>
      <c r="U141" s="62"/>
      <c r="V141" s="17"/>
      <c r="W141" s="38"/>
      <c r="X141" s="10"/>
      <c r="Y141" s="39"/>
      <c r="Z141" s="40"/>
      <c r="AA141" s="40"/>
      <c r="AB141" s="40"/>
      <c r="AC141" s="41"/>
      <c r="AD141" s="41"/>
      <c r="AE141" s="41">
        <v>0</v>
      </c>
      <c r="AF141" s="41">
        <v>0</v>
      </c>
      <c r="AG141" s="41">
        <f t="shared" si="9"/>
        <v>0</v>
      </c>
      <c r="AH141" s="41">
        <v>0</v>
      </c>
      <c r="AI141" s="41">
        <v>0</v>
      </c>
      <c r="AJ141" s="42" t="str">
        <f t="shared" si="10"/>
        <v/>
      </c>
      <c r="AK141" s="43"/>
      <c r="AL141" s="26"/>
      <c r="AM141" s="26"/>
    </row>
    <row r="142" spans="1:39" ht="99.75" customHeight="1" x14ac:dyDescent="0.2">
      <c r="A142" s="32">
        <v>98</v>
      </c>
      <c r="B142" s="36"/>
      <c r="C142" s="38"/>
      <c r="D142" s="17"/>
      <c r="E142" s="35"/>
      <c r="F142" s="35"/>
      <c r="G142" s="36"/>
      <c r="H142" s="36"/>
      <c r="I142" s="10"/>
      <c r="J142" s="36"/>
      <c r="K142" s="36"/>
      <c r="L142" s="36"/>
      <c r="M142" s="36"/>
      <c r="N142" s="36"/>
      <c r="O142" s="36"/>
      <c r="P142" s="10"/>
      <c r="Q142" s="10"/>
      <c r="R142" s="10"/>
      <c r="S142" s="10"/>
      <c r="T142" s="61"/>
      <c r="U142" s="62"/>
      <c r="V142" s="17"/>
      <c r="W142" s="38"/>
      <c r="X142" s="10"/>
      <c r="Y142" s="39"/>
      <c r="Z142" s="40"/>
      <c r="AA142" s="40"/>
      <c r="AB142" s="40"/>
      <c r="AC142" s="41"/>
      <c r="AD142" s="41"/>
      <c r="AE142" s="41">
        <v>0</v>
      </c>
      <c r="AF142" s="41">
        <v>0</v>
      </c>
      <c r="AG142" s="41">
        <f t="shared" si="9"/>
        <v>0</v>
      </c>
      <c r="AH142" s="41">
        <v>0</v>
      </c>
      <c r="AI142" s="41">
        <v>0</v>
      </c>
      <c r="AJ142" s="42" t="str">
        <f t="shared" si="10"/>
        <v/>
      </c>
      <c r="AK142" s="43"/>
      <c r="AL142" s="26"/>
      <c r="AM142" s="26"/>
    </row>
    <row r="143" spans="1:39" ht="99.75" customHeight="1" x14ac:dyDescent="0.2">
      <c r="A143" s="32">
        <v>99</v>
      </c>
      <c r="B143" s="36"/>
      <c r="C143" s="38"/>
      <c r="D143" s="17"/>
      <c r="E143" s="35"/>
      <c r="F143" s="35"/>
      <c r="G143" s="36"/>
      <c r="H143" s="36"/>
      <c r="I143" s="10"/>
      <c r="J143" s="36"/>
      <c r="K143" s="36"/>
      <c r="L143" s="36"/>
      <c r="M143" s="36"/>
      <c r="N143" s="36"/>
      <c r="O143" s="36"/>
      <c r="P143" s="10"/>
      <c r="Q143" s="10"/>
      <c r="R143" s="10"/>
      <c r="S143" s="10"/>
      <c r="T143" s="61"/>
      <c r="U143" s="62"/>
      <c r="V143" s="17"/>
      <c r="W143" s="38"/>
      <c r="X143" s="10"/>
      <c r="Y143" s="39"/>
      <c r="Z143" s="40"/>
      <c r="AA143" s="40"/>
      <c r="AB143" s="40"/>
      <c r="AC143" s="41"/>
      <c r="AD143" s="41"/>
      <c r="AE143" s="41">
        <v>0</v>
      </c>
      <c r="AF143" s="41">
        <v>0</v>
      </c>
      <c r="AG143" s="41">
        <f t="shared" si="9"/>
        <v>0</v>
      </c>
      <c r="AH143" s="41">
        <v>0</v>
      </c>
      <c r="AI143" s="41">
        <v>0</v>
      </c>
      <c r="AJ143" s="42" t="str">
        <f t="shared" si="10"/>
        <v/>
      </c>
      <c r="AK143" s="43"/>
      <c r="AL143" s="26"/>
      <c r="AM143" s="26"/>
    </row>
    <row r="144" spans="1:39" ht="99.75" customHeight="1" x14ac:dyDescent="0.2">
      <c r="A144" s="32">
        <v>100</v>
      </c>
      <c r="B144" s="36"/>
      <c r="C144" s="38"/>
      <c r="D144" s="17"/>
      <c r="E144" s="35"/>
      <c r="F144" s="35"/>
      <c r="G144" s="36"/>
      <c r="H144" s="36"/>
      <c r="I144" s="10"/>
      <c r="J144" s="36"/>
      <c r="K144" s="36"/>
      <c r="L144" s="36"/>
      <c r="M144" s="36"/>
      <c r="N144" s="36"/>
      <c r="O144" s="36"/>
      <c r="P144" s="10"/>
      <c r="Q144" s="10"/>
      <c r="R144" s="10"/>
      <c r="S144" s="10"/>
      <c r="T144" s="61"/>
      <c r="U144" s="62"/>
      <c r="V144" s="17"/>
      <c r="W144" s="38"/>
      <c r="X144" s="10"/>
      <c r="Y144" s="39"/>
      <c r="Z144" s="40"/>
      <c r="AA144" s="40"/>
      <c r="AB144" s="40"/>
      <c r="AC144" s="41"/>
      <c r="AD144" s="41"/>
      <c r="AE144" s="41">
        <v>0</v>
      </c>
      <c r="AF144" s="41">
        <v>0</v>
      </c>
      <c r="AG144" s="41">
        <f t="shared" si="9"/>
        <v>0</v>
      </c>
      <c r="AH144" s="41">
        <v>0</v>
      </c>
      <c r="AI144" s="41">
        <v>0</v>
      </c>
      <c r="AJ144" s="42" t="str">
        <f t="shared" si="10"/>
        <v/>
      </c>
      <c r="AK144" s="43"/>
      <c r="AL144" s="26"/>
      <c r="AM144" s="26"/>
    </row>
    <row r="145" spans="1:39" ht="99.75" customHeight="1" x14ac:dyDescent="0.2">
      <c r="A145" s="32">
        <v>101</v>
      </c>
      <c r="B145" s="36"/>
      <c r="C145" s="38"/>
      <c r="D145" s="17"/>
      <c r="E145" s="35"/>
      <c r="F145" s="35"/>
      <c r="G145" s="36"/>
      <c r="H145" s="36"/>
      <c r="I145" s="10"/>
      <c r="J145" s="36"/>
      <c r="K145" s="36"/>
      <c r="L145" s="36"/>
      <c r="M145" s="36"/>
      <c r="N145" s="36"/>
      <c r="O145" s="36"/>
      <c r="P145" s="10"/>
      <c r="Q145" s="10"/>
      <c r="R145" s="10"/>
      <c r="S145" s="10"/>
      <c r="T145" s="61"/>
      <c r="U145" s="62"/>
      <c r="V145" s="17"/>
      <c r="W145" s="38"/>
      <c r="X145" s="10"/>
      <c r="Y145" s="39"/>
      <c r="Z145" s="40"/>
      <c r="AA145" s="40"/>
      <c r="AB145" s="40"/>
      <c r="AC145" s="41"/>
      <c r="AD145" s="41"/>
      <c r="AE145" s="41">
        <v>0</v>
      </c>
      <c r="AF145" s="41">
        <v>0</v>
      </c>
      <c r="AG145" s="41">
        <f t="shared" si="9"/>
        <v>0</v>
      </c>
      <c r="AH145" s="41">
        <v>0</v>
      </c>
      <c r="AI145" s="41">
        <v>0</v>
      </c>
      <c r="AJ145" s="42" t="str">
        <f t="shared" si="10"/>
        <v/>
      </c>
      <c r="AK145" s="43"/>
      <c r="AL145" s="26"/>
      <c r="AM145" s="26"/>
    </row>
    <row r="146" spans="1:39" ht="99.75" customHeight="1" x14ac:dyDescent="0.2">
      <c r="A146" s="32">
        <v>102</v>
      </c>
      <c r="B146" s="36"/>
      <c r="C146" s="38"/>
      <c r="D146" s="17"/>
      <c r="E146" s="35"/>
      <c r="F146" s="35"/>
      <c r="G146" s="36"/>
      <c r="H146" s="36"/>
      <c r="I146" s="10"/>
      <c r="J146" s="36"/>
      <c r="K146" s="36"/>
      <c r="L146" s="36"/>
      <c r="M146" s="36"/>
      <c r="N146" s="36"/>
      <c r="O146" s="36"/>
      <c r="P146" s="10"/>
      <c r="Q146" s="10"/>
      <c r="R146" s="10"/>
      <c r="S146" s="10"/>
      <c r="T146" s="61"/>
      <c r="U146" s="62"/>
      <c r="V146" s="17"/>
      <c r="W146" s="38"/>
      <c r="X146" s="10"/>
      <c r="Y146" s="39"/>
      <c r="Z146" s="40"/>
      <c r="AA146" s="40"/>
      <c r="AB146" s="40"/>
      <c r="AC146" s="41"/>
      <c r="AD146" s="41"/>
      <c r="AE146" s="41">
        <v>0</v>
      </c>
      <c r="AF146" s="41">
        <v>0</v>
      </c>
      <c r="AG146" s="41">
        <f t="shared" si="9"/>
        <v>0</v>
      </c>
      <c r="AH146" s="41">
        <v>0</v>
      </c>
      <c r="AI146" s="41">
        <v>0</v>
      </c>
      <c r="AJ146" s="42" t="str">
        <f t="shared" si="10"/>
        <v/>
      </c>
      <c r="AK146" s="43"/>
      <c r="AL146" s="26"/>
      <c r="AM146" s="26"/>
    </row>
    <row r="147" spans="1:39" ht="99.75" customHeight="1" x14ac:dyDescent="0.2">
      <c r="A147" s="32">
        <v>103</v>
      </c>
      <c r="B147" s="36"/>
      <c r="C147" s="38"/>
      <c r="D147" s="17"/>
      <c r="E147" s="35"/>
      <c r="F147" s="35"/>
      <c r="G147" s="36"/>
      <c r="H147" s="36"/>
      <c r="I147" s="10"/>
      <c r="J147" s="36"/>
      <c r="K147" s="36"/>
      <c r="L147" s="36"/>
      <c r="M147" s="36"/>
      <c r="N147" s="36"/>
      <c r="O147" s="36"/>
      <c r="P147" s="10"/>
      <c r="Q147" s="10"/>
      <c r="R147" s="10"/>
      <c r="S147" s="10"/>
      <c r="T147" s="61"/>
      <c r="U147" s="62"/>
      <c r="V147" s="17"/>
      <c r="W147" s="38"/>
      <c r="X147" s="10"/>
      <c r="Y147" s="39"/>
      <c r="Z147" s="40"/>
      <c r="AA147" s="40"/>
      <c r="AB147" s="40"/>
      <c r="AC147" s="41"/>
      <c r="AD147" s="41"/>
      <c r="AE147" s="41">
        <v>0</v>
      </c>
      <c r="AF147" s="41">
        <v>0</v>
      </c>
      <c r="AG147" s="41">
        <f t="shared" si="9"/>
        <v>0</v>
      </c>
      <c r="AH147" s="41">
        <v>0</v>
      </c>
      <c r="AI147" s="41">
        <v>0</v>
      </c>
      <c r="AJ147" s="42" t="str">
        <f t="shared" si="10"/>
        <v/>
      </c>
      <c r="AK147" s="43"/>
      <c r="AL147" s="26"/>
      <c r="AM147" s="26"/>
    </row>
    <row r="148" spans="1:39" ht="99.75" customHeight="1" x14ac:dyDescent="0.2">
      <c r="A148" s="32">
        <v>104</v>
      </c>
      <c r="B148" s="36"/>
      <c r="C148" s="38"/>
      <c r="D148" s="17"/>
      <c r="E148" s="35"/>
      <c r="F148" s="35"/>
      <c r="G148" s="36"/>
      <c r="H148" s="36"/>
      <c r="I148" s="10"/>
      <c r="J148" s="36"/>
      <c r="K148" s="36"/>
      <c r="L148" s="36"/>
      <c r="M148" s="36"/>
      <c r="N148" s="36"/>
      <c r="O148" s="36"/>
      <c r="P148" s="10"/>
      <c r="Q148" s="10"/>
      <c r="R148" s="10"/>
      <c r="S148" s="10"/>
      <c r="T148" s="61"/>
      <c r="U148" s="62"/>
      <c r="V148" s="17"/>
      <c r="W148" s="38"/>
      <c r="X148" s="10"/>
      <c r="Y148" s="39"/>
      <c r="Z148" s="40"/>
      <c r="AA148" s="40"/>
      <c r="AB148" s="40"/>
      <c r="AC148" s="41"/>
      <c r="AD148" s="41"/>
      <c r="AE148" s="41">
        <v>0</v>
      </c>
      <c r="AF148" s="41">
        <v>0</v>
      </c>
      <c r="AG148" s="41">
        <f t="shared" si="9"/>
        <v>0</v>
      </c>
      <c r="AH148" s="41">
        <v>0</v>
      </c>
      <c r="AI148" s="41">
        <v>0</v>
      </c>
      <c r="AJ148" s="42" t="str">
        <f t="shared" si="10"/>
        <v/>
      </c>
      <c r="AK148" s="43"/>
      <c r="AL148" s="26"/>
      <c r="AM148" s="26"/>
    </row>
    <row r="149" spans="1:39" ht="99.75" customHeight="1" x14ac:dyDescent="0.2">
      <c r="A149" s="32">
        <v>105</v>
      </c>
      <c r="B149" s="36"/>
      <c r="C149" s="38"/>
      <c r="D149" s="17"/>
      <c r="E149" s="35"/>
      <c r="F149" s="35"/>
      <c r="G149" s="36"/>
      <c r="H149" s="36"/>
      <c r="I149" s="10"/>
      <c r="J149" s="36"/>
      <c r="K149" s="36"/>
      <c r="L149" s="36"/>
      <c r="M149" s="36"/>
      <c r="N149" s="36"/>
      <c r="O149" s="36"/>
      <c r="P149" s="10"/>
      <c r="Q149" s="10"/>
      <c r="R149" s="10"/>
      <c r="S149" s="10"/>
      <c r="T149" s="61"/>
      <c r="U149" s="62"/>
      <c r="V149" s="17"/>
      <c r="W149" s="38"/>
      <c r="X149" s="10"/>
      <c r="Y149" s="39"/>
      <c r="Z149" s="40"/>
      <c r="AA149" s="40"/>
      <c r="AB149" s="40"/>
      <c r="AC149" s="41"/>
      <c r="AD149" s="41"/>
      <c r="AE149" s="41">
        <v>0</v>
      </c>
      <c r="AF149" s="41">
        <v>0</v>
      </c>
      <c r="AG149" s="41">
        <f t="shared" si="9"/>
        <v>0</v>
      </c>
      <c r="AH149" s="41">
        <v>0</v>
      </c>
      <c r="AI149" s="41">
        <v>0</v>
      </c>
      <c r="AJ149" s="42" t="str">
        <f t="shared" si="10"/>
        <v/>
      </c>
      <c r="AK149" s="43"/>
      <c r="AL149" s="26"/>
      <c r="AM149" s="26"/>
    </row>
    <row r="150" spans="1:39" ht="99.75" customHeight="1" x14ac:dyDescent="0.2">
      <c r="A150" s="32">
        <v>106</v>
      </c>
      <c r="B150" s="36"/>
      <c r="C150" s="38"/>
      <c r="D150" s="17"/>
      <c r="E150" s="35"/>
      <c r="F150" s="35"/>
      <c r="G150" s="36"/>
      <c r="H150" s="36"/>
      <c r="I150" s="10"/>
      <c r="J150" s="36"/>
      <c r="K150" s="36"/>
      <c r="L150" s="36"/>
      <c r="M150" s="36"/>
      <c r="N150" s="36"/>
      <c r="O150" s="36"/>
      <c r="P150" s="10"/>
      <c r="Q150" s="10"/>
      <c r="R150" s="10"/>
      <c r="S150" s="10"/>
      <c r="T150" s="61"/>
      <c r="U150" s="62"/>
      <c r="V150" s="17"/>
      <c r="W150" s="38"/>
      <c r="X150" s="10"/>
      <c r="Y150" s="39"/>
      <c r="Z150" s="40"/>
      <c r="AA150" s="40"/>
      <c r="AB150" s="40"/>
      <c r="AC150" s="41"/>
      <c r="AD150" s="41"/>
      <c r="AE150" s="41">
        <v>0</v>
      </c>
      <c r="AF150" s="41">
        <v>0</v>
      </c>
      <c r="AG150" s="41">
        <f t="shared" si="9"/>
        <v>0</v>
      </c>
      <c r="AH150" s="41">
        <v>0</v>
      </c>
      <c r="AI150" s="41">
        <v>0</v>
      </c>
      <c r="AJ150" s="42" t="str">
        <f t="shared" si="10"/>
        <v/>
      </c>
      <c r="AK150" s="43"/>
      <c r="AL150" s="26"/>
      <c r="AM150" s="26"/>
    </row>
    <row r="151" spans="1:39" ht="99.75" customHeight="1" x14ac:dyDescent="0.2">
      <c r="A151" s="32">
        <v>107</v>
      </c>
      <c r="B151" s="36"/>
      <c r="C151" s="38"/>
      <c r="D151" s="17"/>
      <c r="E151" s="35"/>
      <c r="F151" s="35"/>
      <c r="G151" s="36"/>
      <c r="H151" s="36"/>
      <c r="I151" s="10"/>
      <c r="J151" s="36"/>
      <c r="K151" s="36"/>
      <c r="L151" s="36"/>
      <c r="M151" s="36"/>
      <c r="N151" s="36"/>
      <c r="O151" s="36"/>
      <c r="P151" s="10"/>
      <c r="Q151" s="10"/>
      <c r="R151" s="10"/>
      <c r="S151" s="10"/>
      <c r="T151" s="61"/>
      <c r="U151" s="62"/>
      <c r="V151" s="17"/>
      <c r="W151" s="38"/>
      <c r="X151" s="10"/>
      <c r="Y151" s="39"/>
      <c r="Z151" s="40"/>
      <c r="AA151" s="40"/>
      <c r="AB151" s="40"/>
      <c r="AC151" s="41"/>
      <c r="AD151" s="41"/>
      <c r="AE151" s="41">
        <v>0</v>
      </c>
      <c r="AF151" s="41">
        <v>0</v>
      </c>
      <c r="AG151" s="41">
        <f t="shared" si="9"/>
        <v>0</v>
      </c>
      <c r="AH151" s="41">
        <v>0</v>
      </c>
      <c r="AI151" s="41">
        <v>0</v>
      </c>
      <c r="AJ151" s="42" t="str">
        <f t="shared" si="10"/>
        <v/>
      </c>
      <c r="AK151" s="43"/>
      <c r="AL151" s="26"/>
      <c r="AM151" s="26"/>
    </row>
    <row r="152" spans="1:39" ht="99.75" customHeight="1" x14ac:dyDescent="0.2">
      <c r="A152" s="32">
        <v>108</v>
      </c>
      <c r="B152" s="36"/>
      <c r="C152" s="38"/>
      <c r="D152" s="17"/>
      <c r="E152" s="35"/>
      <c r="F152" s="35"/>
      <c r="G152" s="36"/>
      <c r="H152" s="36"/>
      <c r="I152" s="10"/>
      <c r="J152" s="36"/>
      <c r="K152" s="36"/>
      <c r="L152" s="36"/>
      <c r="M152" s="36"/>
      <c r="N152" s="36"/>
      <c r="O152" s="36"/>
      <c r="P152" s="10"/>
      <c r="Q152" s="10"/>
      <c r="R152" s="10"/>
      <c r="S152" s="10"/>
      <c r="T152" s="61"/>
      <c r="U152" s="62"/>
      <c r="V152" s="17"/>
      <c r="W152" s="38"/>
      <c r="X152" s="10"/>
      <c r="Y152" s="39"/>
      <c r="Z152" s="40"/>
      <c r="AA152" s="40"/>
      <c r="AB152" s="40"/>
      <c r="AC152" s="41"/>
      <c r="AD152" s="41"/>
      <c r="AE152" s="41">
        <v>0</v>
      </c>
      <c r="AF152" s="41">
        <v>0</v>
      </c>
      <c r="AG152" s="41">
        <f t="shared" si="9"/>
        <v>0</v>
      </c>
      <c r="AH152" s="41">
        <v>0</v>
      </c>
      <c r="AI152" s="41">
        <v>0</v>
      </c>
      <c r="AJ152" s="42" t="str">
        <f t="shared" si="10"/>
        <v/>
      </c>
      <c r="AK152" s="43"/>
      <c r="AL152" s="26"/>
      <c r="AM152" s="26"/>
    </row>
    <row r="153" spans="1:39" ht="99.75" customHeight="1" x14ac:dyDescent="0.2">
      <c r="A153" s="32">
        <v>109</v>
      </c>
      <c r="B153" s="36"/>
      <c r="C153" s="38"/>
      <c r="D153" s="17"/>
      <c r="E153" s="35"/>
      <c r="F153" s="35"/>
      <c r="G153" s="36"/>
      <c r="H153" s="36"/>
      <c r="I153" s="10"/>
      <c r="J153" s="36"/>
      <c r="K153" s="36"/>
      <c r="L153" s="36"/>
      <c r="M153" s="36"/>
      <c r="N153" s="36"/>
      <c r="O153" s="36"/>
      <c r="P153" s="10"/>
      <c r="Q153" s="10"/>
      <c r="R153" s="10"/>
      <c r="S153" s="10"/>
      <c r="T153" s="61"/>
      <c r="U153" s="62"/>
      <c r="V153" s="17"/>
      <c r="W153" s="38"/>
      <c r="X153" s="10"/>
      <c r="Y153" s="39"/>
      <c r="Z153" s="40"/>
      <c r="AA153" s="40"/>
      <c r="AB153" s="40"/>
      <c r="AC153" s="41"/>
      <c r="AD153" s="41"/>
      <c r="AE153" s="41">
        <v>0</v>
      </c>
      <c r="AF153" s="41">
        <v>0</v>
      </c>
      <c r="AG153" s="41">
        <f t="shared" si="9"/>
        <v>0</v>
      </c>
      <c r="AH153" s="41">
        <v>0</v>
      </c>
      <c r="AI153" s="41">
        <v>0</v>
      </c>
      <c r="AJ153" s="42" t="str">
        <f t="shared" si="10"/>
        <v/>
      </c>
      <c r="AK153" s="43"/>
      <c r="AL153" s="26"/>
      <c r="AM153" s="26"/>
    </row>
    <row r="154" spans="1:39" ht="99.75" customHeight="1" x14ac:dyDescent="0.2">
      <c r="A154" s="32">
        <v>110</v>
      </c>
      <c r="B154" s="36"/>
      <c r="C154" s="38"/>
      <c r="D154" s="17"/>
      <c r="E154" s="35"/>
      <c r="F154" s="35"/>
      <c r="G154" s="36"/>
      <c r="H154" s="36"/>
      <c r="I154" s="10"/>
      <c r="J154" s="36"/>
      <c r="K154" s="36"/>
      <c r="L154" s="36"/>
      <c r="M154" s="36"/>
      <c r="N154" s="36"/>
      <c r="O154" s="36"/>
      <c r="P154" s="10"/>
      <c r="Q154" s="10"/>
      <c r="R154" s="10"/>
      <c r="S154" s="10"/>
      <c r="T154" s="61"/>
      <c r="U154" s="62"/>
      <c r="V154" s="17"/>
      <c r="W154" s="38"/>
      <c r="X154" s="10"/>
      <c r="Y154" s="39"/>
      <c r="Z154" s="40"/>
      <c r="AA154" s="40"/>
      <c r="AB154" s="40"/>
      <c r="AC154" s="41"/>
      <c r="AD154" s="41"/>
      <c r="AE154" s="41">
        <v>0</v>
      </c>
      <c r="AF154" s="41">
        <v>0</v>
      </c>
      <c r="AG154" s="41">
        <f t="shared" si="9"/>
        <v>0</v>
      </c>
      <c r="AH154" s="41">
        <v>0</v>
      </c>
      <c r="AI154" s="41">
        <v>0</v>
      </c>
      <c r="AJ154" s="42" t="str">
        <f t="shared" si="10"/>
        <v/>
      </c>
      <c r="AK154" s="43"/>
      <c r="AL154" s="26"/>
      <c r="AM154" s="26"/>
    </row>
    <row r="155" spans="1:39" ht="99.75" customHeight="1" x14ac:dyDescent="0.2">
      <c r="A155" s="32">
        <v>111</v>
      </c>
      <c r="B155" s="36"/>
      <c r="C155" s="38"/>
      <c r="D155" s="17"/>
      <c r="E155" s="35"/>
      <c r="F155" s="35"/>
      <c r="G155" s="36"/>
      <c r="H155" s="36"/>
      <c r="I155" s="10"/>
      <c r="J155" s="36"/>
      <c r="K155" s="36"/>
      <c r="L155" s="36"/>
      <c r="M155" s="36"/>
      <c r="N155" s="36"/>
      <c r="O155" s="36"/>
      <c r="P155" s="10"/>
      <c r="Q155" s="10"/>
      <c r="R155" s="10"/>
      <c r="S155" s="10"/>
      <c r="T155" s="61"/>
      <c r="U155" s="62"/>
      <c r="V155" s="17"/>
      <c r="W155" s="38"/>
      <c r="X155" s="10"/>
      <c r="Y155" s="39"/>
      <c r="Z155" s="40"/>
      <c r="AA155" s="40"/>
      <c r="AB155" s="40"/>
      <c r="AC155" s="41"/>
      <c r="AD155" s="41"/>
      <c r="AE155" s="41"/>
      <c r="AF155" s="41"/>
      <c r="AG155" s="41"/>
      <c r="AH155" s="41"/>
      <c r="AI155" s="41"/>
      <c r="AJ155" s="42"/>
      <c r="AK155" s="43"/>
      <c r="AL155" s="26"/>
      <c r="AM155" s="26"/>
    </row>
    <row r="156" spans="1:39" ht="99.75" customHeight="1" x14ac:dyDescent="0.2">
      <c r="A156" s="32">
        <v>112</v>
      </c>
      <c r="B156" s="36"/>
      <c r="C156" s="38"/>
      <c r="D156" s="17"/>
      <c r="E156" s="35"/>
      <c r="F156" s="35"/>
      <c r="G156" s="36"/>
      <c r="H156" s="36"/>
      <c r="I156" s="10"/>
      <c r="J156" s="36"/>
      <c r="K156" s="36"/>
      <c r="L156" s="36"/>
      <c r="M156" s="36"/>
      <c r="N156" s="36"/>
      <c r="O156" s="36"/>
      <c r="P156" s="10"/>
      <c r="Q156" s="10"/>
      <c r="R156" s="10"/>
      <c r="S156" s="10"/>
      <c r="T156" s="61"/>
      <c r="U156" s="62"/>
      <c r="V156" s="17"/>
      <c r="W156" s="38"/>
      <c r="X156" s="10"/>
      <c r="Y156" s="39"/>
      <c r="Z156" s="40"/>
      <c r="AA156" s="40"/>
      <c r="AB156" s="40"/>
      <c r="AC156" s="41"/>
      <c r="AD156" s="41"/>
      <c r="AE156" s="41"/>
      <c r="AF156" s="41"/>
      <c r="AG156" s="41"/>
      <c r="AH156" s="41"/>
      <c r="AI156" s="41"/>
      <c r="AJ156" s="42"/>
      <c r="AK156" s="43"/>
      <c r="AL156" s="26"/>
      <c r="AM156" s="26"/>
    </row>
    <row r="157" spans="1:39" ht="99.75" customHeight="1" x14ac:dyDescent="0.2">
      <c r="A157" s="32">
        <v>113</v>
      </c>
      <c r="B157" s="36"/>
      <c r="C157" s="38"/>
      <c r="D157" s="17"/>
      <c r="E157" s="35"/>
      <c r="F157" s="35"/>
      <c r="G157" s="36"/>
      <c r="H157" s="36"/>
      <c r="I157" s="10"/>
      <c r="J157" s="36"/>
      <c r="K157" s="36"/>
      <c r="L157" s="36"/>
      <c r="M157" s="36"/>
      <c r="N157" s="36"/>
      <c r="O157" s="36"/>
      <c r="P157" s="36"/>
      <c r="Q157" s="36"/>
      <c r="R157" s="10"/>
      <c r="S157" s="10"/>
      <c r="T157" s="61"/>
      <c r="U157" s="62"/>
      <c r="V157" s="17"/>
      <c r="W157" s="38"/>
      <c r="X157" s="10"/>
      <c r="Y157" s="39"/>
      <c r="Z157" s="40"/>
      <c r="AA157" s="40"/>
      <c r="AB157" s="40"/>
      <c r="AC157" s="41"/>
      <c r="AD157" s="41"/>
      <c r="AE157" s="41"/>
      <c r="AF157" s="41"/>
      <c r="AG157" s="41"/>
      <c r="AH157" s="41"/>
      <c r="AI157" s="41"/>
      <c r="AJ157" s="42"/>
      <c r="AK157" s="43"/>
      <c r="AL157" s="26"/>
      <c r="AM157" s="26"/>
    </row>
    <row r="158" spans="1:39" ht="99.75" customHeight="1" x14ac:dyDescent="0.2">
      <c r="A158" s="32">
        <v>114</v>
      </c>
      <c r="B158" s="36"/>
      <c r="C158" s="38"/>
      <c r="D158" s="17"/>
      <c r="E158" s="35"/>
      <c r="F158" s="35"/>
      <c r="G158" s="36"/>
      <c r="H158" s="36"/>
      <c r="I158" s="10"/>
      <c r="J158" s="36"/>
      <c r="K158" s="36"/>
      <c r="L158" s="36"/>
      <c r="M158" s="36"/>
      <c r="N158" s="36"/>
      <c r="O158" s="36"/>
      <c r="P158" s="36"/>
      <c r="Q158" s="36"/>
      <c r="R158" s="10"/>
      <c r="S158" s="10"/>
      <c r="T158" s="61"/>
      <c r="U158" s="62"/>
      <c r="V158" s="17"/>
      <c r="W158" s="38"/>
      <c r="X158" s="10"/>
      <c r="Y158" s="39"/>
      <c r="Z158" s="40"/>
      <c r="AA158" s="40"/>
      <c r="AB158" s="40"/>
      <c r="AC158" s="41"/>
      <c r="AD158" s="41"/>
      <c r="AE158" s="41"/>
      <c r="AF158" s="41"/>
      <c r="AG158" s="41"/>
      <c r="AH158" s="41"/>
      <c r="AI158" s="41"/>
      <c r="AJ158" s="42"/>
      <c r="AK158" s="43"/>
      <c r="AL158" s="26"/>
      <c r="AM158" s="26"/>
    </row>
    <row r="159" spans="1:39" ht="99.75" customHeight="1" x14ac:dyDescent="0.2">
      <c r="A159" s="32">
        <v>115</v>
      </c>
      <c r="B159" s="36"/>
      <c r="C159" s="38"/>
      <c r="D159" s="17"/>
      <c r="E159" s="35"/>
      <c r="F159" s="35"/>
      <c r="G159" s="36"/>
      <c r="H159" s="36"/>
      <c r="I159" s="10"/>
      <c r="J159" s="36"/>
      <c r="K159" s="36"/>
      <c r="L159" s="36"/>
      <c r="M159" s="36"/>
      <c r="N159" s="36"/>
      <c r="O159" s="36"/>
      <c r="P159" s="36"/>
      <c r="Q159" s="36"/>
      <c r="R159" s="10"/>
      <c r="S159" s="10"/>
      <c r="T159" s="61"/>
      <c r="U159" s="62"/>
      <c r="V159" s="17"/>
      <c r="W159" s="38"/>
      <c r="X159" s="10"/>
      <c r="Y159" s="39"/>
      <c r="Z159" s="40"/>
      <c r="AA159" s="40"/>
      <c r="AB159" s="40"/>
      <c r="AC159" s="41"/>
      <c r="AD159" s="41"/>
      <c r="AE159" s="41"/>
      <c r="AF159" s="41"/>
      <c r="AG159" s="41"/>
      <c r="AH159" s="41"/>
      <c r="AI159" s="41"/>
      <c r="AJ159" s="42"/>
      <c r="AK159" s="43"/>
      <c r="AL159" s="26"/>
      <c r="AM159" s="26"/>
    </row>
    <row r="160" spans="1:39" ht="12.75" customHeight="1" x14ac:dyDescent="0.2">
      <c r="A160" s="134" t="s">
        <v>5607</v>
      </c>
      <c r="B160" s="135"/>
      <c r="C160" s="135"/>
      <c r="D160" s="136"/>
      <c r="E160" s="63">
        <f t="shared" ref="E160:F160" si="11">SUM(E2:E159)</f>
        <v>217463504530</v>
      </c>
      <c r="F160" s="64" t="e">
        <f t="shared" si="11"/>
        <v>#N/A</v>
      </c>
      <c r="G160" s="65"/>
      <c r="H160" s="66">
        <f>COUNTA(M2:M159)</f>
        <v>105</v>
      </c>
      <c r="I160" s="67"/>
      <c r="J160" s="68"/>
      <c r="K160" s="68"/>
      <c r="L160" s="68"/>
      <c r="M160" s="26"/>
      <c r="N160" s="26"/>
      <c r="O160" s="26"/>
      <c r="P160" s="69"/>
      <c r="Q160" s="69"/>
      <c r="R160" s="26"/>
      <c r="S160" s="26"/>
      <c r="T160" s="26"/>
      <c r="U160" s="26"/>
      <c r="V160" s="26"/>
      <c r="W160" s="26"/>
      <c r="X160" s="26"/>
      <c r="Y160" s="26"/>
      <c r="Z160" s="26"/>
      <c r="AA160" s="26"/>
      <c r="AB160" s="26"/>
      <c r="AC160" s="26"/>
      <c r="AD160" s="26"/>
      <c r="AE160" s="26"/>
      <c r="AF160" s="26"/>
      <c r="AG160" s="26"/>
      <c r="AH160" s="26"/>
      <c r="AI160" s="26"/>
      <c r="AJ160" s="26"/>
      <c r="AK160" s="70" t="e">
        <f>SUM(AK2:AK160)</f>
        <v>#VALUE!</v>
      </c>
      <c r="AL160" s="26"/>
      <c r="AM160" s="26"/>
    </row>
    <row r="161" spans="1:39" ht="12.75" customHeight="1" x14ac:dyDescent="0.2">
      <c r="A161" s="71"/>
      <c r="B161" s="71"/>
      <c r="C161" s="71"/>
      <c r="D161" s="26"/>
      <c r="E161" s="26"/>
      <c r="F161" s="26"/>
      <c r="G161" s="26"/>
      <c r="H161" s="26"/>
      <c r="I161" s="26"/>
      <c r="J161" s="71"/>
      <c r="K161" s="71"/>
      <c r="L161" s="71"/>
      <c r="M161" s="26"/>
      <c r="N161" s="26"/>
      <c r="O161" s="26"/>
      <c r="P161" s="69"/>
      <c r="Q161" s="69"/>
      <c r="R161" s="26"/>
      <c r="S161" s="26"/>
      <c r="T161" s="26"/>
      <c r="U161" s="26"/>
      <c r="V161" s="26"/>
      <c r="W161" s="26"/>
      <c r="X161" s="26"/>
      <c r="Y161" s="26"/>
      <c r="Z161" s="26"/>
      <c r="AA161" s="26"/>
      <c r="AB161" s="26"/>
      <c r="AC161" s="26"/>
      <c r="AD161" s="26"/>
      <c r="AE161" s="26"/>
      <c r="AF161" s="26"/>
      <c r="AG161" s="26"/>
      <c r="AH161" s="26"/>
      <c r="AI161" s="26"/>
      <c r="AJ161" s="26"/>
      <c r="AK161" s="26"/>
      <c r="AL161" s="26"/>
      <c r="AM161" s="26"/>
    </row>
    <row r="162" spans="1:39" ht="12.75" customHeight="1" x14ac:dyDescent="0.2">
      <c r="A162" s="71"/>
      <c r="B162" s="71"/>
      <c r="C162" s="71"/>
      <c r="D162" s="72" t="s">
        <v>5608</v>
      </c>
      <c r="E162" s="73">
        <f>SUMIF($M$2:$M$159,"=Organismo",$E$2:$E$159)</f>
        <v>211017842814</v>
      </c>
      <c r="F162" s="74" t="e">
        <f>SUMIF(M2:M159,"=Organismo",F2:F159)</f>
        <v>#N/A</v>
      </c>
      <c r="G162" s="74"/>
      <c r="H162" s="75">
        <f>COUNTIF($M$2:$M$159,"=Organismo")</f>
        <v>73</v>
      </c>
      <c r="I162" s="76"/>
      <c r="J162" s="77"/>
      <c r="K162" s="77"/>
      <c r="L162" s="77"/>
      <c r="M162" s="26"/>
      <c r="N162" s="26"/>
      <c r="O162" s="26"/>
      <c r="P162" s="69"/>
      <c r="Q162" s="69"/>
      <c r="R162" s="26"/>
      <c r="S162" s="26"/>
      <c r="T162" s="26"/>
      <c r="U162" s="26"/>
      <c r="V162" s="26"/>
      <c r="W162" s="26"/>
      <c r="X162" s="26"/>
      <c r="Y162" s="26"/>
      <c r="Z162" s="26"/>
      <c r="AA162" s="26"/>
      <c r="AB162" s="26"/>
      <c r="AC162" s="26"/>
      <c r="AD162" s="26"/>
      <c r="AE162" s="26"/>
      <c r="AF162" s="26"/>
      <c r="AG162" s="26"/>
      <c r="AH162" s="26"/>
      <c r="AI162" s="26"/>
      <c r="AJ162" s="26"/>
      <c r="AK162" s="26"/>
      <c r="AL162" s="26"/>
      <c r="AM162" s="26"/>
    </row>
    <row r="163" spans="1:39" ht="12.75" customHeight="1" x14ac:dyDescent="0.2">
      <c r="A163" s="71"/>
      <c r="B163" s="71"/>
      <c r="C163" s="71"/>
      <c r="D163" s="78" t="s">
        <v>5609</v>
      </c>
      <c r="E163" s="79">
        <f>SUMIF($M$2:$M$159,"=Territorio",$E$2:$E$159)</f>
        <v>6445661716</v>
      </c>
      <c r="F163" s="74">
        <f>SUMIF($M$2:$M$159,"=Territorio",$F$2:$F$159)</f>
        <v>6445661716</v>
      </c>
      <c r="G163" s="74"/>
      <c r="H163" s="80">
        <f>COUNTIF($M$2:$M$159,"=Territorio")</f>
        <v>32</v>
      </c>
      <c r="I163" s="81"/>
      <c r="J163" s="82"/>
      <c r="K163" s="82"/>
      <c r="L163" s="82"/>
      <c r="M163" s="26"/>
      <c r="N163" s="26"/>
      <c r="O163" s="26"/>
      <c r="P163" s="69"/>
      <c r="Q163" s="69"/>
      <c r="R163" s="26"/>
      <c r="S163" s="26"/>
      <c r="T163" s="26"/>
      <c r="U163" s="26"/>
      <c r="V163" s="26"/>
      <c r="W163" s="26"/>
      <c r="X163" s="26"/>
      <c r="Y163" s="26"/>
      <c r="Z163" s="26"/>
      <c r="AA163" s="26"/>
      <c r="AB163" s="26"/>
      <c r="AC163" s="26"/>
      <c r="AD163" s="26"/>
      <c r="AE163" s="26"/>
      <c r="AF163" s="26"/>
      <c r="AG163" s="26"/>
      <c r="AH163" s="26"/>
      <c r="AI163" s="26"/>
      <c r="AJ163" s="26"/>
      <c r="AK163" s="26"/>
      <c r="AL163" s="26"/>
      <c r="AM163" s="26"/>
    </row>
    <row r="164" spans="1:39" ht="12.75" customHeight="1" x14ac:dyDescent="0.2">
      <c r="A164" s="71"/>
      <c r="B164" s="71"/>
      <c r="C164" s="71"/>
      <c r="D164" s="83"/>
      <c r="E164" s="84"/>
      <c r="F164" s="85"/>
      <c r="G164" s="85"/>
      <c r="H164" s="81"/>
      <c r="I164" s="81"/>
      <c r="J164" s="82"/>
      <c r="K164" s="82"/>
      <c r="L164" s="82"/>
      <c r="M164" s="26"/>
      <c r="N164" s="26"/>
      <c r="O164" s="26"/>
      <c r="P164" s="69"/>
      <c r="Q164" s="69"/>
      <c r="R164" s="26"/>
      <c r="S164" s="26"/>
      <c r="T164" s="26"/>
      <c r="U164" s="26"/>
      <c r="V164" s="26"/>
      <c r="W164" s="26"/>
      <c r="X164" s="26"/>
      <c r="Y164" s="26"/>
      <c r="Z164" s="26"/>
      <c r="AA164" s="26"/>
      <c r="AB164" s="26"/>
      <c r="AC164" s="26"/>
      <c r="AD164" s="26"/>
      <c r="AE164" s="26"/>
      <c r="AF164" s="26"/>
      <c r="AG164" s="26"/>
      <c r="AH164" s="26"/>
      <c r="AI164" s="26"/>
      <c r="AJ164" s="26"/>
      <c r="AK164" s="26"/>
      <c r="AL164" s="26"/>
      <c r="AM164" s="26"/>
    </row>
    <row r="165" spans="1:39" ht="12.75" customHeight="1" x14ac:dyDescent="0.2">
      <c r="A165" s="26"/>
      <c r="B165" s="26"/>
      <c r="C165" s="26"/>
      <c r="D165" s="26"/>
      <c r="E165" s="86">
        <f t="shared" ref="E165:F165" si="12">SUM(E162:E163)</f>
        <v>217463504530</v>
      </c>
      <c r="F165" s="87" t="e">
        <f t="shared" si="12"/>
        <v>#N/A</v>
      </c>
      <c r="G165" s="86"/>
      <c r="H165" s="86">
        <f>SUM(H162:H163)</f>
        <v>105</v>
      </c>
      <c r="I165" s="86"/>
      <c r="J165" s="88"/>
      <c r="K165" s="88"/>
      <c r="L165" s="88"/>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row>
    <row r="166" spans="1:39" ht="12.75" customHeight="1" x14ac:dyDescent="0.2">
      <c r="A166" s="71"/>
      <c r="B166" s="71"/>
      <c r="C166" s="71"/>
      <c r="D166" s="26"/>
      <c r="E166" s="26"/>
      <c r="F166" s="26"/>
      <c r="G166" s="26"/>
      <c r="H166" s="86"/>
      <c r="I166" s="26"/>
      <c r="J166" s="71"/>
      <c r="K166" s="71"/>
      <c r="L166" s="71"/>
      <c r="M166" s="26"/>
      <c r="N166" s="26"/>
      <c r="O166" s="26"/>
      <c r="P166" s="69"/>
      <c r="Q166" s="69"/>
      <c r="R166" s="26"/>
      <c r="S166" s="26"/>
      <c r="T166" s="26"/>
      <c r="U166" s="89" t="s">
        <v>5610</v>
      </c>
      <c r="V166" s="26"/>
      <c r="W166" s="26"/>
      <c r="X166" s="26"/>
      <c r="Y166" s="26"/>
      <c r="Z166" s="26"/>
      <c r="AA166" s="26"/>
      <c r="AB166" s="26"/>
      <c r="AC166" s="26"/>
      <c r="AD166" s="26"/>
      <c r="AE166" s="26"/>
      <c r="AF166" s="26"/>
      <c r="AG166" s="26"/>
      <c r="AH166" s="26"/>
      <c r="AI166" s="26"/>
      <c r="AJ166" s="26"/>
      <c r="AK166" s="26"/>
      <c r="AL166" s="26"/>
      <c r="AM166" s="26"/>
    </row>
    <row r="167" spans="1:39" ht="12.75" customHeight="1" x14ac:dyDescent="0.2">
      <c r="A167" s="71"/>
      <c r="B167" s="71"/>
      <c r="C167" s="71"/>
      <c r="D167" s="26"/>
      <c r="E167" s="90"/>
      <c r="F167" s="87"/>
      <c r="G167" s="26"/>
      <c r="H167" s="26"/>
      <c r="I167" s="91"/>
      <c r="J167" s="71"/>
      <c r="K167" s="71"/>
      <c r="L167" s="71"/>
      <c r="M167" s="26"/>
      <c r="N167" s="26"/>
      <c r="O167" s="26"/>
      <c r="P167" s="69"/>
      <c r="Q167" s="69"/>
      <c r="R167" s="26"/>
      <c r="S167" s="26"/>
      <c r="T167" s="26"/>
      <c r="U167" s="92" t="s">
        <v>5611</v>
      </c>
      <c r="V167" s="26"/>
      <c r="W167" s="26"/>
      <c r="X167" s="26"/>
      <c r="Y167" s="26"/>
      <c r="Z167" s="26"/>
      <c r="AA167" s="26"/>
      <c r="AB167" s="26"/>
      <c r="AC167" s="26"/>
      <c r="AD167" s="26"/>
      <c r="AE167" s="26"/>
      <c r="AF167" s="26"/>
      <c r="AG167" s="26"/>
      <c r="AH167" s="26"/>
      <c r="AI167" s="26"/>
      <c r="AJ167" s="26"/>
      <c r="AK167" s="26"/>
      <c r="AL167" s="26"/>
      <c r="AM167" s="26"/>
    </row>
    <row r="168" spans="1:39" ht="12.75" customHeight="1" x14ac:dyDescent="0.2">
      <c r="A168" s="71"/>
      <c r="B168" s="71"/>
      <c r="C168" s="71"/>
      <c r="D168" s="26"/>
      <c r="E168" s="86">
        <v>3730700000</v>
      </c>
      <c r="F168" s="86"/>
      <c r="G168" s="26"/>
      <c r="H168" s="86"/>
      <c r="I168" s="26"/>
      <c r="J168" s="71"/>
      <c r="K168" s="71"/>
      <c r="L168" s="71"/>
      <c r="M168" s="26"/>
      <c r="N168" s="26"/>
      <c r="O168" s="26"/>
      <c r="P168" s="69"/>
      <c r="Q168" s="69"/>
      <c r="R168" s="26"/>
      <c r="S168" s="26"/>
      <c r="T168" s="26"/>
      <c r="U168" s="26"/>
      <c r="V168" s="26"/>
      <c r="W168" s="26"/>
      <c r="X168" s="26"/>
      <c r="Y168" s="26"/>
      <c r="Z168" s="26"/>
      <c r="AA168" s="26"/>
      <c r="AB168" s="26"/>
      <c r="AC168" s="26"/>
      <c r="AD168" s="26"/>
      <c r="AE168" s="26"/>
      <c r="AF168" s="26"/>
      <c r="AG168" s="26"/>
      <c r="AH168" s="26"/>
      <c r="AI168" s="26"/>
      <c r="AJ168" s="26"/>
      <c r="AK168" s="26"/>
      <c r="AL168" s="26"/>
      <c r="AM168" s="26"/>
    </row>
    <row r="169" spans="1:39" ht="12.75" customHeight="1" x14ac:dyDescent="0.2">
      <c r="A169" s="71"/>
      <c r="B169" s="71"/>
      <c r="C169" s="71"/>
      <c r="D169" s="26"/>
      <c r="E169" s="86">
        <v>15000000000</v>
      </c>
      <c r="F169" s="26"/>
      <c r="G169" s="26"/>
      <c r="H169" s="26"/>
      <c r="I169" s="26"/>
      <c r="J169" s="71"/>
      <c r="K169" s="71"/>
      <c r="L169" s="71"/>
      <c r="M169" s="26"/>
      <c r="N169" s="26"/>
      <c r="O169" s="26"/>
      <c r="P169" s="69"/>
      <c r="Q169" s="69"/>
      <c r="R169" s="26"/>
      <c r="S169" s="26"/>
      <c r="T169" s="26"/>
      <c r="U169" s="26"/>
      <c r="V169" s="26"/>
      <c r="W169" s="26"/>
      <c r="X169" s="26"/>
      <c r="Y169" s="26"/>
      <c r="Z169" s="26"/>
      <c r="AA169" s="26"/>
      <c r="AB169" s="26"/>
      <c r="AC169" s="26"/>
      <c r="AD169" s="26"/>
      <c r="AE169" s="26"/>
      <c r="AF169" s="26"/>
      <c r="AG169" s="26"/>
      <c r="AH169" s="26"/>
      <c r="AI169" s="26"/>
      <c r="AJ169" s="26"/>
      <c r="AK169" s="26"/>
      <c r="AL169" s="26"/>
      <c r="AM169" s="26"/>
    </row>
    <row r="170" spans="1:39" ht="12.75" customHeight="1" x14ac:dyDescent="0.2">
      <c r="A170" s="71"/>
      <c r="B170" s="71"/>
      <c r="C170" s="71"/>
      <c r="D170" s="26"/>
      <c r="E170" s="86">
        <f>SUBTOTAL(9,E168:E169)</f>
        <v>18730700000</v>
      </c>
      <c r="F170" s="93" t="e">
        <f>+E170-F162</f>
        <v>#N/A</v>
      </c>
      <c r="G170" s="26"/>
      <c r="H170" s="86"/>
      <c r="I170" s="26"/>
      <c r="J170" s="71"/>
      <c r="K170" s="71"/>
      <c r="L170" s="71"/>
      <c r="M170" s="26"/>
      <c r="N170" s="26"/>
      <c r="O170" s="26"/>
      <c r="P170" s="69"/>
      <c r="Q170" s="69"/>
      <c r="R170" s="26"/>
      <c r="S170" s="26"/>
      <c r="T170" s="26"/>
      <c r="U170" s="26"/>
      <c r="V170" s="26"/>
      <c r="W170" s="26"/>
      <c r="X170" s="26"/>
      <c r="Y170" s="26"/>
      <c r="Z170" s="26"/>
      <c r="AA170" s="26"/>
      <c r="AB170" s="26"/>
      <c r="AC170" s="26"/>
      <c r="AD170" s="26"/>
      <c r="AE170" s="26"/>
      <c r="AF170" s="26"/>
      <c r="AG170" s="26"/>
      <c r="AH170" s="26"/>
      <c r="AI170" s="26"/>
      <c r="AJ170" s="26"/>
      <c r="AK170" s="26"/>
      <c r="AL170" s="26"/>
      <c r="AM170" s="26"/>
    </row>
    <row r="171" spans="1:39" ht="12.75" customHeight="1" x14ac:dyDescent="0.2">
      <c r="A171" s="71"/>
      <c r="B171" s="71"/>
      <c r="C171" s="71"/>
      <c r="D171" s="26"/>
      <c r="E171" s="26"/>
      <c r="F171" s="26"/>
      <c r="G171" s="26"/>
      <c r="H171" s="86"/>
      <c r="I171" s="94"/>
      <c r="J171" s="71"/>
      <c r="K171" s="71"/>
      <c r="L171" s="71"/>
      <c r="M171" s="26"/>
      <c r="N171" s="26"/>
      <c r="O171" s="26"/>
      <c r="P171" s="69"/>
      <c r="Q171" s="69"/>
      <c r="R171" s="26"/>
      <c r="S171" s="26"/>
      <c r="T171" s="26"/>
      <c r="U171" s="26"/>
      <c r="V171" s="26"/>
      <c r="W171" s="26"/>
      <c r="X171" s="26"/>
      <c r="Y171" s="26"/>
      <c r="Z171" s="26"/>
      <c r="AA171" s="26"/>
      <c r="AB171" s="26"/>
      <c r="AC171" s="26"/>
      <c r="AD171" s="26"/>
      <c r="AE171" s="26"/>
      <c r="AF171" s="26"/>
      <c r="AG171" s="26"/>
      <c r="AH171" s="26"/>
      <c r="AI171" s="26"/>
      <c r="AJ171" s="26"/>
      <c r="AK171" s="26"/>
      <c r="AL171" s="26"/>
      <c r="AM171" s="26"/>
    </row>
    <row r="172" spans="1:39" ht="12.75" customHeight="1" x14ac:dyDescent="0.2">
      <c r="A172" s="71"/>
      <c r="B172" s="71"/>
      <c r="C172" s="71"/>
      <c r="F172" s="26"/>
      <c r="G172" s="26"/>
      <c r="H172" s="86"/>
      <c r="I172" s="94"/>
      <c r="J172" s="71"/>
      <c r="K172" s="71"/>
      <c r="L172" s="71"/>
      <c r="M172" s="26"/>
      <c r="N172" s="26"/>
      <c r="O172" s="26"/>
      <c r="P172" s="69"/>
      <c r="Q172" s="69"/>
      <c r="R172" s="26"/>
      <c r="S172" s="26"/>
      <c r="T172" s="26"/>
      <c r="U172" s="26"/>
      <c r="V172" s="26"/>
      <c r="W172" s="26"/>
      <c r="X172" s="26"/>
      <c r="Y172" s="26"/>
      <c r="Z172" s="26"/>
      <c r="AA172" s="26"/>
      <c r="AB172" s="26"/>
      <c r="AC172" s="26"/>
      <c r="AD172" s="26"/>
      <c r="AE172" s="26"/>
      <c r="AF172" s="26"/>
      <c r="AG172" s="26"/>
      <c r="AH172" s="26"/>
      <c r="AI172" s="26"/>
      <c r="AJ172" s="26"/>
      <c r="AK172" s="26"/>
      <c r="AL172" s="26"/>
      <c r="AM172" s="26"/>
    </row>
    <row r="173" spans="1:39" ht="12.75" customHeight="1" x14ac:dyDescent="0.2">
      <c r="A173" s="71"/>
      <c r="B173" s="71"/>
      <c r="C173" s="71"/>
      <c r="D173" s="26"/>
      <c r="E173" s="95"/>
      <c r="F173" s="94"/>
      <c r="G173" s="86"/>
      <c r="H173" s="86"/>
      <c r="I173" s="86"/>
      <c r="J173" s="71"/>
      <c r="K173" s="71"/>
      <c r="L173" s="71"/>
      <c r="M173" s="26"/>
      <c r="N173" s="26"/>
      <c r="O173" s="26"/>
      <c r="P173" s="69"/>
      <c r="Q173" s="69"/>
      <c r="R173" s="26"/>
      <c r="S173" s="26"/>
      <c r="T173" s="26"/>
      <c r="U173" s="26"/>
      <c r="V173" s="26"/>
      <c r="W173" s="26"/>
      <c r="X173" s="26"/>
      <c r="Y173" s="26"/>
      <c r="Z173" s="26"/>
      <c r="AA173" s="26"/>
      <c r="AB173" s="26"/>
      <c r="AC173" s="26"/>
      <c r="AD173" s="26"/>
      <c r="AE173" s="26"/>
      <c r="AF173" s="26"/>
      <c r="AG173" s="26"/>
      <c r="AH173" s="26"/>
      <c r="AI173" s="26"/>
      <c r="AJ173" s="26"/>
      <c r="AK173" s="26"/>
      <c r="AL173" s="26"/>
      <c r="AM173" s="26"/>
    </row>
    <row r="174" spans="1:39" ht="12.75" customHeight="1" x14ac:dyDescent="0.2">
      <c r="A174" s="26"/>
      <c r="B174" s="26"/>
      <c r="C174" s="26"/>
      <c r="D174" s="111" t="s">
        <v>5255</v>
      </c>
      <c r="E174" s="111" t="s">
        <v>5074</v>
      </c>
      <c r="F174" s="111" t="s">
        <v>5075</v>
      </c>
      <c r="G174" s="112" t="s">
        <v>5612</v>
      </c>
      <c r="I174" s="94"/>
      <c r="J174" s="71"/>
      <c r="K174" s="71"/>
      <c r="L174" s="71"/>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row>
    <row r="175" spans="1:39" ht="12.75" customHeight="1" x14ac:dyDescent="0.2">
      <c r="A175" s="26"/>
      <c r="B175" s="71"/>
      <c r="C175" s="26"/>
      <c r="D175" s="113" t="s">
        <v>5279</v>
      </c>
      <c r="E175" s="113" t="s">
        <v>5094</v>
      </c>
      <c r="F175" s="113" t="s">
        <v>5098</v>
      </c>
      <c r="G175" s="114">
        <v>4</v>
      </c>
      <c r="I175" s="26"/>
      <c r="J175" s="71"/>
      <c r="K175" s="71"/>
      <c r="L175" s="71"/>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row>
    <row r="176" spans="1:39" ht="12.75" customHeight="1" x14ac:dyDescent="0.2">
      <c r="A176" s="71"/>
      <c r="B176" s="71"/>
      <c r="C176" s="71"/>
      <c r="D176" s="121"/>
      <c r="E176" s="121"/>
      <c r="F176" s="115" t="s">
        <v>5210</v>
      </c>
      <c r="G176" s="116">
        <v>3</v>
      </c>
      <c r="I176" s="26"/>
      <c r="J176" s="71"/>
      <c r="K176" s="71"/>
      <c r="L176" s="71"/>
      <c r="M176" s="26"/>
      <c r="N176" s="26"/>
      <c r="O176" s="26"/>
      <c r="P176" s="69"/>
      <c r="Q176" s="69"/>
      <c r="R176" s="26"/>
      <c r="S176" s="26"/>
      <c r="T176" s="26"/>
      <c r="U176" s="26"/>
      <c r="V176" s="26"/>
      <c r="W176" s="26"/>
      <c r="X176" s="26"/>
      <c r="Y176" s="26"/>
      <c r="Z176" s="26"/>
      <c r="AA176" s="26"/>
      <c r="AB176" s="26"/>
      <c r="AC176" s="26"/>
      <c r="AD176" s="26"/>
      <c r="AE176" s="26"/>
      <c r="AF176" s="26"/>
      <c r="AG176" s="26"/>
      <c r="AH176" s="26"/>
      <c r="AI176" s="26"/>
      <c r="AJ176" s="26"/>
      <c r="AK176" s="26"/>
      <c r="AL176" s="26"/>
      <c r="AM176" s="26"/>
    </row>
    <row r="177" spans="1:39" ht="12.75" customHeight="1" x14ac:dyDescent="0.2">
      <c r="A177" s="71"/>
      <c r="B177" s="71"/>
      <c r="C177" s="71"/>
      <c r="D177" s="121"/>
      <c r="E177" s="121"/>
      <c r="F177" s="115" t="s">
        <v>5095</v>
      </c>
      <c r="G177" s="116">
        <v>1</v>
      </c>
      <c r="I177" s="26"/>
      <c r="J177" s="71"/>
      <c r="K177" s="71"/>
      <c r="L177" s="71"/>
      <c r="M177" s="26"/>
      <c r="N177" s="26"/>
      <c r="O177" s="26"/>
      <c r="P177" s="69"/>
      <c r="Q177" s="69"/>
      <c r="R177" s="26"/>
      <c r="S177" s="26"/>
      <c r="T177" s="26"/>
      <c r="U177" s="26"/>
      <c r="V177" s="26"/>
      <c r="W177" s="26"/>
      <c r="X177" s="26"/>
      <c r="Y177" s="26"/>
      <c r="Z177" s="26"/>
      <c r="AA177" s="26"/>
      <c r="AB177" s="26"/>
      <c r="AC177" s="26"/>
      <c r="AD177" s="26"/>
      <c r="AE177" s="26"/>
      <c r="AF177" s="26"/>
      <c r="AG177" s="26"/>
      <c r="AH177" s="26"/>
      <c r="AI177" s="26"/>
      <c r="AJ177" s="26"/>
      <c r="AK177" s="26"/>
      <c r="AL177" s="26"/>
      <c r="AM177" s="26"/>
    </row>
    <row r="178" spans="1:39" ht="12.75" customHeight="1" x14ac:dyDescent="0.2">
      <c r="A178" s="71"/>
      <c r="B178" s="71"/>
      <c r="C178" s="71"/>
      <c r="D178" s="121"/>
      <c r="E178" s="121"/>
      <c r="F178" s="115" t="s">
        <v>5651</v>
      </c>
      <c r="G178" s="116">
        <v>2</v>
      </c>
      <c r="I178" s="26"/>
      <c r="J178" s="71"/>
      <c r="K178" s="71"/>
      <c r="L178" s="71"/>
      <c r="M178" s="26"/>
      <c r="N178" s="26"/>
      <c r="O178" s="26"/>
      <c r="P178" s="69"/>
      <c r="Q178" s="69"/>
      <c r="R178" s="26"/>
      <c r="S178" s="26"/>
      <c r="T178" s="26"/>
      <c r="U178" s="26"/>
      <c r="V178" s="26"/>
      <c r="W178" s="26"/>
      <c r="X178" s="26"/>
      <c r="Y178" s="26"/>
      <c r="Z178" s="26"/>
      <c r="AA178" s="26"/>
      <c r="AB178" s="26"/>
      <c r="AC178" s="26"/>
      <c r="AD178" s="26"/>
      <c r="AE178" s="26"/>
      <c r="AF178" s="26"/>
      <c r="AG178" s="26"/>
      <c r="AH178" s="26"/>
      <c r="AI178" s="26"/>
      <c r="AJ178" s="26"/>
      <c r="AK178" s="26"/>
      <c r="AL178" s="26"/>
      <c r="AM178" s="26"/>
    </row>
    <row r="179" spans="1:39" ht="12.75" customHeight="1" x14ac:dyDescent="0.2">
      <c r="A179" s="71"/>
      <c r="B179" s="71"/>
      <c r="C179" s="71"/>
      <c r="D179" s="121"/>
      <c r="E179" s="113" t="s">
        <v>5613</v>
      </c>
      <c r="F179" s="123"/>
      <c r="G179" s="114">
        <v>10</v>
      </c>
      <c r="I179" s="26"/>
      <c r="J179" s="71"/>
      <c r="K179" s="71"/>
      <c r="L179" s="71"/>
      <c r="M179" s="26"/>
      <c r="N179" s="26"/>
      <c r="O179" s="26"/>
      <c r="P179" s="69"/>
      <c r="Q179" s="69"/>
      <c r="R179" s="26"/>
      <c r="S179" s="26"/>
      <c r="T179" s="26"/>
      <c r="U179" s="26"/>
      <c r="V179" s="26"/>
      <c r="W179" s="26"/>
      <c r="X179" s="26"/>
      <c r="Y179" s="26"/>
      <c r="Z179" s="26"/>
      <c r="AA179" s="26"/>
      <c r="AB179" s="26"/>
      <c r="AC179" s="26"/>
      <c r="AD179" s="26"/>
      <c r="AE179" s="26"/>
      <c r="AF179" s="26"/>
      <c r="AG179" s="26"/>
      <c r="AH179" s="26"/>
      <c r="AI179" s="26"/>
      <c r="AJ179" s="26"/>
      <c r="AK179" s="26"/>
      <c r="AL179" s="26"/>
      <c r="AM179" s="26"/>
    </row>
    <row r="180" spans="1:39" ht="12.75" customHeight="1" x14ac:dyDescent="0.2">
      <c r="A180" s="71"/>
      <c r="B180" s="71"/>
      <c r="C180" s="71"/>
      <c r="D180" s="121"/>
      <c r="E180" s="113" t="s">
        <v>5079</v>
      </c>
      <c r="F180" s="113" t="s">
        <v>5101</v>
      </c>
      <c r="G180" s="114">
        <v>5</v>
      </c>
      <c r="I180" s="26"/>
      <c r="J180" s="71"/>
      <c r="K180" s="71"/>
      <c r="L180" s="71"/>
      <c r="M180" s="26"/>
      <c r="N180" s="26"/>
      <c r="O180" s="26"/>
      <c r="P180" s="69"/>
      <c r="Q180" s="69"/>
      <c r="R180" s="26"/>
      <c r="S180" s="26"/>
      <c r="T180" s="26"/>
      <c r="U180" s="26"/>
      <c r="V180" s="26"/>
      <c r="W180" s="26"/>
      <c r="X180" s="26"/>
      <c r="Y180" s="26"/>
      <c r="Z180" s="26"/>
      <c r="AA180" s="26"/>
      <c r="AB180" s="26"/>
      <c r="AC180" s="26"/>
      <c r="AD180" s="26"/>
      <c r="AE180" s="26"/>
      <c r="AF180" s="26"/>
      <c r="AG180" s="26"/>
      <c r="AH180" s="26"/>
      <c r="AI180" s="26"/>
      <c r="AJ180" s="26"/>
      <c r="AK180" s="26"/>
      <c r="AL180" s="26"/>
      <c r="AM180" s="26"/>
    </row>
    <row r="181" spans="1:39" ht="12.75" customHeight="1" x14ac:dyDescent="0.2">
      <c r="A181" s="71"/>
      <c r="B181" s="71"/>
      <c r="C181" s="71"/>
      <c r="D181" s="121"/>
      <c r="E181" s="121"/>
      <c r="F181" s="115" t="s">
        <v>5122</v>
      </c>
      <c r="G181" s="116">
        <v>7</v>
      </c>
      <c r="I181" s="26"/>
      <c r="J181" s="71"/>
      <c r="K181" s="71"/>
      <c r="L181" s="71"/>
      <c r="M181" s="26"/>
      <c r="N181" s="26"/>
      <c r="O181" s="26"/>
      <c r="P181" s="69"/>
      <c r="Q181" s="69"/>
      <c r="R181" s="26"/>
      <c r="S181" s="26"/>
      <c r="T181" s="26"/>
      <c r="U181" s="26"/>
      <c r="V181" s="26"/>
      <c r="W181" s="26"/>
      <c r="X181" s="26"/>
      <c r="Y181" s="26"/>
      <c r="Z181" s="26"/>
      <c r="AA181" s="26"/>
      <c r="AB181" s="26"/>
      <c r="AC181" s="26"/>
      <c r="AD181" s="26"/>
      <c r="AE181" s="26"/>
      <c r="AF181" s="26"/>
      <c r="AG181" s="26"/>
      <c r="AH181" s="26"/>
      <c r="AI181" s="26"/>
      <c r="AJ181" s="26"/>
      <c r="AK181" s="26"/>
      <c r="AL181" s="26"/>
      <c r="AM181" s="26"/>
    </row>
    <row r="182" spans="1:39" ht="12.75" customHeight="1" x14ac:dyDescent="0.2">
      <c r="A182" s="71"/>
      <c r="B182" s="71"/>
      <c r="C182" s="71"/>
      <c r="D182" s="121"/>
      <c r="E182" s="121"/>
      <c r="F182" s="115" t="s">
        <v>5167</v>
      </c>
      <c r="G182" s="116">
        <v>2</v>
      </c>
      <c r="I182" s="26"/>
      <c r="J182" s="71"/>
      <c r="K182" s="71"/>
      <c r="L182" s="71"/>
      <c r="M182" s="26"/>
      <c r="N182" s="26"/>
      <c r="O182" s="26"/>
      <c r="P182" s="69"/>
      <c r="Q182" s="69"/>
      <c r="R182" s="26"/>
      <c r="S182" s="26"/>
      <c r="T182" s="26"/>
      <c r="U182" s="26"/>
      <c r="V182" s="26"/>
      <c r="W182" s="26"/>
      <c r="X182" s="26"/>
      <c r="Y182" s="26"/>
      <c r="Z182" s="26"/>
      <c r="AA182" s="26"/>
      <c r="AB182" s="26"/>
      <c r="AC182" s="26"/>
      <c r="AD182" s="26"/>
      <c r="AE182" s="26"/>
      <c r="AF182" s="26"/>
      <c r="AG182" s="26"/>
      <c r="AH182" s="26"/>
      <c r="AI182" s="26"/>
      <c r="AJ182" s="26"/>
      <c r="AK182" s="26"/>
      <c r="AL182" s="26"/>
      <c r="AM182" s="26"/>
    </row>
    <row r="183" spans="1:39" ht="12.75" customHeight="1" x14ac:dyDescent="0.2">
      <c r="A183" s="71"/>
      <c r="B183" s="71"/>
      <c r="C183" s="71"/>
      <c r="D183" s="121"/>
      <c r="E183" s="121"/>
      <c r="F183" s="115" t="s">
        <v>5080</v>
      </c>
      <c r="G183" s="116">
        <v>4</v>
      </c>
      <c r="I183" s="26"/>
      <c r="J183" s="71"/>
      <c r="K183" s="71"/>
      <c r="L183" s="71"/>
      <c r="M183" s="26"/>
      <c r="N183" s="26"/>
      <c r="O183" s="26"/>
      <c r="P183" s="69"/>
      <c r="Q183" s="69"/>
      <c r="R183" s="26"/>
      <c r="S183" s="26"/>
      <c r="T183" s="26"/>
      <c r="U183" s="26"/>
      <c r="V183" s="26"/>
      <c r="W183" s="26"/>
      <c r="X183" s="26"/>
      <c r="Y183" s="26"/>
      <c r="Z183" s="26"/>
      <c r="AA183" s="26"/>
      <c r="AB183" s="26"/>
      <c r="AC183" s="26"/>
      <c r="AD183" s="26"/>
      <c r="AE183" s="26"/>
      <c r="AF183" s="26"/>
      <c r="AG183" s="26"/>
      <c r="AH183" s="26"/>
      <c r="AI183" s="26"/>
      <c r="AJ183" s="26"/>
      <c r="AK183" s="26"/>
      <c r="AL183" s="26"/>
      <c r="AM183" s="26"/>
    </row>
    <row r="184" spans="1:39" ht="12.75" customHeight="1" x14ac:dyDescent="0.2">
      <c r="A184" s="71"/>
      <c r="B184" s="71"/>
      <c r="C184" s="71"/>
      <c r="D184" s="121"/>
      <c r="E184" s="121"/>
      <c r="F184" s="115" t="s">
        <v>5651</v>
      </c>
      <c r="G184" s="116">
        <v>8</v>
      </c>
      <c r="I184" s="26"/>
      <c r="J184" s="71"/>
      <c r="K184" s="71"/>
      <c r="L184" s="71"/>
      <c r="M184" s="26"/>
      <c r="N184" s="26"/>
      <c r="O184" s="26"/>
      <c r="P184" s="69"/>
      <c r="Q184" s="69"/>
      <c r="R184" s="26"/>
      <c r="S184" s="26"/>
      <c r="T184" s="26"/>
      <c r="U184" s="26"/>
      <c r="V184" s="26"/>
      <c r="W184" s="26"/>
      <c r="X184" s="26"/>
      <c r="Y184" s="26"/>
      <c r="Z184" s="26"/>
      <c r="AA184" s="26"/>
      <c r="AB184" s="26"/>
      <c r="AC184" s="26"/>
      <c r="AD184" s="26"/>
      <c r="AE184" s="26"/>
      <c r="AF184" s="26"/>
      <c r="AG184" s="26"/>
      <c r="AH184" s="26"/>
      <c r="AI184" s="26"/>
      <c r="AJ184" s="26"/>
      <c r="AK184" s="26"/>
      <c r="AL184" s="26"/>
      <c r="AM184" s="26"/>
    </row>
    <row r="185" spans="1:39" ht="12.75" customHeight="1" x14ac:dyDescent="0.2">
      <c r="A185" s="71"/>
      <c r="B185" s="71"/>
      <c r="C185" s="71"/>
      <c r="D185" s="121"/>
      <c r="E185" s="113" t="s">
        <v>5614</v>
      </c>
      <c r="F185" s="123"/>
      <c r="G185" s="114">
        <v>26</v>
      </c>
      <c r="I185" s="26"/>
      <c r="J185" s="71"/>
      <c r="K185" s="71"/>
      <c r="L185" s="71"/>
      <c r="M185" s="26"/>
      <c r="N185" s="26"/>
      <c r="O185" s="26"/>
      <c r="P185" s="69"/>
      <c r="Q185" s="69"/>
      <c r="R185" s="26"/>
      <c r="S185" s="26"/>
      <c r="T185" s="26"/>
      <c r="U185" s="26"/>
      <c r="V185" s="26"/>
      <c r="W185" s="26"/>
      <c r="X185" s="26"/>
      <c r="Y185" s="26"/>
      <c r="Z185" s="26"/>
      <c r="AA185" s="26"/>
      <c r="AB185" s="26"/>
      <c r="AC185" s="26"/>
      <c r="AD185" s="26"/>
      <c r="AE185" s="26"/>
      <c r="AF185" s="26"/>
      <c r="AG185" s="26"/>
      <c r="AH185" s="26"/>
      <c r="AI185" s="26"/>
      <c r="AJ185" s="26"/>
      <c r="AK185" s="26"/>
      <c r="AL185" s="26"/>
      <c r="AM185" s="26"/>
    </row>
    <row r="186" spans="1:39" ht="12.75" customHeight="1" x14ac:dyDescent="0.2">
      <c r="A186" s="71"/>
      <c r="B186" s="71"/>
      <c r="C186" s="71"/>
      <c r="D186" s="121"/>
      <c r="E186" s="113" t="s">
        <v>5089</v>
      </c>
      <c r="F186" s="113" t="s">
        <v>5104</v>
      </c>
      <c r="G186" s="114">
        <v>4</v>
      </c>
      <c r="I186" s="26"/>
      <c r="J186" s="71"/>
      <c r="K186" s="71"/>
      <c r="L186" s="71"/>
      <c r="M186" s="26"/>
      <c r="N186" s="26"/>
      <c r="O186" s="26"/>
      <c r="P186" s="69"/>
      <c r="Q186" s="69"/>
      <c r="R186" s="26"/>
      <c r="S186" s="26"/>
      <c r="T186" s="26"/>
      <c r="U186" s="26"/>
      <c r="V186" s="26"/>
      <c r="W186" s="26"/>
      <c r="X186" s="26"/>
      <c r="Y186" s="26"/>
      <c r="Z186" s="26"/>
      <c r="AA186" s="26"/>
      <c r="AB186" s="26"/>
      <c r="AC186" s="26"/>
      <c r="AD186" s="26"/>
      <c r="AE186" s="26"/>
      <c r="AF186" s="26"/>
      <c r="AG186" s="26"/>
      <c r="AH186" s="26"/>
      <c r="AI186" s="26"/>
      <c r="AJ186" s="26"/>
      <c r="AK186" s="26"/>
      <c r="AL186" s="26"/>
      <c r="AM186" s="26"/>
    </row>
    <row r="187" spans="1:39" ht="12.75" customHeight="1" x14ac:dyDescent="0.2">
      <c r="A187" s="71"/>
      <c r="B187" s="71"/>
      <c r="C187" s="71"/>
      <c r="D187" s="121"/>
      <c r="E187" s="121"/>
      <c r="F187" s="115" t="s">
        <v>5111</v>
      </c>
      <c r="G187" s="116">
        <v>4</v>
      </c>
      <c r="I187" s="26"/>
      <c r="J187" s="71"/>
      <c r="K187" s="71"/>
      <c r="L187" s="71"/>
      <c r="M187" s="26"/>
      <c r="N187" s="26"/>
      <c r="O187" s="26"/>
      <c r="P187" s="69"/>
      <c r="Q187" s="69"/>
      <c r="R187" s="26"/>
      <c r="S187" s="26"/>
      <c r="T187" s="26"/>
      <c r="U187" s="26"/>
      <c r="V187" s="26"/>
      <c r="W187" s="26"/>
      <c r="X187" s="26"/>
      <c r="Y187" s="26"/>
      <c r="Z187" s="26"/>
      <c r="AA187" s="26"/>
      <c r="AB187" s="26"/>
      <c r="AC187" s="26"/>
      <c r="AD187" s="26"/>
      <c r="AE187" s="26"/>
      <c r="AF187" s="26"/>
      <c r="AG187" s="26"/>
      <c r="AH187" s="26"/>
      <c r="AI187" s="26"/>
      <c r="AJ187" s="26"/>
      <c r="AK187" s="26"/>
      <c r="AL187" s="26"/>
      <c r="AM187" s="26"/>
    </row>
    <row r="188" spans="1:39" ht="12.75" customHeight="1" x14ac:dyDescent="0.2">
      <c r="A188" s="71"/>
      <c r="B188" s="71"/>
      <c r="C188" s="71"/>
      <c r="D188" s="121"/>
      <c r="E188" s="121"/>
      <c r="F188" s="115" t="s">
        <v>5139</v>
      </c>
      <c r="G188" s="116">
        <v>5</v>
      </c>
      <c r="I188" s="26"/>
      <c r="J188" s="71"/>
      <c r="K188" s="71"/>
      <c r="L188" s="71"/>
      <c r="M188" s="26"/>
      <c r="N188" s="26"/>
      <c r="O188" s="26"/>
      <c r="P188" s="69"/>
      <c r="Q188" s="69"/>
      <c r="R188" s="26"/>
      <c r="S188" s="26"/>
      <c r="T188" s="26"/>
      <c r="U188" s="26"/>
      <c r="V188" s="26"/>
      <c r="W188" s="26"/>
      <c r="X188" s="26"/>
      <c r="Y188" s="26"/>
      <c r="Z188" s="26"/>
      <c r="AA188" s="26"/>
      <c r="AB188" s="26"/>
      <c r="AC188" s="26"/>
      <c r="AD188" s="26"/>
      <c r="AE188" s="26"/>
      <c r="AF188" s="26"/>
      <c r="AG188" s="26"/>
      <c r="AH188" s="26"/>
      <c r="AI188" s="26"/>
      <c r="AJ188" s="26"/>
      <c r="AK188" s="26"/>
      <c r="AL188" s="26"/>
      <c r="AM188" s="26"/>
    </row>
    <row r="189" spans="1:39" ht="12.75" customHeight="1" x14ac:dyDescent="0.2">
      <c r="A189" s="71"/>
      <c r="B189" s="71"/>
      <c r="C189" s="71"/>
      <c r="D189" s="121"/>
      <c r="E189" s="121"/>
      <c r="F189" s="115" t="s">
        <v>5154</v>
      </c>
      <c r="G189" s="116">
        <v>3</v>
      </c>
      <c r="I189" s="26"/>
      <c r="J189" s="71"/>
      <c r="K189" s="71"/>
      <c r="L189" s="71"/>
      <c r="M189" s="26"/>
      <c r="N189" s="26"/>
      <c r="O189" s="26"/>
      <c r="P189" s="69"/>
      <c r="Q189" s="69"/>
      <c r="R189" s="26"/>
      <c r="S189" s="26"/>
      <c r="T189" s="26"/>
      <c r="U189" s="26"/>
      <c r="V189" s="26"/>
      <c r="W189" s="26"/>
      <c r="X189" s="26"/>
      <c r="Y189" s="26"/>
      <c r="Z189" s="26"/>
      <c r="AA189" s="26"/>
      <c r="AB189" s="26"/>
      <c r="AC189" s="26"/>
      <c r="AD189" s="26"/>
      <c r="AE189" s="26"/>
      <c r="AF189" s="26"/>
      <c r="AG189" s="26"/>
      <c r="AH189" s="26"/>
      <c r="AI189" s="26"/>
      <c r="AJ189" s="26"/>
      <c r="AK189" s="26"/>
      <c r="AL189" s="26"/>
      <c r="AM189" s="26"/>
    </row>
    <row r="190" spans="1:39" ht="12.75" customHeight="1" x14ac:dyDescent="0.2">
      <c r="A190" s="71"/>
      <c r="B190" s="71"/>
      <c r="C190" s="71"/>
      <c r="D190" s="121"/>
      <c r="E190" s="121"/>
      <c r="F190" s="115" t="s">
        <v>5651</v>
      </c>
      <c r="G190" s="116">
        <v>21</v>
      </c>
      <c r="I190" s="26"/>
      <c r="J190" s="71"/>
      <c r="K190" s="71"/>
      <c r="L190" s="71"/>
      <c r="M190" s="26"/>
      <c r="N190" s="26"/>
      <c r="O190" s="26"/>
      <c r="P190" s="69"/>
      <c r="Q190" s="69"/>
      <c r="R190" s="26"/>
      <c r="S190" s="26"/>
      <c r="T190" s="26"/>
      <c r="U190" s="26"/>
      <c r="V190" s="26"/>
      <c r="W190" s="26"/>
      <c r="X190" s="26"/>
      <c r="Y190" s="26"/>
      <c r="Z190" s="26"/>
      <c r="AA190" s="26"/>
      <c r="AB190" s="26"/>
      <c r="AC190" s="26"/>
      <c r="AD190" s="26"/>
      <c r="AE190" s="26"/>
      <c r="AF190" s="26"/>
      <c r="AG190" s="26"/>
      <c r="AH190" s="26"/>
      <c r="AI190" s="26"/>
      <c r="AJ190" s="26"/>
      <c r="AK190" s="26"/>
      <c r="AL190" s="26"/>
      <c r="AM190" s="26"/>
    </row>
    <row r="191" spans="1:39" ht="12.75" customHeight="1" x14ac:dyDescent="0.2">
      <c r="A191" s="71"/>
      <c r="B191" s="71"/>
      <c r="C191" s="71"/>
      <c r="D191" s="121"/>
      <c r="E191" s="113" t="s">
        <v>5615</v>
      </c>
      <c r="F191" s="123"/>
      <c r="G191" s="114">
        <v>37</v>
      </c>
      <c r="I191" s="26"/>
      <c r="J191" s="71"/>
      <c r="K191" s="71"/>
      <c r="L191" s="71"/>
      <c r="M191" s="26"/>
      <c r="N191" s="26"/>
      <c r="O191" s="26"/>
      <c r="P191" s="69"/>
      <c r="Q191" s="69"/>
      <c r="R191" s="26"/>
      <c r="S191" s="26"/>
      <c r="T191" s="26"/>
      <c r="U191" s="26"/>
      <c r="V191" s="26"/>
      <c r="W191" s="26"/>
      <c r="X191" s="26"/>
      <c r="Y191" s="26"/>
      <c r="Z191" s="26"/>
      <c r="AA191" s="26"/>
      <c r="AB191" s="26"/>
      <c r="AC191" s="26"/>
      <c r="AD191" s="26"/>
      <c r="AE191" s="26"/>
      <c r="AF191" s="26"/>
      <c r="AG191" s="26"/>
      <c r="AH191" s="26"/>
      <c r="AI191" s="26"/>
      <c r="AJ191" s="26"/>
      <c r="AK191" s="26"/>
      <c r="AL191" s="26"/>
      <c r="AM191" s="26"/>
    </row>
    <row r="192" spans="1:39" ht="12.75" customHeight="1" x14ac:dyDescent="0.2">
      <c r="A192" s="71"/>
      <c r="B192" s="71"/>
      <c r="C192" s="71"/>
      <c r="D192" s="113" t="s">
        <v>5616</v>
      </c>
      <c r="E192" s="123"/>
      <c r="F192" s="123"/>
      <c r="G192" s="114">
        <v>73</v>
      </c>
      <c r="I192" s="26"/>
      <c r="J192" s="71"/>
      <c r="K192" s="71"/>
      <c r="L192" s="71"/>
      <c r="M192" s="26"/>
      <c r="N192" s="26"/>
      <c r="O192" s="26"/>
      <c r="P192" s="69"/>
      <c r="Q192" s="69"/>
      <c r="R192" s="26"/>
      <c r="S192" s="26"/>
      <c r="T192" s="26"/>
      <c r="U192" s="26"/>
      <c r="V192" s="26"/>
      <c r="W192" s="26"/>
      <c r="X192" s="26"/>
      <c r="Y192" s="26"/>
      <c r="Z192" s="26"/>
      <c r="AA192" s="26"/>
      <c r="AB192" s="26"/>
      <c r="AC192" s="26"/>
      <c r="AD192" s="26"/>
      <c r="AE192" s="26"/>
      <c r="AF192" s="26"/>
      <c r="AG192" s="26"/>
      <c r="AH192" s="26"/>
      <c r="AI192" s="26"/>
      <c r="AJ192" s="26"/>
      <c r="AK192" s="26"/>
      <c r="AL192" s="26"/>
      <c r="AM192" s="26"/>
    </row>
    <row r="193" spans="1:39" ht="12.75" customHeight="1" x14ac:dyDescent="0.2">
      <c r="A193" s="71"/>
      <c r="B193" s="71"/>
      <c r="C193" s="71"/>
      <c r="D193" s="113" t="s">
        <v>5461</v>
      </c>
      <c r="E193" s="113" t="s">
        <v>5079</v>
      </c>
      <c r="F193" s="113" t="s">
        <v>5101</v>
      </c>
      <c r="G193" s="114">
        <v>3</v>
      </c>
      <c r="I193" s="26"/>
      <c r="J193" s="71"/>
      <c r="K193" s="71"/>
      <c r="L193" s="71"/>
      <c r="M193" s="26"/>
      <c r="N193" s="26"/>
      <c r="O193" s="26"/>
      <c r="P193" s="69"/>
      <c r="Q193" s="69"/>
      <c r="R193" s="26"/>
      <c r="S193" s="26"/>
      <c r="T193" s="26"/>
      <c r="U193" s="26"/>
      <c r="V193" s="26"/>
      <c r="W193" s="26"/>
      <c r="X193" s="26"/>
      <c r="Y193" s="26"/>
      <c r="Z193" s="26"/>
      <c r="AA193" s="26"/>
      <c r="AB193" s="26"/>
      <c r="AC193" s="26"/>
      <c r="AD193" s="26"/>
      <c r="AE193" s="26"/>
      <c r="AF193" s="26"/>
      <c r="AG193" s="26"/>
      <c r="AH193" s="26"/>
      <c r="AI193" s="26"/>
      <c r="AJ193" s="26"/>
      <c r="AK193" s="26"/>
      <c r="AL193" s="26"/>
      <c r="AM193" s="26"/>
    </row>
    <row r="194" spans="1:39" ht="12.75" customHeight="1" x14ac:dyDescent="0.2">
      <c r="A194" s="71"/>
      <c r="B194" s="71"/>
      <c r="C194" s="71"/>
      <c r="D194" s="121"/>
      <c r="E194" s="121"/>
      <c r="F194" s="115" t="s">
        <v>5122</v>
      </c>
      <c r="G194" s="116">
        <v>3</v>
      </c>
      <c r="I194" s="26"/>
      <c r="J194" s="71"/>
      <c r="K194" s="71"/>
      <c r="L194" s="71"/>
      <c r="M194" s="26"/>
      <c r="N194" s="26"/>
      <c r="O194" s="26"/>
      <c r="P194" s="69"/>
      <c r="Q194" s="69"/>
      <c r="R194" s="26"/>
      <c r="S194" s="26"/>
      <c r="T194" s="26"/>
      <c r="U194" s="26"/>
      <c r="V194" s="26"/>
      <c r="W194" s="26"/>
      <c r="X194" s="26"/>
      <c r="Y194" s="26"/>
      <c r="Z194" s="26"/>
      <c r="AA194" s="26"/>
      <c r="AB194" s="26"/>
      <c r="AC194" s="26"/>
      <c r="AD194" s="26"/>
      <c r="AE194" s="26"/>
      <c r="AF194" s="26"/>
      <c r="AG194" s="26"/>
      <c r="AH194" s="26"/>
      <c r="AI194" s="26"/>
      <c r="AJ194" s="26"/>
      <c r="AK194" s="26"/>
      <c r="AL194" s="26"/>
      <c r="AM194" s="26"/>
    </row>
    <row r="195" spans="1:39" ht="12.75" customHeight="1" x14ac:dyDescent="0.2">
      <c r="A195" s="71"/>
      <c r="B195" s="71"/>
      <c r="C195" s="71"/>
      <c r="D195" s="121"/>
      <c r="E195" s="113" t="s">
        <v>5614</v>
      </c>
      <c r="F195" s="123"/>
      <c r="G195" s="114">
        <v>6</v>
      </c>
      <c r="I195" s="26"/>
      <c r="J195" s="71"/>
      <c r="K195" s="71"/>
      <c r="L195" s="71"/>
      <c r="M195" s="26"/>
      <c r="N195" s="26"/>
      <c r="O195" s="26"/>
      <c r="P195" s="69"/>
      <c r="Q195" s="69"/>
      <c r="R195" s="26"/>
      <c r="S195" s="26"/>
      <c r="T195" s="26"/>
      <c r="U195" s="26"/>
      <c r="V195" s="26"/>
      <c r="W195" s="26"/>
      <c r="X195" s="26"/>
      <c r="Y195" s="26"/>
      <c r="Z195" s="26"/>
      <c r="AA195" s="26"/>
      <c r="AB195" s="26"/>
      <c r="AC195" s="26"/>
      <c r="AD195" s="26"/>
      <c r="AE195" s="26"/>
      <c r="AF195" s="26"/>
      <c r="AG195" s="26"/>
      <c r="AH195" s="26"/>
      <c r="AI195" s="26"/>
      <c r="AJ195" s="26"/>
      <c r="AK195" s="26"/>
      <c r="AL195" s="26"/>
      <c r="AM195" s="26"/>
    </row>
    <row r="196" spans="1:39" ht="12.75" customHeight="1" x14ac:dyDescent="0.2">
      <c r="A196" s="71"/>
      <c r="B196" s="71"/>
      <c r="C196" s="71"/>
      <c r="D196" s="121"/>
      <c r="E196" s="113" t="s">
        <v>5089</v>
      </c>
      <c r="F196" s="113" t="s">
        <v>5104</v>
      </c>
      <c r="G196" s="114">
        <v>23</v>
      </c>
      <c r="I196" s="26"/>
      <c r="J196" s="71"/>
      <c r="K196" s="71"/>
      <c r="L196" s="71"/>
      <c r="M196" s="26"/>
      <c r="N196" s="26"/>
      <c r="O196" s="26"/>
      <c r="P196" s="69"/>
      <c r="Q196" s="69"/>
      <c r="R196" s="26"/>
      <c r="S196" s="26"/>
      <c r="T196" s="26"/>
      <c r="U196" s="26"/>
      <c r="V196" s="26"/>
      <c r="W196" s="26"/>
      <c r="X196" s="26"/>
      <c r="Y196" s="26"/>
      <c r="Z196" s="26"/>
      <c r="AA196" s="26"/>
      <c r="AB196" s="26"/>
      <c r="AC196" s="26"/>
      <c r="AD196" s="26"/>
      <c r="AE196" s="26"/>
      <c r="AF196" s="26"/>
      <c r="AG196" s="26"/>
      <c r="AH196" s="26"/>
      <c r="AI196" s="26"/>
      <c r="AJ196" s="26"/>
      <c r="AK196" s="26"/>
      <c r="AL196" s="26"/>
      <c r="AM196" s="26"/>
    </row>
    <row r="197" spans="1:39" ht="12.75" customHeight="1" x14ac:dyDescent="0.2">
      <c r="A197" s="71"/>
      <c r="B197" s="71"/>
      <c r="C197" s="71"/>
      <c r="D197" s="121"/>
      <c r="E197" s="121"/>
      <c r="F197" s="115" t="s">
        <v>5139</v>
      </c>
      <c r="G197" s="116">
        <v>3</v>
      </c>
      <c r="I197" s="26"/>
      <c r="J197" s="71"/>
      <c r="K197" s="71"/>
      <c r="L197" s="71"/>
      <c r="M197" s="26"/>
      <c r="N197" s="26"/>
      <c r="O197" s="26"/>
      <c r="P197" s="69"/>
      <c r="Q197" s="69"/>
      <c r="R197" s="26"/>
      <c r="S197" s="26"/>
      <c r="T197" s="26"/>
      <c r="U197" s="26"/>
      <c r="V197" s="26"/>
      <c r="W197" s="26"/>
      <c r="X197" s="26"/>
      <c r="Y197" s="26"/>
      <c r="Z197" s="26"/>
      <c r="AA197" s="26"/>
      <c r="AB197" s="26"/>
      <c r="AC197" s="26"/>
      <c r="AD197" s="26"/>
      <c r="AE197" s="26"/>
      <c r="AF197" s="26"/>
      <c r="AG197" s="26"/>
      <c r="AH197" s="26"/>
      <c r="AI197" s="26"/>
      <c r="AJ197" s="26"/>
      <c r="AK197" s="26"/>
      <c r="AL197" s="26"/>
      <c r="AM197" s="26"/>
    </row>
    <row r="198" spans="1:39" ht="12.75" customHeight="1" x14ac:dyDescent="0.2">
      <c r="A198" s="71"/>
      <c r="B198" s="71"/>
      <c r="C198" s="71"/>
      <c r="D198" s="121"/>
      <c r="E198" s="113" t="s">
        <v>5615</v>
      </c>
      <c r="F198" s="123"/>
      <c r="G198" s="114">
        <v>26</v>
      </c>
      <c r="I198" s="26"/>
      <c r="J198" s="71"/>
      <c r="K198" s="71"/>
      <c r="L198" s="71"/>
      <c r="M198" s="26"/>
      <c r="N198" s="26"/>
      <c r="O198" s="26"/>
      <c r="P198" s="69"/>
      <c r="Q198" s="69"/>
      <c r="R198" s="26"/>
      <c r="S198" s="26"/>
      <c r="T198" s="26"/>
      <c r="U198" s="26"/>
      <c r="V198" s="26"/>
      <c r="W198" s="26"/>
      <c r="X198" s="26"/>
      <c r="Y198" s="26"/>
      <c r="Z198" s="26"/>
      <c r="AA198" s="26"/>
      <c r="AB198" s="26"/>
      <c r="AC198" s="26"/>
      <c r="AD198" s="26"/>
      <c r="AE198" s="26"/>
      <c r="AF198" s="26"/>
      <c r="AG198" s="26"/>
      <c r="AH198" s="26"/>
      <c r="AI198" s="26"/>
      <c r="AJ198" s="26"/>
      <c r="AK198" s="26"/>
      <c r="AL198" s="26"/>
      <c r="AM198" s="26"/>
    </row>
    <row r="199" spans="1:39" ht="12.75" customHeight="1" x14ac:dyDescent="0.2">
      <c r="A199" s="71"/>
      <c r="B199" s="71"/>
      <c r="C199" s="71"/>
      <c r="D199" s="113" t="s">
        <v>5618</v>
      </c>
      <c r="E199" s="123"/>
      <c r="F199" s="123"/>
      <c r="G199" s="114">
        <v>32</v>
      </c>
      <c r="I199" s="26"/>
      <c r="J199" s="71"/>
      <c r="K199" s="71"/>
      <c r="L199" s="71"/>
      <c r="M199" s="26"/>
      <c r="N199" s="26"/>
      <c r="O199" s="26"/>
      <c r="P199" s="69"/>
      <c r="Q199" s="69"/>
      <c r="R199" s="26"/>
      <c r="S199" s="26"/>
      <c r="T199" s="26"/>
      <c r="U199" s="26"/>
      <c r="V199" s="26"/>
      <c r="W199" s="26"/>
      <c r="X199" s="26"/>
      <c r="Y199" s="26"/>
      <c r="Z199" s="26"/>
      <c r="AA199" s="26"/>
      <c r="AB199" s="26"/>
      <c r="AC199" s="26"/>
      <c r="AD199" s="26"/>
      <c r="AE199" s="26"/>
      <c r="AF199" s="26"/>
      <c r="AG199" s="26"/>
      <c r="AH199" s="26"/>
      <c r="AI199" s="26"/>
      <c r="AL199" s="26"/>
      <c r="AM199" s="26"/>
    </row>
    <row r="200" spans="1:39" ht="12.75" customHeight="1" x14ac:dyDescent="0.2">
      <c r="A200" s="71"/>
      <c r="B200" s="71"/>
      <c r="C200" s="71"/>
      <c r="D200" s="113" t="s">
        <v>5234</v>
      </c>
      <c r="E200" s="113" t="s">
        <v>5234</v>
      </c>
      <c r="F200" s="113" t="s">
        <v>5234</v>
      </c>
      <c r="G200" s="114"/>
      <c r="I200" s="26"/>
      <c r="J200" s="71"/>
      <c r="K200" s="71"/>
      <c r="L200" s="71"/>
      <c r="M200" s="26"/>
      <c r="N200" s="26"/>
      <c r="O200" s="26"/>
      <c r="P200" s="69"/>
      <c r="Q200" s="69"/>
      <c r="R200" s="26"/>
      <c r="S200" s="26"/>
      <c r="T200" s="26"/>
      <c r="U200" s="26"/>
      <c r="V200" s="26"/>
      <c r="W200" s="26"/>
      <c r="X200" s="26"/>
      <c r="Y200" s="26"/>
      <c r="Z200" s="26"/>
      <c r="AA200" s="26"/>
      <c r="AB200" s="26"/>
      <c r="AC200" s="26"/>
      <c r="AD200" s="26"/>
      <c r="AE200" s="26"/>
      <c r="AF200" s="26"/>
      <c r="AG200" s="26"/>
      <c r="AH200" s="26"/>
      <c r="AI200" s="26"/>
      <c r="AJ200" s="26"/>
      <c r="AK200" s="26"/>
      <c r="AL200" s="26"/>
      <c r="AM200" s="26"/>
    </row>
    <row r="201" spans="1:39" ht="12.75" customHeight="1" x14ac:dyDescent="0.2">
      <c r="A201" s="71"/>
      <c r="B201" s="71"/>
      <c r="C201" s="71"/>
      <c r="D201" s="121"/>
      <c r="E201" s="113" t="s">
        <v>5641</v>
      </c>
      <c r="F201" s="123"/>
      <c r="G201" s="114"/>
      <c r="H201" s="26"/>
      <c r="I201" s="26"/>
      <c r="J201" s="71"/>
      <c r="K201" s="71"/>
      <c r="L201" s="71"/>
      <c r="M201" s="26"/>
      <c r="N201" s="26"/>
      <c r="O201" s="26"/>
      <c r="P201" s="69"/>
      <c r="Q201" s="69"/>
      <c r="R201" s="26"/>
      <c r="S201" s="26"/>
      <c r="T201" s="26"/>
      <c r="U201" s="26"/>
      <c r="V201" s="26"/>
      <c r="W201" s="26"/>
      <c r="X201" s="26"/>
      <c r="Y201" s="26"/>
      <c r="Z201" s="26"/>
      <c r="AA201" s="26"/>
      <c r="AB201" s="26"/>
      <c r="AC201" s="26"/>
      <c r="AD201" s="26"/>
      <c r="AE201" s="26"/>
      <c r="AF201" s="26"/>
      <c r="AG201" s="26"/>
      <c r="AH201" s="26"/>
      <c r="AI201" s="26"/>
      <c r="AJ201" s="111" t="s">
        <v>5275</v>
      </c>
      <c r="AK201" s="111" t="s">
        <v>5064</v>
      </c>
      <c r="AL201" s="112" t="s">
        <v>5617</v>
      </c>
      <c r="AM201" s="26"/>
    </row>
    <row r="202" spans="1:39" ht="12.75" customHeight="1" x14ac:dyDescent="0.2">
      <c r="A202" s="71"/>
      <c r="B202" s="71"/>
      <c r="C202" s="71"/>
      <c r="D202" s="113" t="s">
        <v>5641</v>
      </c>
      <c r="E202" s="123"/>
      <c r="F202" s="123"/>
      <c r="G202" s="114"/>
      <c r="H202" s="26"/>
      <c r="I202" s="26"/>
      <c r="J202" s="71"/>
      <c r="K202" s="71"/>
      <c r="L202" s="71"/>
      <c r="M202" s="26"/>
      <c r="N202" s="26"/>
      <c r="O202" s="26"/>
      <c r="P202" s="69"/>
      <c r="Q202" s="69"/>
      <c r="R202" s="26"/>
      <c r="S202" s="26"/>
      <c r="T202" s="26"/>
      <c r="U202" s="26"/>
      <c r="V202" s="26"/>
      <c r="W202" s="26"/>
      <c r="X202" s="26"/>
      <c r="Y202" s="26"/>
      <c r="Z202" s="26"/>
      <c r="AA202" s="26"/>
      <c r="AB202" s="26"/>
      <c r="AC202" s="26"/>
      <c r="AD202" s="26"/>
      <c r="AE202" s="26"/>
      <c r="AF202" s="26"/>
      <c r="AG202" s="26"/>
      <c r="AH202" s="26"/>
      <c r="AI202" s="26"/>
      <c r="AJ202" s="113" t="s">
        <v>5619</v>
      </c>
      <c r="AK202" s="113" t="s">
        <v>5234</v>
      </c>
      <c r="AL202" s="114"/>
      <c r="AM202" s="26"/>
    </row>
    <row r="203" spans="1:39" ht="16" x14ac:dyDescent="0.2">
      <c r="A203" s="71"/>
      <c r="B203" s="71"/>
      <c r="C203" s="71"/>
      <c r="D203" s="117" t="s">
        <v>5639</v>
      </c>
      <c r="E203" s="122"/>
      <c r="F203" s="122"/>
      <c r="G203" s="118">
        <v>105</v>
      </c>
      <c r="H203" s="26"/>
      <c r="I203" s="26"/>
      <c r="J203" s="71"/>
      <c r="K203" s="71"/>
      <c r="L203" s="71"/>
      <c r="M203" s="26"/>
      <c r="N203" s="26"/>
      <c r="O203" s="26"/>
      <c r="P203" s="69"/>
      <c r="Q203" s="69"/>
      <c r="R203" s="26"/>
      <c r="S203" s="26"/>
      <c r="T203" s="26"/>
      <c r="U203" s="26"/>
      <c r="V203" s="26"/>
      <c r="W203" s="26"/>
      <c r="X203" s="26"/>
      <c r="Y203" s="26"/>
      <c r="Z203" s="26"/>
      <c r="AA203" s="26"/>
      <c r="AB203" s="26"/>
      <c r="AC203" s="26"/>
      <c r="AD203" s="26"/>
      <c r="AE203" s="26"/>
      <c r="AF203" s="26"/>
      <c r="AG203" s="26"/>
      <c r="AH203" s="26"/>
      <c r="AI203" s="26"/>
      <c r="AJ203" s="113" t="s">
        <v>5620</v>
      </c>
      <c r="AK203" s="113">
        <v>51010010018</v>
      </c>
      <c r="AL203" s="114">
        <v>1</v>
      </c>
      <c r="AM203" s="26"/>
    </row>
    <row r="204" spans="1:39" ht="16" x14ac:dyDescent="0.2">
      <c r="A204" s="71"/>
      <c r="B204" s="71"/>
      <c r="C204" s="71"/>
      <c r="H204" s="26"/>
      <c r="I204" s="26"/>
      <c r="J204" s="71"/>
      <c r="K204" s="71"/>
      <c r="L204" s="71"/>
      <c r="M204" s="26"/>
      <c r="N204" s="26"/>
      <c r="O204" s="26"/>
      <c r="P204" s="69"/>
      <c r="Q204" s="69"/>
      <c r="R204" s="26"/>
      <c r="S204" s="26"/>
      <c r="T204" s="26"/>
      <c r="U204" s="26"/>
      <c r="V204" s="26"/>
      <c r="W204" s="26"/>
      <c r="X204" s="26"/>
      <c r="Y204" s="26"/>
      <c r="Z204" s="26"/>
      <c r="AA204" s="26"/>
      <c r="AB204" s="26"/>
      <c r="AC204" s="26"/>
      <c r="AD204" s="26"/>
      <c r="AE204" s="26"/>
      <c r="AF204" s="26"/>
      <c r="AG204" s="26"/>
      <c r="AH204" s="26"/>
      <c r="AI204" s="26"/>
      <c r="AJ204" s="121"/>
      <c r="AK204" s="115">
        <v>51010010021</v>
      </c>
      <c r="AL204" s="116">
        <v>1</v>
      </c>
      <c r="AM204" s="26"/>
    </row>
    <row r="205" spans="1:39" ht="12.75" customHeight="1" x14ac:dyDescent="0.2">
      <c r="A205" s="71"/>
      <c r="B205" s="71"/>
      <c r="C205" s="71"/>
      <c r="D205" s="26"/>
      <c r="E205" s="26"/>
      <c r="F205" s="26"/>
      <c r="G205" s="26"/>
      <c r="H205" s="26"/>
      <c r="I205" s="26"/>
      <c r="J205" s="71"/>
      <c r="K205" s="71"/>
      <c r="L205" s="71"/>
      <c r="M205" s="26"/>
      <c r="N205" s="26"/>
      <c r="O205" s="26"/>
      <c r="P205" s="69"/>
      <c r="Q205" s="69"/>
      <c r="R205" s="26"/>
      <c r="S205" s="26"/>
      <c r="T205" s="26"/>
      <c r="U205" s="26"/>
      <c r="V205" s="26"/>
      <c r="W205" s="26"/>
      <c r="X205" s="26"/>
      <c r="Y205" s="26"/>
      <c r="Z205" s="26"/>
      <c r="AA205" s="26"/>
      <c r="AB205" s="26"/>
      <c r="AC205" s="26"/>
      <c r="AD205" s="26"/>
      <c r="AE205" s="26"/>
      <c r="AF205" s="26"/>
      <c r="AG205" s="26"/>
      <c r="AH205" s="26"/>
      <c r="AI205" s="26"/>
      <c r="AJ205" s="121"/>
      <c r="AK205" s="115">
        <v>51010010033</v>
      </c>
      <c r="AL205" s="116">
        <v>1</v>
      </c>
      <c r="AM205" s="26"/>
    </row>
    <row r="206" spans="1:39" ht="12.75" customHeight="1" x14ac:dyDescent="0.2">
      <c r="A206" s="71"/>
      <c r="B206" s="71"/>
      <c r="C206" s="71"/>
      <c r="D206" s="26"/>
      <c r="E206" s="26"/>
      <c r="F206" s="26"/>
      <c r="G206" s="26"/>
      <c r="H206" s="26"/>
      <c r="I206" s="26"/>
      <c r="J206" s="71"/>
      <c r="K206" s="71"/>
      <c r="L206" s="71"/>
      <c r="M206" s="26"/>
      <c r="N206" s="26"/>
      <c r="O206" s="26"/>
      <c r="P206" s="69"/>
      <c r="Q206" s="69"/>
      <c r="R206" s="26"/>
      <c r="S206" s="26"/>
      <c r="T206" s="26"/>
      <c r="U206" s="26"/>
      <c r="V206" s="26"/>
      <c r="W206" s="26"/>
      <c r="X206" s="26"/>
      <c r="Y206" s="26"/>
      <c r="Z206" s="26"/>
      <c r="AA206" s="26"/>
      <c r="AB206" s="26"/>
      <c r="AC206" s="26"/>
      <c r="AD206" s="26"/>
      <c r="AE206" s="26"/>
      <c r="AF206" s="26"/>
      <c r="AG206" s="26"/>
      <c r="AH206" s="26"/>
      <c r="AI206" s="26"/>
      <c r="AJ206" s="121"/>
      <c r="AK206" s="115">
        <v>51010010038</v>
      </c>
      <c r="AL206" s="116">
        <v>1</v>
      </c>
      <c r="AM206" s="26"/>
    </row>
    <row r="207" spans="1:39" ht="12.75" customHeight="1" x14ac:dyDescent="0.2">
      <c r="A207" s="71"/>
      <c r="B207" s="71"/>
      <c r="C207" s="71"/>
      <c r="D207" s="26"/>
      <c r="E207" s="26"/>
      <c r="F207" s="26"/>
      <c r="G207" s="26"/>
      <c r="H207" s="26"/>
      <c r="I207" s="26"/>
      <c r="J207" s="71"/>
      <c r="K207" s="71"/>
      <c r="L207" s="71"/>
      <c r="M207" s="26"/>
      <c r="N207" s="26"/>
      <c r="O207" s="26"/>
      <c r="P207" s="69"/>
      <c r="Q207" s="69"/>
      <c r="R207" s="26"/>
      <c r="S207" s="26"/>
      <c r="T207" s="26"/>
      <c r="U207" s="26"/>
      <c r="V207" s="26"/>
      <c r="W207" s="26"/>
      <c r="X207" s="26"/>
      <c r="Y207" s="26"/>
      <c r="Z207" s="26"/>
      <c r="AA207" s="26"/>
      <c r="AB207" s="26"/>
      <c r="AC207" s="26"/>
      <c r="AD207" s="26"/>
      <c r="AE207" s="26"/>
      <c r="AF207" s="26"/>
      <c r="AG207" s="26"/>
      <c r="AH207" s="26"/>
      <c r="AI207" s="26"/>
      <c r="AJ207" s="121"/>
      <c r="AK207" s="115">
        <v>51010010039</v>
      </c>
      <c r="AL207" s="116">
        <v>1</v>
      </c>
      <c r="AM207" s="26"/>
    </row>
    <row r="208" spans="1:39" ht="12.75" customHeight="1" x14ac:dyDescent="0.2">
      <c r="A208" s="71"/>
      <c r="B208" s="71"/>
      <c r="C208" s="71"/>
      <c r="D208" s="26"/>
      <c r="E208" s="26"/>
      <c r="F208" s="26"/>
      <c r="G208" s="26"/>
      <c r="H208" s="26"/>
      <c r="I208" s="26"/>
      <c r="J208" s="71"/>
      <c r="K208" s="71"/>
      <c r="L208" s="71"/>
      <c r="M208" s="26"/>
      <c r="N208" s="26"/>
      <c r="O208" s="26"/>
      <c r="P208" s="69"/>
      <c r="Q208" s="69"/>
      <c r="R208" s="26"/>
      <c r="S208" s="26"/>
      <c r="T208" s="26"/>
      <c r="U208" s="26"/>
      <c r="V208" s="26"/>
      <c r="W208" s="26"/>
      <c r="X208" s="26"/>
      <c r="Y208" s="26"/>
      <c r="Z208" s="26"/>
      <c r="AA208" s="26"/>
      <c r="AB208" s="26"/>
      <c r="AC208" s="26"/>
      <c r="AD208" s="26"/>
      <c r="AE208" s="26"/>
      <c r="AF208" s="26"/>
      <c r="AG208" s="26"/>
      <c r="AH208" s="26"/>
      <c r="AI208" s="26"/>
      <c r="AJ208" s="121"/>
      <c r="AK208" s="115">
        <v>51020010002</v>
      </c>
      <c r="AL208" s="116">
        <v>2</v>
      </c>
      <c r="AM208" s="26"/>
    </row>
    <row r="209" spans="1:39" ht="12.75" customHeight="1" x14ac:dyDescent="0.2">
      <c r="A209" s="71"/>
      <c r="B209" s="71"/>
      <c r="C209" s="71"/>
      <c r="D209" s="26"/>
      <c r="E209" s="26"/>
      <c r="F209" s="26"/>
      <c r="G209" s="26"/>
      <c r="H209" s="26"/>
      <c r="I209" s="26"/>
      <c r="J209" s="71"/>
      <c r="K209" s="71"/>
      <c r="L209" s="71"/>
      <c r="M209" s="26"/>
      <c r="N209" s="26"/>
      <c r="O209" s="26"/>
      <c r="P209" s="69"/>
      <c r="Q209" s="69"/>
      <c r="R209" s="26"/>
      <c r="S209" s="26"/>
      <c r="T209" s="26"/>
      <c r="U209" s="26"/>
      <c r="V209" s="26"/>
      <c r="W209" s="26"/>
      <c r="X209" s="26"/>
      <c r="Y209" s="26"/>
      <c r="Z209" s="26"/>
      <c r="AA209" s="26"/>
      <c r="AB209" s="26"/>
      <c r="AC209" s="26"/>
      <c r="AD209" s="26"/>
      <c r="AE209" s="26"/>
      <c r="AF209" s="26"/>
      <c r="AG209" s="26"/>
      <c r="AH209" s="26"/>
      <c r="AI209" s="26"/>
      <c r="AJ209" s="121"/>
      <c r="AK209" s="115">
        <v>51020010003</v>
      </c>
      <c r="AL209" s="116">
        <v>1</v>
      </c>
      <c r="AM209" s="26"/>
    </row>
    <row r="210" spans="1:39" ht="12.75" customHeight="1" x14ac:dyDescent="0.2">
      <c r="A210" s="71"/>
      <c r="B210" s="71"/>
      <c r="C210" s="71"/>
      <c r="D210" s="26"/>
      <c r="E210" s="26"/>
      <c r="F210" s="26"/>
      <c r="G210" s="26"/>
      <c r="H210" s="26"/>
      <c r="I210" s="26"/>
      <c r="J210" s="71"/>
      <c r="K210" s="71"/>
      <c r="L210" s="71"/>
      <c r="M210" s="26"/>
      <c r="N210" s="26"/>
      <c r="O210" s="26"/>
      <c r="P210" s="69"/>
      <c r="Q210" s="69"/>
      <c r="R210" s="26"/>
      <c r="S210" s="26"/>
      <c r="T210" s="26"/>
      <c r="U210" s="26"/>
      <c r="V210" s="26"/>
      <c r="W210" s="26"/>
      <c r="X210" s="26"/>
      <c r="Y210" s="26"/>
      <c r="Z210" s="26"/>
      <c r="AA210" s="26"/>
      <c r="AB210" s="26"/>
      <c r="AC210" s="26"/>
      <c r="AD210" s="26"/>
      <c r="AE210" s="26"/>
      <c r="AF210" s="26"/>
      <c r="AG210" s="26"/>
      <c r="AH210" s="26"/>
      <c r="AI210" s="26"/>
      <c r="AJ210" s="121"/>
      <c r="AK210" s="115">
        <v>51020010004</v>
      </c>
      <c r="AL210" s="116">
        <v>1</v>
      </c>
      <c r="AM210" s="26"/>
    </row>
    <row r="211" spans="1:39" ht="12.75" customHeight="1" x14ac:dyDescent="0.2">
      <c r="A211" s="71"/>
      <c r="B211" s="71"/>
      <c r="C211" s="71"/>
      <c r="D211" s="26"/>
      <c r="E211" s="26"/>
      <c r="F211" s="26"/>
      <c r="G211" s="26"/>
      <c r="H211" s="26"/>
      <c r="I211" s="26"/>
      <c r="J211" s="71"/>
      <c r="K211" s="71"/>
      <c r="L211" s="71"/>
      <c r="M211" s="26"/>
      <c r="N211" s="26"/>
      <c r="O211" s="26"/>
      <c r="P211" s="69"/>
      <c r="Q211" s="69"/>
      <c r="R211" s="26"/>
      <c r="S211" s="26"/>
      <c r="T211" s="26"/>
      <c r="U211" s="26"/>
      <c r="V211" s="26"/>
      <c r="W211" s="26"/>
      <c r="X211" s="26"/>
      <c r="Y211" s="26"/>
      <c r="Z211" s="26"/>
      <c r="AA211" s="26"/>
      <c r="AB211" s="26"/>
      <c r="AC211" s="26"/>
      <c r="AD211" s="26"/>
      <c r="AE211" s="26"/>
      <c r="AF211" s="26"/>
      <c r="AG211" s="26"/>
      <c r="AH211" s="26"/>
      <c r="AI211" s="26"/>
      <c r="AJ211" s="121"/>
      <c r="AK211" s="115">
        <v>51020010006</v>
      </c>
      <c r="AL211" s="116">
        <v>1</v>
      </c>
      <c r="AM211" s="26"/>
    </row>
    <row r="212" spans="1:39" ht="12.75" customHeight="1" x14ac:dyDescent="0.2">
      <c r="A212" s="71"/>
      <c r="B212" s="71"/>
      <c r="C212" s="71"/>
      <c r="D212" s="26"/>
      <c r="E212" s="26"/>
      <c r="F212" s="26"/>
      <c r="G212" s="26"/>
      <c r="H212" s="26"/>
      <c r="I212" s="26"/>
      <c r="J212" s="71"/>
      <c r="K212" s="71"/>
      <c r="L212" s="71"/>
      <c r="M212" s="26"/>
      <c r="N212" s="26"/>
      <c r="O212" s="26"/>
      <c r="P212" s="69"/>
      <c r="Q212" s="69"/>
      <c r="R212" s="26"/>
      <c r="S212" s="26"/>
      <c r="T212" s="26"/>
      <c r="U212" s="26"/>
      <c r="V212" s="26"/>
      <c r="W212" s="26"/>
      <c r="X212" s="26"/>
      <c r="Y212" s="26"/>
      <c r="Z212" s="26"/>
      <c r="AA212" s="26"/>
      <c r="AB212" s="26"/>
      <c r="AC212" s="26"/>
      <c r="AD212" s="26"/>
      <c r="AE212" s="26"/>
      <c r="AF212" s="26"/>
      <c r="AG212" s="26"/>
      <c r="AH212" s="26"/>
      <c r="AI212" s="26"/>
      <c r="AJ212" s="121"/>
      <c r="AK212" s="115">
        <v>51020010007</v>
      </c>
      <c r="AL212" s="116">
        <v>1</v>
      </c>
      <c r="AM212" s="26"/>
    </row>
    <row r="213" spans="1:39" ht="12.75" customHeight="1" x14ac:dyDescent="0.2">
      <c r="A213" s="71"/>
      <c r="B213" s="71"/>
      <c r="C213" s="71"/>
      <c r="D213" s="26"/>
      <c r="E213" s="26"/>
      <c r="F213" s="26"/>
      <c r="G213" s="26"/>
      <c r="H213" s="26"/>
      <c r="I213" s="26"/>
      <c r="J213" s="71"/>
      <c r="K213" s="71"/>
      <c r="L213" s="71"/>
      <c r="M213" s="26"/>
      <c r="N213" s="26"/>
      <c r="O213" s="26"/>
      <c r="P213" s="69"/>
      <c r="Q213" s="69"/>
      <c r="R213" s="26"/>
      <c r="S213" s="26"/>
      <c r="T213" s="26"/>
      <c r="U213" s="26"/>
      <c r="V213" s="26"/>
      <c r="W213" s="26"/>
      <c r="X213" s="26"/>
      <c r="Y213" s="26"/>
      <c r="Z213" s="26"/>
      <c r="AA213" s="26"/>
      <c r="AB213" s="26"/>
      <c r="AC213" s="26"/>
      <c r="AD213" s="26"/>
      <c r="AE213" s="26"/>
      <c r="AF213" s="26"/>
      <c r="AG213" s="26"/>
      <c r="AH213" s="26"/>
      <c r="AI213" s="26"/>
      <c r="AJ213" s="121"/>
      <c r="AK213" s="115">
        <v>51020010008</v>
      </c>
      <c r="AL213" s="116">
        <v>1</v>
      </c>
      <c r="AM213" s="26"/>
    </row>
    <row r="214" spans="1:39" ht="12.75" customHeight="1" x14ac:dyDescent="0.2">
      <c r="A214" s="71"/>
      <c r="B214" s="71"/>
      <c r="C214" s="71"/>
      <c r="D214" s="26"/>
      <c r="E214" s="26"/>
      <c r="F214" s="26"/>
      <c r="G214" s="26"/>
      <c r="H214" s="26"/>
      <c r="I214" s="26"/>
      <c r="J214" s="71"/>
      <c r="K214" s="71"/>
      <c r="L214" s="71"/>
      <c r="M214" s="26"/>
      <c r="N214" s="26"/>
      <c r="O214" s="26"/>
      <c r="P214" s="69"/>
      <c r="Q214" s="69"/>
      <c r="R214" s="26"/>
      <c r="S214" s="26"/>
      <c r="T214" s="26"/>
      <c r="U214" s="26"/>
      <c r="V214" s="26"/>
      <c r="W214" s="26"/>
      <c r="X214" s="26"/>
      <c r="Y214" s="26"/>
      <c r="Z214" s="26"/>
      <c r="AA214" s="26"/>
      <c r="AB214" s="26"/>
      <c r="AC214" s="26"/>
      <c r="AD214" s="26"/>
      <c r="AE214" s="26"/>
      <c r="AF214" s="26"/>
      <c r="AG214" s="26"/>
      <c r="AH214" s="26"/>
      <c r="AI214" s="26"/>
      <c r="AJ214" s="121"/>
      <c r="AK214" s="115">
        <v>51020010009</v>
      </c>
      <c r="AL214" s="116">
        <v>1</v>
      </c>
      <c r="AM214" s="26"/>
    </row>
    <row r="215" spans="1:39" ht="12.75" customHeight="1" x14ac:dyDescent="0.2">
      <c r="A215" s="71"/>
      <c r="B215" s="71"/>
      <c r="C215" s="71"/>
      <c r="D215" s="26"/>
      <c r="E215" s="26"/>
      <c r="F215" s="26"/>
      <c r="G215" s="26"/>
      <c r="H215" s="26"/>
      <c r="I215" s="26"/>
      <c r="J215" s="71"/>
      <c r="K215" s="71"/>
      <c r="L215" s="71"/>
      <c r="M215" s="26"/>
      <c r="N215" s="26"/>
      <c r="O215" s="26"/>
      <c r="P215" s="69"/>
      <c r="Q215" s="69"/>
      <c r="R215" s="26"/>
      <c r="S215" s="26"/>
      <c r="T215" s="26"/>
      <c r="U215" s="26"/>
      <c r="V215" s="26"/>
      <c r="W215" s="26"/>
      <c r="X215" s="26"/>
      <c r="Y215" s="26"/>
      <c r="Z215" s="26"/>
      <c r="AA215" s="26"/>
      <c r="AB215" s="26"/>
      <c r="AC215" s="26"/>
      <c r="AD215" s="26"/>
      <c r="AE215" s="26"/>
      <c r="AF215" s="26"/>
      <c r="AG215" s="26"/>
      <c r="AH215" s="26"/>
      <c r="AI215" s="26"/>
      <c r="AJ215" s="121"/>
      <c r="AK215" s="115">
        <v>51020020001</v>
      </c>
      <c r="AL215" s="116">
        <v>1</v>
      </c>
      <c r="AM215" s="26"/>
    </row>
    <row r="216" spans="1:39" ht="12.75" customHeight="1" x14ac:dyDescent="0.2">
      <c r="A216" s="71"/>
      <c r="B216" s="71"/>
      <c r="C216" s="71"/>
      <c r="D216" s="26"/>
      <c r="E216" s="26"/>
      <c r="F216" s="26"/>
      <c r="G216" s="26"/>
      <c r="H216" s="26"/>
      <c r="I216" s="26"/>
      <c r="J216" s="71"/>
      <c r="K216" s="71"/>
      <c r="L216" s="71"/>
      <c r="M216" s="26"/>
      <c r="N216" s="26"/>
      <c r="O216" s="26"/>
      <c r="P216" s="69"/>
      <c r="Q216" s="69"/>
      <c r="R216" s="26"/>
      <c r="S216" s="26"/>
      <c r="T216" s="26"/>
      <c r="U216" s="26"/>
      <c r="V216" s="26"/>
      <c r="W216" s="26"/>
      <c r="X216" s="26"/>
      <c r="Y216" s="26"/>
      <c r="Z216" s="26"/>
      <c r="AA216" s="26"/>
      <c r="AB216" s="26"/>
      <c r="AC216" s="26"/>
      <c r="AD216" s="26"/>
      <c r="AE216" s="26"/>
      <c r="AF216" s="26"/>
      <c r="AG216" s="26"/>
      <c r="AH216" s="26"/>
      <c r="AI216" s="26"/>
      <c r="AJ216" s="121"/>
      <c r="AK216" s="115">
        <v>51020020002</v>
      </c>
      <c r="AL216" s="116">
        <v>1</v>
      </c>
      <c r="AM216" s="26"/>
    </row>
    <row r="217" spans="1:39" ht="12.75" customHeight="1" x14ac:dyDescent="0.2">
      <c r="A217" s="71"/>
      <c r="B217" s="71"/>
      <c r="C217" s="71"/>
      <c r="D217" s="26"/>
      <c r="E217" s="26"/>
      <c r="F217" s="26"/>
      <c r="G217" s="26"/>
      <c r="H217" s="26"/>
      <c r="I217" s="26"/>
      <c r="J217" s="71"/>
      <c r="K217" s="71"/>
      <c r="L217" s="71"/>
      <c r="M217" s="26"/>
      <c r="N217" s="26"/>
      <c r="O217" s="26"/>
      <c r="P217" s="69"/>
      <c r="Q217" s="69"/>
      <c r="R217" s="26"/>
      <c r="S217" s="26"/>
      <c r="T217" s="26"/>
      <c r="U217" s="26"/>
      <c r="V217" s="26"/>
      <c r="W217" s="26"/>
      <c r="X217" s="26"/>
      <c r="Y217" s="26"/>
      <c r="Z217" s="26"/>
      <c r="AA217" s="26"/>
      <c r="AB217" s="26"/>
      <c r="AC217" s="26"/>
      <c r="AD217" s="26"/>
      <c r="AE217" s="26"/>
      <c r="AF217" s="26"/>
      <c r="AG217" s="26"/>
      <c r="AH217" s="26"/>
      <c r="AI217" s="26"/>
      <c r="AJ217" s="121"/>
      <c r="AK217" s="115">
        <v>51020020003</v>
      </c>
      <c r="AL217" s="116">
        <v>1</v>
      </c>
      <c r="AM217" s="26"/>
    </row>
    <row r="218" spans="1:39" ht="12.75" customHeight="1" x14ac:dyDescent="0.2">
      <c r="A218" s="71"/>
      <c r="B218" s="71"/>
      <c r="C218" s="71"/>
      <c r="D218" s="26"/>
      <c r="E218" s="26"/>
      <c r="F218" s="26"/>
      <c r="G218" s="26"/>
      <c r="H218" s="26"/>
      <c r="I218" s="26"/>
      <c r="J218" s="71"/>
      <c r="K218" s="71"/>
      <c r="L218" s="71"/>
      <c r="M218" s="26"/>
      <c r="N218" s="26"/>
      <c r="O218" s="26"/>
      <c r="P218" s="69"/>
      <c r="Q218" s="69"/>
      <c r="R218" s="26"/>
      <c r="S218" s="26"/>
      <c r="T218" s="26"/>
      <c r="U218" s="26"/>
      <c r="V218" s="26"/>
      <c r="W218" s="26"/>
      <c r="X218" s="26"/>
      <c r="Y218" s="26"/>
      <c r="Z218" s="26"/>
      <c r="AA218" s="26"/>
      <c r="AB218" s="26"/>
      <c r="AC218" s="26"/>
      <c r="AD218" s="26"/>
      <c r="AE218" s="26"/>
      <c r="AF218" s="26"/>
      <c r="AG218" s="26"/>
      <c r="AH218" s="26"/>
      <c r="AI218" s="26"/>
      <c r="AJ218" s="121"/>
      <c r="AK218" s="115">
        <v>51020020004</v>
      </c>
      <c r="AL218" s="116">
        <v>1</v>
      </c>
      <c r="AM218" s="26"/>
    </row>
    <row r="219" spans="1:39" ht="12.75" customHeight="1" x14ac:dyDescent="0.2">
      <c r="A219" s="71"/>
      <c r="B219" s="71"/>
      <c r="C219" s="71"/>
      <c r="D219" s="26"/>
      <c r="E219" s="26"/>
      <c r="F219" s="26"/>
      <c r="G219" s="26"/>
      <c r="H219" s="26"/>
      <c r="I219" s="26"/>
      <c r="J219" s="71"/>
      <c r="K219" s="71"/>
      <c r="L219" s="71"/>
      <c r="M219" s="26"/>
      <c r="N219" s="26"/>
      <c r="O219" s="26"/>
      <c r="P219" s="69"/>
      <c r="Q219" s="69"/>
      <c r="R219" s="26"/>
      <c r="S219" s="26"/>
      <c r="T219" s="26"/>
      <c r="U219" s="26"/>
      <c r="V219" s="26"/>
      <c r="W219" s="26"/>
      <c r="X219" s="26"/>
      <c r="Y219" s="26"/>
      <c r="Z219" s="26"/>
      <c r="AA219" s="26"/>
      <c r="AB219" s="26"/>
      <c r="AC219" s="26"/>
      <c r="AD219" s="26"/>
      <c r="AE219" s="26"/>
      <c r="AF219" s="26"/>
      <c r="AG219" s="26"/>
      <c r="AH219" s="26"/>
      <c r="AI219" s="26"/>
      <c r="AJ219" s="121"/>
      <c r="AK219" s="115">
        <v>51030010002</v>
      </c>
      <c r="AL219" s="116">
        <v>1</v>
      </c>
      <c r="AM219" s="26"/>
    </row>
    <row r="220" spans="1:39" ht="12.75" customHeight="1" x14ac:dyDescent="0.2">
      <c r="A220" s="71"/>
      <c r="B220" s="71"/>
      <c r="C220" s="71"/>
      <c r="D220" s="26"/>
      <c r="E220" s="26"/>
      <c r="F220" s="26"/>
      <c r="G220" s="26"/>
      <c r="H220" s="26"/>
      <c r="I220" s="26"/>
      <c r="J220" s="71"/>
      <c r="K220" s="71"/>
      <c r="L220" s="71"/>
      <c r="M220" s="26"/>
      <c r="N220" s="26"/>
      <c r="O220" s="26"/>
      <c r="P220" s="69"/>
      <c r="Q220" s="69"/>
      <c r="R220" s="26"/>
      <c r="S220" s="26"/>
      <c r="T220" s="26"/>
      <c r="U220" s="26"/>
      <c r="V220" s="26"/>
      <c r="W220" s="26"/>
      <c r="X220" s="26"/>
      <c r="Y220" s="26"/>
      <c r="Z220" s="26"/>
      <c r="AA220" s="26"/>
      <c r="AB220" s="26"/>
      <c r="AC220" s="26"/>
      <c r="AD220" s="26"/>
      <c r="AE220" s="26"/>
      <c r="AF220" s="26"/>
      <c r="AG220" s="26"/>
      <c r="AH220" s="26"/>
      <c r="AI220" s="26"/>
      <c r="AJ220" s="121"/>
      <c r="AK220" s="115">
        <v>51030010003</v>
      </c>
      <c r="AL220" s="116">
        <v>1</v>
      </c>
      <c r="AM220" s="26"/>
    </row>
    <row r="221" spans="1:39" ht="12.75" customHeight="1" x14ac:dyDescent="0.2">
      <c r="A221" s="71"/>
      <c r="B221" s="71"/>
      <c r="C221" s="71"/>
      <c r="D221" s="26"/>
      <c r="E221" s="26"/>
      <c r="F221" s="26"/>
      <c r="G221" s="26"/>
      <c r="H221" s="26"/>
      <c r="I221" s="26"/>
      <c r="J221" s="71"/>
      <c r="K221" s="71"/>
      <c r="L221" s="71"/>
      <c r="M221" s="26"/>
      <c r="N221" s="26"/>
      <c r="O221" s="26"/>
      <c r="P221" s="69"/>
      <c r="Q221" s="69"/>
      <c r="R221" s="26"/>
      <c r="S221" s="26"/>
      <c r="T221" s="26"/>
      <c r="U221" s="26"/>
      <c r="V221" s="26"/>
      <c r="W221" s="26"/>
      <c r="X221" s="26"/>
      <c r="Y221" s="26"/>
      <c r="Z221" s="26"/>
      <c r="AA221" s="26"/>
      <c r="AB221" s="26"/>
      <c r="AC221" s="26"/>
      <c r="AD221" s="26"/>
      <c r="AE221" s="26"/>
      <c r="AF221" s="26"/>
      <c r="AG221" s="26"/>
      <c r="AH221" s="26"/>
      <c r="AI221" s="26"/>
      <c r="AJ221" s="121"/>
      <c r="AK221" s="115">
        <v>51040010001</v>
      </c>
      <c r="AL221" s="116">
        <v>4</v>
      </c>
      <c r="AM221" s="26"/>
    </row>
    <row r="222" spans="1:39" ht="12.75" customHeight="1" x14ac:dyDescent="0.2">
      <c r="A222" s="71"/>
      <c r="B222" s="71"/>
      <c r="C222" s="71"/>
      <c r="D222" s="26"/>
      <c r="E222" s="26"/>
      <c r="F222" s="26"/>
      <c r="G222" s="26"/>
      <c r="H222" s="26"/>
      <c r="I222" s="26"/>
      <c r="J222" s="71"/>
      <c r="K222" s="71"/>
      <c r="L222" s="71"/>
      <c r="M222" s="26"/>
      <c r="N222" s="26"/>
      <c r="O222" s="26"/>
      <c r="P222" s="69"/>
      <c r="Q222" s="69"/>
      <c r="R222" s="26"/>
      <c r="S222" s="26"/>
      <c r="T222" s="26"/>
      <c r="U222" s="26"/>
      <c r="V222" s="26"/>
      <c r="W222" s="26"/>
      <c r="X222" s="26"/>
      <c r="Y222" s="26"/>
      <c r="Z222" s="26"/>
      <c r="AA222" s="26"/>
      <c r="AB222" s="26"/>
      <c r="AC222" s="26"/>
      <c r="AD222" s="26"/>
      <c r="AE222" s="26"/>
      <c r="AF222" s="26"/>
      <c r="AG222" s="26"/>
      <c r="AH222" s="26"/>
      <c r="AI222" s="26"/>
      <c r="AJ222" s="121"/>
      <c r="AK222" s="115">
        <v>51040010004</v>
      </c>
      <c r="AL222" s="116">
        <v>1</v>
      </c>
      <c r="AM222" s="26"/>
    </row>
    <row r="223" spans="1:39" ht="12.75" customHeight="1" x14ac:dyDescent="0.2">
      <c r="A223" s="71"/>
      <c r="B223" s="71"/>
      <c r="C223" s="71"/>
      <c r="D223" s="26"/>
      <c r="E223" s="26"/>
      <c r="F223" s="26"/>
      <c r="G223" s="26"/>
      <c r="H223" s="26"/>
      <c r="I223" s="26"/>
      <c r="J223" s="71"/>
      <c r="K223" s="71"/>
      <c r="L223" s="71"/>
      <c r="M223" s="26"/>
      <c r="N223" s="26"/>
      <c r="O223" s="26"/>
      <c r="P223" s="69"/>
      <c r="Q223" s="69"/>
      <c r="R223" s="26"/>
      <c r="S223" s="26"/>
      <c r="T223" s="26"/>
      <c r="U223" s="26"/>
      <c r="V223" s="26"/>
      <c r="W223" s="26"/>
      <c r="X223" s="26"/>
      <c r="Y223" s="26"/>
      <c r="Z223" s="26"/>
      <c r="AA223" s="26"/>
      <c r="AB223" s="26"/>
      <c r="AC223" s="26"/>
      <c r="AD223" s="26"/>
      <c r="AE223" s="26"/>
      <c r="AF223" s="26"/>
      <c r="AG223" s="26"/>
      <c r="AH223" s="26"/>
      <c r="AI223" s="26"/>
      <c r="AJ223" s="121"/>
      <c r="AK223" s="115">
        <v>51040010005</v>
      </c>
      <c r="AL223" s="116">
        <v>1</v>
      </c>
      <c r="AM223" s="26"/>
    </row>
    <row r="224" spans="1:39" ht="12.75" customHeight="1" x14ac:dyDescent="0.2">
      <c r="A224" s="71"/>
      <c r="B224" s="71"/>
      <c r="C224" s="71"/>
      <c r="D224" s="26"/>
      <c r="E224" s="26"/>
      <c r="F224" s="26"/>
      <c r="G224" s="26"/>
      <c r="H224" s="26"/>
      <c r="I224" s="26"/>
      <c r="J224" s="71"/>
      <c r="K224" s="71"/>
      <c r="L224" s="71"/>
      <c r="M224" s="26"/>
      <c r="N224" s="26"/>
      <c r="O224" s="26"/>
      <c r="P224" s="69"/>
      <c r="Q224" s="69"/>
      <c r="R224" s="26"/>
      <c r="S224" s="26"/>
      <c r="T224" s="26"/>
      <c r="U224" s="26"/>
      <c r="V224" s="26"/>
      <c r="W224" s="26"/>
      <c r="X224" s="26"/>
      <c r="Y224" s="26"/>
      <c r="Z224" s="26"/>
      <c r="AA224" s="26"/>
      <c r="AB224" s="26"/>
      <c r="AC224" s="26"/>
      <c r="AD224" s="26"/>
      <c r="AE224" s="26"/>
      <c r="AF224" s="26"/>
      <c r="AG224" s="26"/>
      <c r="AH224" s="26"/>
      <c r="AI224" s="26"/>
      <c r="AJ224" s="121"/>
      <c r="AK224" s="115">
        <v>51040020001</v>
      </c>
      <c r="AL224" s="116">
        <v>3</v>
      </c>
      <c r="AM224" s="26"/>
    </row>
    <row r="225" spans="1:39" ht="12.75" customHeight="1" x14ac:dyDescent="0.2">
      <c r="A225" s="71"/>
      <c r="B225" s="71"/>
      <c r="C225" s="71"/>
      <c r="D225" s="26"/>
      <c r="E225" s="26"/>
      <c r="F225" s="26"/>
      <c r="G225" s="26"/>
      <c r="H225" s="26"/>
      <c r="I225" s="26"/>
      <c r="J225" s="71"/>
      <c r="K225" s="71"/>
      <c r="L225" s="71"/>
      <c r="M225" s="26"/>
      <c r="N225" s="26"/>
      <c r="O225" s="26"/>
      <c r="P225" s="69"/>
      <c r="Q225" s="69"/>
      <c r="R225" s="26"/>
      <c r="S225" s="26"/>
      <c r="T225" s="26"/>
      <c r="U225" s="26"/>
      <c r="V225" s="26"/>
      <c r="W225" s="26"/>
      <c r="X225" s="26"/>
      <c r="Y225" s="26"/>
      <c r="Z225" s="26"/>
      <c r="AA225" s="26"/>
      <c r="AB225" s="26"/>
      <c r="AC225" s="26"/>
      <c r="AD225" s="26"/>
      <c r="AE225" s="26"/>
      <c r="AF225" s="26"/>
      <c r="AG225" s="26"/>
      <c r="AH225" s="26"/>
      <c r="AI225" s="26"/>
      <c r="AJ225" s="121"/>
      <c r="AK225" s="115">
        <v>51040020003</v>
      </c>
      <c r="AL225" s="116">
        <v>1</v>
      </c>
      <c r="AM225" s="26"/>
    </row>
    <row r="226" spans="1:39" ht="12.75" customHeight="1" x14ac:dyDescent="0.2">
      <c r="A226" s="71"/>
      <c r="B226" s="71"/>
      <c r="C226" s="71"/>
      <c r="D226" s="26"/>
      <c r="E226" s="26"/>
      <c r="F226" s="26"/>
      <c r="G226" s="26"/>
      <c r="H226" s="26"/>
      <c r="I226" s="26"/>
      <c r="J226" s="71"/>
      <c r="K226" s="71"/>
      <c r="L226" s="71"/>
      <c r="M226" s="26"/>
      <c r="N226" s="26"/>
      <c r="O226" s="26"/>
      <c r="P226" s="69"/>
      <c r="Q226" s="69"/>
      <c r="R226" s="26"/>
      <c r="S226" s="26"/>
      <c r="T226" s="26"/>
      <c r="U226" s="26"/>
      <c r="V226" s="26"/>
      <c r="W226" s="26"/>
      <c r="X226" s="26"/>
      <c r="Y226" s="26"/>
      <c r="Z226" s="26"/>
      <c r="AA226" s="26"/>
      <c r="AB226" s="26"/>
      <c r="AC226" s="26"/>
      <c r="AD226" s="26"/>
      <c r="AE226" s="26"/>
      <c r="AF226" s="26"/>
      <c r="AG226" s="26"/>
      <c r="AH226" s="26"/>
      <c r="AI226" s="26"/>
      <c r="AJ226" s="121"/>
      <c r="AK226" s="115">
        <v>51040020004</v>
      </c>
      <c r="AL226" s="116">
        <v>1</v>
      </c>
      <c r="AM226" s="26"/>
    </row>
    <row r="227" spans="1:39" ht="12.75" customHeight="1" x14ac:dyDescent="0.2">
      <c r="A227" s="71"/>
      <c r="B227" s="71"/>
      <c r="C227" s="71"/>
      <c r="D227" s="26"/>
      <c r="E227" s="26"/>
      <c r="F227" s="26"/>
      <c r="G227" s="26"/>
      <c r="H227" s="26"/>
      <c r="I227" s="26"/>
      <c r="J227" s="71"/>
      <c r="K227" s="71"/>
      <c r="L227" s="71"/>
      <c r="M227" s="26"/>
      <c r="N227" s="26"/>
      <c r="O227" s="26"/>
      <c r="P227" s="69"/>
      <c r="Q227" s="69"/>
      <c r="R227" s="26"/>
      <c r="S227" s="26"/>
      <c r="T227" s="26"/>
      <c r="U227" s="26"/>
      <c r="V227" s="26"/>
      <c r="W227" s="26"/>
      <c r="X227" s="26"/>
      <c r="Y227" s="26"/>
      <c r="Z227" s="26"/>
      <c r="AA227" s="26"/>
      <c r="AB227" s="26"/>
      <c r="AC227" s="26"/>
      <c r="AD227" s="26"/>
      <c r="AE227" s="26"/>
      <c r="AF227" s="26"/>
      <c r="AG227" s="26"/>
      <c r="AH227" s="26"/>
      <c r="AI227" s="26"/>
      <c r="AJ227" s="121"/>
      <c r="AK227" s="115">
        <v>51040020005</v>
      </c>
      <c r="AL227" s="116">
        <v>1</v>
      </c>
      <c r="AM227" s="26"/>
    </row>
    <row r="228" spans="1:39" ht="12.75" customHeight="1" x14ac:dyDescent="0.2">
      <c r="A228" s="71"/>
      <c r="B228" s="71"/>
      <c r="C228" s="71"/>
      <c r="D228" s="26"/>
      <c r="E228" s="26"/>
      <c r="F228" s="26"/>
      <c r="G228" s="26"/>
      <c r="H228" s="26"/>
      <c r="I228" s="26"/>
      <c r="J228" s="71"/>
      <c r="K228" s="71"/>
      <c r="L228" s="71"/>
      <c r="M228" s="26"/>
      <c r="N228" s="26"/>
      <c r="O228" s="26"/>
      <c r="P228" s="69"/>
      <c r="Q228" s="69"/>
      <c r="R228" s="26"/>
      <c r="S228" s="26"/>
      <c r="T228" s="26"/>
      <c r="U228" s="26"/>
      <c r="V228" s="26"/>
      <c r="W228" s="26"/>
      <c r="X228" s="26"/>
      <c r="Y228" s="26"/>
      <c r="Z228" s="26"/>
      <c r="AA228" s="26"/>
      <c r="AB228" s="26"/>
      <c r="AC228" s="26"/>
      <c r="AD228" s="26"/>
      <c r="AE228" s="26"/>
      <c r="AF228" s="26"/>
      <c r="AG228" s="26"/>
      <c r="AH228" s="26"/>
      <c r="AI228" s="26"/>
      <c r="AJ228" s="121"/>
      <c r="AK228" s="115">
        <v>51040020006</v>
      </c>
      <c r="AL228" s="116">
        <v>1</v>
      </c>
      <c r="AM228" s="26"/>
    </row>
    <row r="229" spans="1:39" ht="12.75" customHeight="1" x14ac:dyDescent="0.2">
      <c r="A229" s="71"/>
      <c r="B229" s="71"/>
      <c r="C229" s="71"/>
      <c r="D229" s="26"/>
      <c r="E229" s="26"/>
      <c r="F229" s="26"/>
      <c r="G229" s="26"/>
      <c r="H229" s="26"/>
      <c r="I229" s="26"/>
      <c r="J229" s="71"/>
      <c r="K229" s="71"/>
      <c r="L229" s="71"/>
      <c r="M229" s="26"/>
      <c r="N229" s="26"/>
      <c r="O229" s="26"/>
      <c r="P229" s="69"/>
      <c r="Q229" s="69"/>
      <c r="R229" s="26"/>
      <c r="S229" s="26"/>
      <c r="T229" s="26"/>
      <c r="U229" s="26"/>
      <c r="V229" s="26"/>
      <c r="W229" s="26"/>
      <c r="X229" s="26"/>
      <c r="Y229" s="26"/>
      <c r="Z229" s="26"/>
      <c r="AA229" s="26"/>
      <c r="AB229" s="26"/>
      <c r="AC229" s="26"/>
      <c r="AD229" s="26"/>
      <c r="AE229" s="26"/>
      <c r="AF229" s="26"/>
      <c r="AG229" s="26"/>
      <c r="AH229" s="26"/>
      <c r="AI229" s="26"/>
      <c r="AJ229" s="121"/>
      <c r="AK229" s="115">
        <v>51040020007</v>
      </c>
      <c r="AL229" s="116">
        <v>1</v>
      </c>
      <c r="AM229" s="26"/>
    </row>
    <row r="230" spans="1:39" ht="12.75" customHeight="1" x14ac:dyDescent="0.2">
      <c r="A230" s="71"/>
      <c r="B230" s="71"/>
      <c r="C230" s="71"/>
      <c r="D230" s="26"/>
      <c r="E230" s="26"/>
      <c r="F230" s="26"/>
      <c r="G230" s="26"/>
      <c r="H230" s="26"/>
      <c r="I230" s="26"/>
      <c r="J230" s="71"/>
      <c r="K230" s="71"/>
      <c r="L230" s="71"/>
      <c r="M230" s="26"/>
      <c r="N230" s="26"/>
      <c r="O230" s="26"/>
      <c r="P230" s="69"/>
      <c r="Q230" s="69"/>
      <c r="R230" s="26"/>
      <c r="S230" s="26"/>
      <c r="T230" s="26"/>
      <c r="U230" s="26"/>
      <c r="V230" s="26"/>
      <c r="W230" s="26"/>
      <c r="X230" s="26"/>
      <c r="Y230" s="26"/>
      <c r="Z230" s="26"/>
      <c r="AA230" s="26"/>
      <c r="AB230" s="26"/>
      <c r="AC230" s="26"/>
      <c r="AD230" s="26"/>
      <c r="AE230" s="26"/>
      <c r="AF230" s="26"/>
      <c r="AG230" s="26"/>
      <c r="AH230" s="26"/>
      <c r="AI230" s="26"/>
      <c r="AJ230" s="121"/>
      <c r="AK230" s="115">
        <v>51050010001</v>
      </c>
      <c r="AL230" s="116">
        <v>1</v>
      </c>
      <c r="AM230" s="26"/>
    </row>
    <row r="231" spans="1:39" ht="12.75" customHeight="1" x14ac:dyDescent="0.2">
      <c r="A231" s="71"/>
      <c r="B231" s="71"/>
      <c r="C231" s="71"/>
      <c r="D231" s="26"/>
      <c r="E231" s="26"/>
      <c r="F231" s="26"/>
      <c r="G231" s="26"/>
      <c r="H231" s="26"/>
      <c r="I231" s="26"/>
      <c r="J231" s="71"/>
      <c r="K231" s="71"/>
      <c r="L231" s="71"/>
      <c r="M231" s="26"/>
      <c r="N231" s="26"/>
      <c r="O231" s="26"/>
      <c r="P231" s="69"/>
      <c r="Q231" s="69"/>
      <c r="R231" s="26"/>
      <c r="S231" s="26"/>
      <c r="T231" s="26"/>
      <c r="U231" s="26"/>
      <c r="V231" s="26"/>
      <c r="W231" s="26"/>
      <c r="X231" s="26"/>
      <c r="Y231" s="26"/>
      <c r="Z231" s="26"/>
      <c r="AA231" s="26"/>
      <c r="AB231" s="26"/>
      <c r="AC231" s="26"/>
      <c r="AD231" s="26"/>
      <c r="AE231" s="26"/>
      <c r="AF231" s="26"/>
      <c r="AG231" s="26"/>
      <c r="AH231" s="26"/>
      <c r="AI231" s="26"/>
      <c r="AJ231" s="121"/>
      <c r="AK231" s="115">
        <v>51050010002</v>
      </c>
      <c r="AL231" s="116">
        <v>1</v>
      </c>
      <c r="AM231" s="26"/>
    </row>
    <row r="232" spans="1:39" ht="12.75" customHeight="1" x14ac:dyDescent="0.2">
      <c r="A232" s="71"/>
      <c r="B232" s="71"/>
      <c r="C232" s="71"/>
      <c r="D232" s="26"/>
      <c r="E232" s="26"/>
      <c r="F232" s="26"/>
      <c r="G232" s="26"/>
      <c r="H232" s="26"/>
      <c r="I232" s="26"/>
      <c r="J232" s="71"/>
      <c r="K232" s="71"/>
      <c r="L232" s="71"/>
      <c r="M232" s="26"/>
      <c r="N232" s="26"/>
      <c r="O232" s="26"/>
      <c r="P232" s="69"/>
      <c r="Q232" s="69"/>
      <c r="R232" s="26"/>
      <c r="S232" s="26"/>
      <c r="T232" s="26"/>
      <c r="U232" s="26"/>
      <c r="V232" s="26"/>
      <c r="W232" s="26"/>
      <c r="X232" s="26"/>
      <c r="Y232" s="26"/>
      <c r="Z232" s="26"/>
      <c r="AA232" s="26"/>
      <c r="AB232" s="26"/>
      <c r="AC232" s="26"/>
      <c r="AD232" s="26"/>
      <c r="AE232" s="26"/>
      <c r="AF232" s="26"/>
      <c r="AG232" s="26"/>
      <c r="AH232" s="26"/>
      <c r="AI232" s="26"/>
      <c r="AJ232" s="121"/>
      <c r="AK232" s="115">
        <v>51050010003</v>
      </c>
      <c r="AL232" s="116"/>
      <c r="AM232" s="26"/>
    </row>
    <row r="233" spans="1:39" ht="12.75" customHeight="1" x14ac:dyDescent="0.2">
      <c r="A233" s="71"/>
      <c r="B233" s="71"/>
      <c r="C233" s="71"/>
      <c r="D233" s="26"/>
      <c r="E233" s="26"/>
      <c r="F233" s="26"/>
      <c r="G233" s="26"/>
      <c r="H233" s="26"/>
      <c r="I233" s="26"/>
      <c r="J233" s="71"/>
      <c r="K233" s="71"/>
      <c r="L233" s="71"/>
      <c r="M233" s="26"/>
      <c r="N233" s="26"/>
      <c r="O233" s="26"/>
      <c r="P233" s="69"/>
      <c r="Q233" s="69"/>
      <c r="R233" s="26"/>
      <c r="S233" s="26"/>
      <c r="T233" s="26"/>
      <c r="U233" s="26"/>
      <c r="V233" s="26"/>
      <c r="W233" s="26"/>
      <c r="X233" s="26"/>
      <c r="Y233" s="26"/>
      <c r="Z233" s="26"/>
      <c r="AA233" s="26"/>
      <c r="AB233" s="26"/>
      <c r="AC233" s="26"/>
      <c r="AD233" s="26"/>
      <c r="AE233" s="26"/>
      <c r="AF233" s="26"/>
      <c r="AG233" s="26"/>
      <c r="AH233" s="26"/>
      <c r="AI233" s="26"/>
      <c r="AJ233" s="121"/>
      <c r="AK233" s="115">
        <v>51050010004</v>
      </c>
      <c r="AL233" s="116">
        <v>1</v>
      </c>
      <c r="AM233" s="26"/>
    </row>
    <row r="234" spans="1:39" ht="12.75" customHeight="1" x14ac:dyDescent="0.2">
      <c r="A234" s="71"/>
      <c r="B234" s="71"/>
      <c r="C234" s="71"/>
      <c r="D234" s="26"/>
      <c r="E234" s="26"/>
      <c r="F234" s="26"/>
      <c r="G234" s="26"/>
      <c r="H234" s="26"/>
      <c r="I234" s="26"/>
      <c r="J234" s="71"/>
      <c r="K234" s="71"/>
      <c r="L234" s="71"/>
      <c r="M234" s="26"/>
      <c r="N234" s="26"/>
      <c r="O234" s="26"/>
      <c r="P234" s="69"/>
      <c r="Q234" s="69"/>
      <c r="R234" s="26"/>
      <c r="S234" s="26"/>
      <c r="T234" s="26"/>
      <c r="U234" s="26"/>
      <c r="V234" s="26"/>
      <c r="W234" s="26"/>
      <c r="X234" s="26"/>
      <c r="Y234" s="26"/>
      <c r="Z234" s="26"/>
      <c r="AA234" s="26"/>
      <c r="AB234" s="26"/>
      <c r="AC234" s="26"/>
      <c r="AD234" s="26"/>
      <c r="AE234" s="26"/>
      <c r="AF234" s="26"/>
      <c r="AG234" s="26"/>
      <c r="AH234" s="26"/>
      <c r="AI234" s="26"/>
      <c r="AJ234" s="121"/>
      <c r="AK234" s="115">
        <v>51050010005</v>
      </c>
      <c r="AL234" s="116">
        <v>1</v>
      </c>
      <c r="AM234" s="26"/>
    </row>
    <row r="235" spans="1:39" ht="12.75" customHeight="1" x14ac:dyDescent="0.2">
      <c r="A235" s="71"/>
      <c r="B235" s="71"/>
      <c r="C235" s="71"/>
      <c r="D235" s="26"/>
      <c r="E235" s="26"/>
      <c r="F235" s="26"/>
      <c r="G235" s="26"/>
      <c r="H235" s="26"/>
      <c r="I235" s="26"/>
      <c r="J235" s="71"/>
      <c r="K235" s="71"/>
      <c r="L235" s="71"/>
      <c r="M235" s="26"/>
      <c r="N235" s="26"/>
      <c r="O235" s="26"/>
      <c r="P235" s="69"/>
      <c r="Q235" s="69"/>
      <c r="R235" s="26"/>
      <c r="S235" s="26"/>
      <c r="T235" s="26"/>
      <c r="U235" s="26"/>
      <c r="V235" s="26"/>
      <c r="W235" s="26"/>
      <c r="X235" s="26"/>
      <c r="Y235" s="26"/>
      <c r="Z235" s="26"/>
      <c r="AA235" s="26"/>
      <c r="AB235" s="26"/>
      <c r="AC235" s="26"/>
      <c r="AD235" s="26"/>
      <c r="AE235" s="26"/>
      <c r="AF235" s="26"/>
      <c r="AG235" s="26"/>
      <c r="AH235" s="26"/>
      <c r="AI235" s="26"/>
      <c r="AJ235" s="121"/>
      <c r="AK235" s="115">
        <v>51050010006</v>
      </c>
      <c r="AL235" s="116">
        <v>1</v>
      </c>
      <c r="AM235" s="26"/>
    </row>
    <row r="236" spans="1:39" ht="12.75" customHeight="1" x14ac:dyDescent="0.2">
      <c r="A236" s="71"/>
      <c r="B236" s="71"/>
      <c r="C236" s="71"/>
      <c r="D236" s="26"/>
      <c r="E236" s="26"/>
      <c r="F236" s="26"/>
      <c r="G236" s="26"/>
      <c r="H236" s="26"/>
      <c r="I236" s="26"/>
      <c r="J236" s="71"/>
      <c r="K236" s="71"/>
      <c r="L236" s="71"/>
      <c r="M236" s="26"/>
      <c r="N236" s="26"/>
      <c r="O236" s="26"/>
      <c r="P236" s="69"/>
      <c r="Q236" s="69"/>
      <c r="R236" s="26"/>
      <c r="S236" s="26"/>
      <c r="T236" s="26"/>
      <c r="U236" s="26"/>
      <c r="V236" s="26"/>
      <c r="W236" s="26"/>
      <c r="X236" s="26"/>
      <c r="Y236" s="26"/>
      <c r="Z236" s="26"/>
      <c r="AA236" s="26"/>
      <c r="AB236" s="26"/>
      <c r="AC236" s="26"/>
      <c r="AD236" s="26"/>
      <c r="AE236" s="26"/>
      <c r="AF236" s="26"/>
      <c r="AG236" s="26"/>
      <c r="AH236" s="26"/>
      <c r="AI236" s="26"/>
      <c r="AJ236" s="121"/>
      <c r="AK236" s="115">
        <v>51050010008</v>
      </c>
      <c r="AL236" s="116">
        <v>2</v>
      </c>
      <c r="AM236" s="26"/>
    </row>
    <row r="237" spans="1:39" ht="12.75" customHeight="1" x14ac:dyDescent="0.2">
      <c r="A237" s="71"/>
      <c r="B237" s="71"/>
      <c r="C237" s="71"/>
      <c r="D237" s="26"/>
      <c r="E237" s="26"/>
      <c r="F237" s="26"/>
      <c r="G237" s="26"/>
      <c r="H237" s="26"/>
      <c r="I237" s="26"/>
      <c r="J237" s="71"/>
      <c r="K237" s="71"/>
      <c r="L237" s="71"/>
      <c r="M237" s="26"/>
      <c r="N237" s="26"/>
      <c r="O237" s="26"/>
      <c r="P237" s="69"/>
      <c r="Q237" s="69"/>
      <c r="R237" s="26"/>
      <c r="S237" s="26"/>
      <c r="T237" s="26"/>
      <c r="U237" s="26"/>
      <c r="V237" s="26"/>
      <c r="W237" s="26"/>
      <c r="X237" s="26"/>
      <c r="Y237" s="26"/>
      <c r="Z237" s="26"/>
      <c r="AA237" s="26"/>
      <c r="AB237" s="26"/>
      <c r="AC237" s="26"/>
      <c r="AD237" s="26"/>
      <c r="AE237" s="26"/>
      <c r="AF237" s="26"/>
      <c r="AG237" s="26"/>
      <c r="AH237" s="26"/>
      <c r="AI237" s="26"/>
      <c r="AJ237" s="121"/>
      <c r="AK237" s="115">
        <v>51050010009</v>
      </c>
      <c r="AL237" s="116">
        <v>1</v>
      </c>
      <c r="AM237" s="26"/>
    </row>
    <row r="238" spans="1:39" ht="12.75" customHeight="1" x14ac:dyDescent="0.2">
      <c r="A238" s="71"/>
      <c r="B238" s="71"/>
      <c r="C238" s="71"/>
      <c r="D238" s="26"/>
      <c r="E238" s="26"/>
      <c r="F238" s="26"/>
      <c r="G238" s="26"/>
      <c r="H238" s="26"/>
      <c r="I238" s="26"/>
      <c r="J238" s="71"/>
      <c r="K238" s="71"/>
      <c r="L238" s="71"/>
      <c r="M238" s="26"/>
      <c r="N238" s="26"/>
      <c r="O238" s="26"/>
      <c r="P238" s="69"/>
      <c r="Q238" s="69"/>
      <c r="R238" s="26"/>
      <c r="S238" s="26"/>
      <c r="T238" s="26"/>
      <c r="U238" s="26"/>
      <c r="V238" s="26"/>
      <c r="W238" s="26"/>
      <c r="X238" s="26"/>
      <c r="Y238" s="26"/>
      <c r="Z238" s="26"/>
      <c r="AA238" s="26"/>
      <c r="AB238" s="26"/>
      <c r="AC238" s="26"/>
      <c r="AD238" s="26"/>
      <c r="AE238" s="26"/>
      <c r="AF238" s="26"/>
      <c r="AG238" s="26"/>
      <c r="AH238" s="26"/>
      <c r="AI238" s="26"/>
      <c r="AJ238" s="121"/>
      <c r="AK238" s="115">
        <v>51050020001</v>
      </c>
      <c r="AL238" s="116">
        <v>1</v>
      </c>
      <c r="AM238" s="26"/>
    </row>
    <row r="239" spans="1:39" ht="12.75" customHeight="1" x14ac:dyDescent="0.2">
      <c r="A239" s="71"/>
      <c r="B239" s="71"/>
      <c r="C239" s="71"/>
      <c r="D239" s="26"/>
      <c r="E239" s="26"/>
      <c r="F239" s="26"/>
      <c r="G239" s="26"/>
      <c r="H239" s="26"/>
      <c r="I239" s="26"/>
      <c r="J239" s="71"/>
      <c r="K239" s="71"/>
      <c r="L239" s="71"/>
      <c r="M239" s="26"/>
      <c r="N239" s="26"/>
      <c r="O239" s="26"/>
      <c r="P239" s="69"/>
      <c r="Q239" s="69"/>
      <c r="R239" s="26"/>
      <c r="S239" s="26"/>
      <c r="T239" s="26"/>
      <c r="U239" s="26"/>
      <c r="V239" s="26"/>
      <c r="W239" s="26"/>
      <c r="X239" s="26"/>
      <c r="Y239" s="26"/>
      <c r="Z239" s="26"/>
      <c r="AA239" s="26"/>
      <c r="AB239" s="26"/>
      <c r="AC239" s="26"/>
      <c r="AD239" s="26"/>
      <c r="AE239" s="26"/>
      <c r="AF239" s="26"/>
      <c r="AG239" s="26"/>
      <c r="AH239" s="26"/>
      <c r="AI239" s="26"/>
      <c r="AJ239" s="121"/>
      <c r="AK239" s="115">
        <v>51050020002</v>
      </c>
      <c r="AL239" s="116">
        <v>1</v>
      </c>
      <c r="AM239" s="26"/>
    </row>
    <row r="240" spans="1:39" ht="12.75" customHeight="1" x14ac:dyDescent="0.2">
      <c r="A240" s="71"/>
      <c r="B240" s="71"/>
      <c r="C240" s="71"/>
      <c r="D240" s="26"/>
      <c r="E240" s="26"/>
      <c r="F240" s="26"/>
      <c r="G240" s="26"/>
      <c r="H240" s="26"/>
      <c r="I240" s="26"/>
      <c r="J240" s="71"/>
      <c r="K240" s="71"/>
      <c r="L240" s="71"/>
      <c r="M240" s="26"/>
      <c r="N240" s="26"/>
      <c r="O240" s="26"/>
      <c r="P240" s="69"/>
      <c r="Q240" s="69"/>
      <c r="R240" s="26"/>
      <c r="S240" s="26"/>
      <c r="T240" s="26"/>
      <c r="U240" s="26"/>
      <c r="V240" s="26"/>
      <c r="W240" s="26"/>
      <c r="X240" s="26"/>
      <c r="Y240" s="26"/>
      <c r="Z240" s="26"/>
      <c r="AA240" s="26"/>
      <c r="AB240" s="26"/>
      <c r="AC240" s="26"/>
      <c r="AD240" s="26"/>
      <c r="AE240" s="26"/>
      <c r="AF240" s="26"/>
      <c r="AG240" s="26"/>
      <c r="AH240" s="26"/>
      <c r="AI240" s="26"/>
      <c r="AJ240" s="121"/>
      <c r="AK240" s="115">
        <v>51050020003</v>
      </c>
      <c r="AL240" s="116">
        <v>1</v>
      </c>
      <c r="AM240" s="26"/>
    </row>
    <row r="241" spans="1:39" ht="12.75" customHeight="1" x14ac:dyDescent="0.2">
      <c r="A241" s="71"/>
      <c r="B241" s="71"/>
      <c r="C241" s="71"/>
      <c r="D241" s="26"/>
      <c r="E241" s="26"/>
      <c r="F241" s="26"/>
      <c r="G241" s="26"/>
      <c r="H241" s="26"/>
      <c r="I241" s="26"/>
      <c r="J241" s="71"/>
      <c r="K241" s="71"/>
      <c r="L241" s="71"/>
      <c r="M241" s="26"/>
      <c r="N241" s="26"/>
      <c r="O241" s="26"/>
      <c r="P241" s="69"/>
      <c r="Q241" s="69"/>
      <c r="R241" s="26"/>
      <c r="S241" s="26"/>
      <c r="T241" s="26"/>
      <c r="U241" s="26"/>
      <c r="V241" s="26"/>
      <c r="W241" s="26"/>
      <c r="X241" s="26"/>
      <c r="Y241" s="26"/>
      <c r="Z241" s="26"/>
      <c r="AA241" s="26"/>
      <c r="AB241" s="26"/>
      <c r="AC241" s="26"/>
      <c r="AD241" s="26"/>
      <c r="AE241" s="26"/>
      <c r="AF241" s="26"/>
      <c r="AG241" s="26"/>
      <c r="AH241" s="26"/>
      <c r="AI241" s="26"/>
      <c r="AJ241" s="121"/>
      <c r="AK241" s="115">
        <v>51050020006</v>
      </c>
      <c r="AL241" s="116">
        <v>1</v>
      </c>
      <c r="AM241" s="26"/>
    </row>
    <row r="242" spans="1:39" ht="12.75" customHeight="1" x14ac:dyDescent="0.2">
      <c r="A242" s="71"/>
      <c r="B242" s="71"/>
      <c r="C242" s="71"/>
      <c r="D242" s="26"/>
      <c r="E242" s="26"/>
      <c r="F242" s="26"/>
      <c r="G242" s="26"/>
      <c r="H242" s="26"/>
      <c r="I242" s="26"/>
      <c r="J242" s="71"/>
      <c r="K242" s="71"/>
      <c r="L242" s="71"/>
      <c r="M242" s="26"/>
      <c r="N242" s="26"/>
      <c r="O242" s="26"/>
      <c r="P242" s="69"/>
      <c r="Q242" s="69"/>
      <c r="R242" s="26"/>
      <c r="S242" s="26"/>
      <c r="T242" s="26"/>
      <c r="U242" s="26"/>
      <c r="V242" s="26"/>
      <c r="W242" s="26"/>
      <c r="X242" s="26"/>
      <c r="Y242" s="26"/>
      <c r="Z242" s="26"/>
      <c r="AA242" s="26"/>
      <c r="AB242" s="26"/>
      <c r="AC242" s="26"/>
      <c r="AD242" s="26"/>
      <c r="AE242" s="26"/>
      <c r="AF242" s="26"/>
      <c r="AG242" s="26"/>
      <c r="AH242" s="26"/>
      <c r="AI242" s="26"/>
      <c r="AJ242" s="121"/>
      <c r="AK242" s="115">
        <v>51050020007</v>
      </c>
      <c r="AL242" s="116">
        <v>1</v>
      </c>
      <c r="AM242" s="26"/>
    </row>
    <row r="243" spans="1:39" ht="16" x14ac:dyDescent="0.2">
      <c r="A243" s="71"/>
      <c r="B243" s="71"/>
      <c r="C243" s="71"/>
      <c r="D243" s="26"/>
      <c r="E243" s="26"/>
      <c r="F243" s="26"/>
      <c r="G243" s="26"/>
      <c r="H243" s="26"/>
      <c r="I243" s="26"/>
      <c r="J243" s="71"/>
      <c r="K243" s="71"/>
      <c r="L243" s="71"/>
      <c r="M243" s="26"/>
      <c r="N243" s="26"/>
      <c r="O243" s="26"/>
      <c r="P243" s="69"/>
      <c r="Q243" s="69"/>
      <c r="R243" s="26"/>
      <c r="S243" s="26"/>
      <c r="T243" s="26"/>
      <c r="U243" s="26"/>
      <c r="V243" s="26"/>
      <c r="W243" s="26"/>
      <c r="X243" s="26"/>
      <c r="Y243" s="26"/>
      <c r="Z243" s="26"/>
      <c r="AA243" s="26"/>
      <c r="AB243" s="26"/>
      <c r="AC243" s="26"/>
      <c r="AD243" s="26"/>
      <c r="AE243" s="26"/>
      <c r="AF243" s="26"/>
      <c r="AG243" s="26"/>
      <c r="AH243" s="26"/>
      <c r="AI243" s="26"/>
      <c r="AJ243" s="121"/>
      <c r="AK243" s="115">
        <v>51050020009</v>
      </c>
      <c r="AL243" s="116">
        <v>1</v>
      </c>
      <c r="AM243" s="26"/>
    </row>
    <row r="244" spans="1:39" ht="16" x14ac:dyDescent="0.2">
      <c r="A244" s="71"/>
      <c r="B244" s="71"/>
      <c r="C244" s="71"/>
      <c r="D244" s="26"/>
      <c r="E244" s="26"/>
      <c r="F244" s="26"/>
      <c r="G244" s="26"/>
      <c r="H244" s="26"/>
      <c r="I244" s="26"/>
      <c r="J244" s="71"/>
      <c r="K244" s="71"/>
      <c r="L244" s="71"/>
      <c r="M244" s="26"/>
      <c r="N244" s="26"/>
      <c r="O244" s="26"/>
      <c r="P244" s="69"/>
      <c r="Q244" s="69"/>
      <c r="R244" s="26"/>
      <c r="S244" s="26"/>
      <c r="T244" s="26"/>
      <c r="U244" s="26"/>
      <c r="V244" s="26"/>
      <c r="W244" s="26"/>
      <c r="X244" s="26"/>
      <c r="Y244" s="26"/>
      <c r="Z244" s="26"/>
      <c r="AA244" s="26"/>
      <c r="AB244" s="26"/>
      <c r="AC244" s="26"/>
      <c r="AD244" s="26"/>
      <c r="AE244" s="26"/>
      <c r="AF244" s="26"/>
      <c r="AG244" s="26"/>
      <c r="AH244" s="26"/>
      <c r="AI244" s="26"/>
      <c r="AJ244" s="113" t="s">
        <v>5621</v>
      </c>
      <c r="AK244" s="113">
        <v>52020040010</v>
      </c>
      <c r="AL244" s="114"/>
      <c r="AM244" s="26"/>
    </row>
    <row r="245" spans="1:39" ht="16" x14ac:dyDescent="0.2">
      <c r="A245" s="71"/>
      <c r="B245" s="71"/>
      <c r="C245" s="71"/>
      <c r="D245" s="26"/>
      <c r="E245" s="26"/>
      <c r="F245" s="26"/>
      <c r="G245" s="26"/>
      <c r="H245" s="26"/>
      <c r="I245" s="26"/>
      <c r="J245" s="71"/>
      <c r="K245" s="71"/>
      <c r="L245" s="71"/>
      <c r="M245" s="26"/>
      <c r="N245" s="26"/>
      <c r="O245" s="26"/>
      <c r="P245" s="69"/>
      <c r="Q245" s="69"/>
      <c r="R245" s="26"/>
      <c r="S245" s="26"/>
      <c r="T245" s="26"/>
      <c r="U245" s="26"/>
      <c r="V245" s="26"/>
      <c r="W245" s="26"/>
      <c r="X245" s="26"/>
      <c r="Y245" s="26"/>
      <c r="Z245" s="26"/>
      <c r="AA245" s="26"/>
      <c r="AB245" s="26"/>
      <c r="AC245" s="26"/>
      <c r="AD245" s="26"/>
      <c r="AE245" s="26"/>
      <c r="AF245" s="26"/>
      <c r="AG245" s="26"/>
      <c r="AH245" s="26"/>
      <c r="AI245" s="26"/>
      <c r="AJ245" s="121"/>
      <c r="AK245" s="115">
        <v>52030040004</v>
      </c>
      <c r="AL245" s="116">
        <v>1</v>
      </c>
      <c r="AM245" s="26"/>
    </row>
    <row r="246" spans="1:39" ht="16" x14ac:dyDescent="0.2">
      <c r="A246" s="71"/>
      <c r="B246" s="71"/>
      <c r="C246" s="71"/>
      <c r="D246" s="26"/>
      <c r="E246" s="26"/>
      <c r="F246" s="26"/>
      <c r="G246" s="26"/>
      <c r="H246" s="26"/>
      <c r="I246" s="26"/>
      <c r="J246" s="71"/>
      <c r="K246" s="71"/>
      <c r="L246" s="71"/>
      <c r="M246" s="26"/>
      <c r="N246" s="26"/>
      <c r="O246" s="26"/>
      <c r="P246" s="69"/>
      <c r="Q246" s="69"/>
      <c r="R246" s="26"/>
      <c r="S246" s="26"/>
      <c r="T246" s="26"/>
      <c r="U246" s="26"/>
      <c r="V246" s="26"/>
      <c r="W246" s="26"/>
      <c r="X246" s="26"/>
      <c r="Y246" s="26"/>
      <c r="Z246" s="26"/>
      <c r="AA246" s="26"/>
      <c r="AB246" s="26"/>
      <c r="AC246" s="26"/>
      <c r="AD246" s="26"/>
      <c r="AE246" s="26"/>
      <c r="AF246" s="26"/>
      <c r="AG246" s="26"/>
      <c r="AH246" s="26"/>
      <c r="AI246" s="26"/>
      <c r="AJ246" s="113" t="s">
        <v>5622</v>
      </c>
      <c r="AK246" s="113">
        <v>53020020001</v>
      </c>
      <c r="AL246" s="114">
        <v>1</v>
      </c>
      <c r="AM246" s="26"/>
    </row>
    <row r="247" spans="1:39" ht="16" x14ac:dyDescent="0.2">
      <c r="A247" s="71"/>
      <c r="B247" s="71"/>
      <c r="C247" s="71"/>
      <c r="D247" s="26"/>
      <c r="E247" s="26"/>
      <c r="F247" s="26"/>
      <c r="G247" s="26"/>
      <c r="H247" s="26"/>
      <c r="I247" s="26"/>
      <c r="J247" s="71"/>
      <c r="K247" s="71"/>
      <c r="L247" s="71"/>
      <c r="M247" s="26"/>
      <c r="N247" s="26"/>
      <c r="O247" s="26"/>
      <c r="P247" s="69"/>
      <c r="Q247" s="69"/>
      <c r="R247" s="26"/>
      <c r="S247" s="26"/>
      <c r="T247" s="26"/>
      <c r="U247" s="26"/>
      <c r="V247" s="26"/>
      <c r="W247" s="26"/>
      <c r="X247" s="26"/>
      <c r="Y247" s="26"/>
      <c r="Z247" s="26"/>
      <c r="AA247" s="26"/>
      <c r="AB247" s="26"/>
      <c r="AC247" s="26"/>
      <c r="AD247" s="26"/>
      <c r="AE247" s="26"/>
      <c r="AF247" s="26"/>
      <c r="AG247" s="26"/>
      <c r="AH247" s="26"/>
      <c r="AI247" s="26"/>
      <c r="AJ247" s="121"/>
      <c r="AK247" s="115">
        <v>53020020002</v>
      </c>
      <c r="AL247" s="116">
        <v>1</v>
      </c>
      <c r="AM247" s="26"/>
    </row>
    <row r="248" spans="1:39" ht="16" x14ac:dyDescent="0.2">
      <c r="A248" s="71"/>
      <c r="B248" s="71"/>
      <c r="C248" s="71"/>
      <c r="D248" s="26"/>
      <c r="E248" s="26"/>
      <c r="F248" s="26"/>
      <c r="G248" s="26"/>
      <c r="H248" s="26"/>
      <c r="I248" s="26"/>
      <c r="J248" s="71"/>
      <c r="K248" s="71"/>
      <c r="L248" s="71"/>
      <c r="M248" s="26"/>
      <c r="N248" s="26"/>
      <c r="O248" s="26"/>
      <c r="P248" s="69"/>
      <c r="Q248" s="69"/>
      <c r="R248" s="26"/>
      <c r="S248" s="26"/>
      <c r="T248" s="26"/>
      <c r="U248" s="26"/>
      <c r="V248" s="26"/>
      <c r="W248" s="26"/>
      <c r="X248" s="26"/>
      <c r="Y248" s="26"/>
      <c r="Z248" s="26"/>
      <c r="AA248" s="26"/>
      <c r="AB248" s="26"/>
      <c r="AC248" s="26"/>
      <c r="AD248" s="26"/>
      <c r="AE248" s="26"/>
      <c r="AF248" s="26"/>
      <c r="AG248" s="26"/>
      <c r="AH248" s="26"/>
      <c r="AI248" s="26"/>
      <c r="AJ248" s="121"/>
      <c r="AK248" s="115">
        <v>53020020003</v>
      </c>
      <c r="AL248" s="116">
        <v>1</v>
      </c>
      <c r="AM248" s="26"/>
    </row>
    <row r="249" spans="1:39" ht="16" x14ac:dyDescent="0.2">
      <c r="A249" s="71"/>
      <c r="B249" s="71"/>
      <c r="C249" s="71"/>
      <c r="D249" s="26"/>
      <c r="E249" s="26"/>
      <c r="F249" s="26"/>
      <c r="G249" s="26"/>
      <c r="H249" s="26"/>
      <c r="I249" s="26"/>
      <c r="J249" s="71"/>
      <c r="K249" s="71"/>
      <c r="L249" s="71"/>
      <c r="M249" s="26"/>
      <c r="N249" s="26"/>
      <c r="O249" s="26"/>
      <c r="P249" s="69"/>
      <c r="Q249" s="69"/>
      <c r="R249" s="26"/>
      <c r="S249" s="26"/>
      <c r="T249" s="26"/>
      <c r="U249" s="26"/>
      <c r="V249" s="26"/>
      <c r="W249" s="26"/>
      <c r="X249" s="26"/>
      <c r="Y249" s="26"/>
      <c r="Z249" s="26"/>
      <c r="AA249" s="26"/>
      <c r="AB249" s="26"/>
      <c r="AC249" s="26"/>
      <c r="AD249" s="26"/>
      <c r="AE249" s="26"/>
      <c r="AF249" s="26"/>
      <c r="AG249" s="26"/>
      <c r="AH249" s="26"/>
      <c r="AI249" s="26"/>
      <c r="AJ249" s="121"/>
      <c r="AK249" s="115">
        <v>53020020004</v>
      </c>
      <c r="AL249" s="116">
        <v>1</v>
      </c>
      <c r="AM249" s="26"/>
    </row>
    <row r="250" spans="1:39" ht="16" x14ac:dyDescent="0.2">
      <c r="A250" s="71"/>
      <c r="B250" s="71"/>
      <c r="C250" s="71"/>
      <c r="D250" s="26"/>
      <c r="E250" s="26"/>
      <c r="F250" s="26"/>
      <c r="G250" s="26"/>
      <c r="H250" s="26"/>
      <c r="I250" s="26"/>
      <c r="J250" s="71"/>
      <c r="K250" s="71"/>
      <c r="L250" s="71"/>
      <c r="M250" s="26"/>
      <c r="N250" s="26"/>
      <c r="O250" s="26"/>
      <c r="P250" s="69"/>
      <c r="Q250" s="69"/>
      <c r="R250" s="26"/>
      <c r="S250" s="26"/>
      <c r="T250" s="26"/>
      <c r="U250" s="26"/>
      <c r="V250" s="26"/>
      <c r="W250" s="26"/>
      <c r="X250" s="26"/>
      <c r="Y250" s="26"/>
      <c r="Z250" s="26"/>
      <c r="AA250" s="26"/>
      <c r="AB250" s="26"/>
      <c r="AC250" s="26"/>
      <c r="AD250" s="26"/>
      <c r="AE250" s="26"/>
      <c r="AF250" s="26"/>
      <c r="AG250" s="26"/>
      <c r="AH250" s="26"/>
      <c r="AI250" s="26"/>
      <c r="AJ250" s="121"/>
      <c r="AK250" s="115">
        <v>53020030001</v>
      </c>
      <c r="AL250" s="116">
        <v>1</v>
      </c>
      <c r="AM250" s="26"/>
    </row>
    <row r="251" spans="1:39" ht="16" x14ac:dyDescent="0.2">
      <c r="A251" s="71"/>
      <c r="B251" s="71"/>
      <c r="C251" s="71"/>
      <c r="D251" s="26"/>
      <c r="E251" s="26"/>
      <c r="F251" s="26"/>
      <c r="G251" s="26"/>
      <c r="H251" s="26"/>
      <c r="I251" s="26"/>
      <c r="J251" s="71"/>
      <c r="K251" s="71"/>
      <c r="L251" s="71"/>
      <c r="M251" s="26"/>
      <c r="N251" s="26"/>
      <c r="O251" s="26"/>
      <c r="P251" s="69"/>
      <c r="Q251" s="69"/>
      <c r="R251" s="26"/>
      <c r="S251" s="26"/>
      <c r="T251" s="26"/>
      <c r="U251" s="26"/>
      <c r="V251" s="26"/>
      <c r="W251" s="26"/>
      <c r="X251" s="26"/>
      <c r="Y251" s="26"/>
      <c r="Z251" s="26"/>
      <c r="AA251" s="26"/>
      <c r="AB251" s="26"/>
      <c r="AC251" s="26"/>
      <c r="AD251" s="26"/>
      <c r="AE251" s="26"/>
      <c r="AF251" s="26"/>
      <c r="AG251" s="26"/>
      <c r="AH251" s="26"/>
      <c r="AI251" s="26"/>
      <c r="AJ251" s="121"/>
      <c r="AK251" s="115">
        <v>53020030002</v>
      </c>
      <c r="AL251" s="116">
        <v>1</v>
      </c>
      <c r="AM251" s="26"/>
    </row>
    <row r="252" spans="1:39" ht="16" x14ac:dyDescent="0.2">
      <c r="A252" s="71"/>
      <c r="B252" s="71"/>
      <c r="C252" s="71"/>
      <c r="D252" s="26"/>
      <c r="E252" s="26"/>
      <c r="F252" s="26"/>
      <c r="G252" s="26"/>
      <c r="H252" s="26"/>
      <c r="I252" s="26"/>
      <c r="J252" s="71"/>
      <c r="K252" s="71"/>
      <c r="L252" s="71"/>
      <c r="M252" s="26"/>
      <c r="N252" s="26"/>
      <c r="O252" s="26"/>
      <c r="P252" s="69"/>
      <c r="Q252" s="69"/>
      <c r="R252" s="26"/>
      <c r="S252" s="26"/>
      <c r="T252" s="26"/>
      <c r="U252" s="26"/>
      <c r="V252" s="26"/>
      <c r="W252" s="26"/>
      <c r="X252" s="26"/>
      <c r="Y252" s="26"/>
      <c r="Z252" s="26"/>
      <c r="AA252" s="26"/>
      <c r="AB252" s="26"/>
      <c r="AC252" s="26"/>
      <c r="AD252" s="26"/>
      <c r="AE252" s="26"/>
      <c r="AF252" s="26"/>
      <c r="AG252" s="26"/>
      <c r="AH252" s="26"/>
      <c r="AI252" s="26"/>
      <c r="AJ252" s="121"/>
      <c r="AK252" s="115">
        <v>53020030003</v>
      </c>
      <c r="AL252" s="116">
        <v>1</v>
      </c>
      <c r="AM252" s="26"/>
    </row>
    <row r="253" spans="1:39" ht="16" x14ac:dyDescent="0.2">
      <c r="A253" s="71"/>
      <c r="B253" s="71"/>
      <c r="C253" s="71"/>
      <c r="D253" s="26"/>
      <c r="E253" s="26"/>
      <c r="F253" s="26"/>
      <c r="G253" s="26"/>
      <c r="H253" s="26"/>
      <c r="I253" s="26"/>
      <c r="J253" s="71"/>
      <c r="K253" s="71"/>
      <c r="L253" s="71"/>
      <c r="M253" s="26"/>
      <c r="N253" s="26"/>
      <c r="O253" s="26"/>
      <c r="P253" s="69"/>
      <c r="Q253" s="69"/>
      <c r="R253" s="26"/>
      <c r="S253" s="26"/>
      <c r="T253" s="26"/>
      <c r="U253" s="26"/>
      <c r="V253" s="26"/>
      <c r="W253" s="26"/>
      <c r="X253" s="26"/>
      <c r="Y253" s="26"/>
      <c r="Z253" s="26"/>
      <c r="AA253" s="26"/>
      <c r="AB253" s="26"/>
      <c r="AC253" s="26"/>
      <c r="AD253" s="26"/>
      <c r="AE253" s="26"/>
      <c r="AF253" s="26"/>
      <c r="AG253" s="26"/>
      <c r="AH253" s="26"/>
      <c r="AI253" s="26"/>
      <c r="AJ253" s="113" t="s">
        <v>5623</v>
      </c>
      <c r="AK253" s="113">
        <v>54020010026</v>
      </c>
      <c r="AL253" s="114">
        <v>1</v>
      </c>
      <c r="AM253" s="26"/>
    </row>
    <row r="254" spans="1:39" ht="16" x14ac:dyDescent="0.2">
      <c r="A254" s="71"/>
      <c r="B254" s="71"/>
      <c r="C254" s="71"/>
      <c r="D254" s="26"/>
      <c r="E254" s="26"/>
      <c r="F254" s="26"/>
      <c r="G254" s="26"/>
      <c r="H254" s="26"/>
      <c r="I254" s="26"/>
      <c r="J254" s="71"/>
      <c r="K254" s="71"/>
      <c r="L254" s="71"/>
      <c r="M254" s="26"/>
      <c r="N254" s="26"/>
      <c r="O254" s="26"/>
      <c r="P254" s="69"/>
      <c r="Q254" s="69"/>
      <c r="R254" s="26"/>
      <c r="S254" s="26"/>
      <c r="T254" s="26"/>
      <c r="U254" s="26"/>
      <c r="V254" s="26"/>
      <c r="W254" s="26"/>
      <c r="X254" s="26"/>
      <c r="Y254" s="26"/>
      <c r="Z254" s="26"/>
      <c r="AA254" s="26"/>
      <c r="AB254" s="26"/>
      <c r="AC254" s="26"/>
      <c r="AD254" s="26"/>
      <c r="AE254" s="26"/>
      <c r="AF254" s="26"/>
      <c r="AG254" s="26"/>
      <c r="AH254" s="26"/>
      <c r="AI254" s="26"/>
      <c r="AJ254" s="121"/>
      <c r="AK254" s="115">
        <v>54020020013</v>
      </c>
      <c r="AL254" s="116"/>
      <c r="AM254" s="26"/>
    </row>
    <row r="255" spans="1:39" ht="16" x14ac:dyDescent="0.2">
      <c r="A255" s="71"/>
      <c r="B255" s="71"/>
      <c r="C255" s="71"/>
      <c r="D255" s="26"/>
      <c r="E255" s="26"/>
      <c r="F255" s="26"/>
      <c r="G255" s="26"/>
      <c r="H255" s="26"/>
      <c r="I255" s="26"/>
      <c r="J255" s="71"/>
      <c r="K255" s="71"/>
      <c r="L255" s="71"/>
      <c r="M255" s="26"/>
      <c r="N255" s="26"/>
      <c r="O255" s="26"/>
      <c r="P255" s="69"/>
      <c r="Q255" s="69"/>
      <c r="R255" s="26"/>
      <c r="S255" s="26"/>
      <c r="T255" s="26"/>
      <c r="U255" s="26"/>
      <c r="V255" s="26"/>
      <c r="W255" s="26"/>
      <c r="X255" s="26"/>
      <c r="Y255" s="26"/>
      <c r="Z255" s="26"/>
      <c r="AA255" s="26"/>
      <c r="AB255" s="26"/>
      <c r="AC255" s="26"/>
      <c r="AD255" s="26"/>
      <c r="AE255" s="26"/>
      <c r="AF255" s="26"/>
      <c r="AG255" s="26"/>
      <c r="AH255" s="26"/>
      <c r="AI255" s="26"/>
      <c r="AJ255" s="121"/>
      <c r="AK255" s="115">
        <v>54020020014</v>
      </c>
      <c r="AL255" s="116">
        <v>1</v>
      </c>
      <c r="AM255" s="26"/>
    </row>
    <row r="256" spans="1:39" ht="16" x14ac:dyDescent="0.2">
      <c r="A256" s="71"/>
      <c r="B256" s="71"/>
      <c r="C256" s="71"/>
      <c r="D256" s="26"/>
      <c r="E256" s="26"/>
      <c r="F256" s="26"/>
      <c r="G256" s="26"/>
      <c r="H256" s="26"/>
      <c r="I256" s="26"/>
      <c r="J256" s="71"/>
      <c r="K256" s="71"/>
      <c r="L256" s="71"/>
      <c r="M256" s="26"/>
      <c r="N256" s="26"/>
      <c r="O256" s="26"/>
      <c r="P256" s="69"/>
      <c r="Q256" s="69"/>
      <c r="R256" s="26"/>
      <c r="S256" s="26"/>
      <c r="T256" s="26"/>
      <c r="U256" s="26"/>
      <c r="V256" s="26"/>
      <c r="W256" s="26"/>
      <c r="X256" s="26"/>
      <c r="Y256" s="26"/>
      <c r="Z256" s="26"/>
      <c r="AA256" s="26"/>
      <c r="AB256" s="26"/>
      <c r="AC256" s="26"/>
      <c r="AD256" s="26"/>
      <c r="AE256" s="26"/>
      <c r="AF256" s="26"/>
      <c r="AG256" s="26"/>
      <c r="AH256" s="26"/>
      <c r="AI256" s="26"/>
      <c r="AJ256" s="121"/>
      <c r="AK256" s="115">
        <v>54020020023</v>
      </c>
      <c r="AL256" s="116">
        <v>1</v>
      </c>
      <c r="AM256" s="26"/>
    </row>
    <row r="257" spans="1:39" ht="16" x14ac:dyDescent="0.2">
      <c r="A257" s="71"/>
      <c r="B257" s="71"/>
      <c r="C257" s="71"/>
      <c r="D257" s="26"/>
      <c r="E257" s="26"/>
      <c r="F257" s="26"/>
      <c r="G257" s="26"/>
      <c r="H257" s="26"/>
      <c r="I257" s="26"/>
      <c r="J257" s="71"/>
      <c r="K257" s="71"/>
      <c r="L257" s="71"/>
      <c r="M257" s="26"/>
      <c r="N257" s="26"/>
      <c r="O257" s="26"/>
      <c r="P257" s="69"/>
      <c r="Q257" s="69"/>
      <c r="R257" s="26"/>
      <c r="S257" s="26"/>
      <c r="T257" s="26"/>
      <c r="U257" s="26"/>
      <c r="V257" s="26"/>
      <c r="W257" s="26"/>
      <c r="X257" s="26"/>
      <c r="Y257" s="26"/>
      <c r="Z257" s="26"/>
      <c r="AA257" s="26"/>
      <c r="AB257" s="26"/>
      <c r="AC257" s="26"/>
      <c r="AD257" s="26"/>
      <c r="AE257" s="26"/>
      <c r="AF257" s="26"/>
      <c r="AG257" s="26"/>
      <c r="AH257" s="26"/>
      <c r="AI257" s="26"/>
      <c r="AJ257" s="113" t="s">
        <v>5234</v>
      </c>
      <c r="AK257" s="113">
        <v>51020010007</v>
      </c>
      <c r="AL257" s="114">
        <v>1</v>
      </c>
      <c r="AM257" s="26"/>
    </row>
    <row r="258" spans="1:39" ht="16" x14ac:dyDescent="0.2">
      <c r="A258" s="71"/>
      <c r="B258" s="71"/>
      <c r="C258" s="71"/>
      <c r="D258" s="26"/>
      <c r="E258" s="26"/>
      <c r="F258" s="26"/>
      <c r="G258" s="26"/>
      <c r="H258" s="26"/>
      <c r="I258" s="26"/>
      <c r="J258" s="71"/>
      <c r="K258" s="71"/>
      <c r="L258" s="71"/>
      <c r="M258" s="26"/>
      <c r="N258" s="26"/>
      <c r="O258" s="26"/>
      <c r="P258" s="69"/>
      <c r="Q258" s="69"/>
      <c r="R258" s="26"/>
      <c r="S258" s="26"/>
      <c r="T258" s="26"/>
      <c r="U258" s="26"/>
      <c r="V258" s="26"/>
      <c r="W258" s="26"/>
      <c r="X258" s="26"/>
      <c r="Y258" s="26"/>
      <c r="Z258" s="26"/>
      <c r="AA258" s="26"/>
      <c r="AB258" s="26"/>
      <c r="AC258" s="26"/>
      <c r="AD258" s="26"/>
      <c r="AE258" s="26"/>
      <c r="AF258" s="26"/>
      <c r="AG258" s="26"/>
      <c r="AH258" s="26"/>
      <c r="AI258" s="26"/>
      <c r="AJ258" s="121"/>
      <c r="AK258" s="115">
        <v>51020010008</v>
      </c>
      <c r="AL258" s="116">
        <v>3</v>
      </c>
      <c r="AM258" s="26"/>
    </row>
    <row r="259" spans="1:39" ht="16" x14ac:dyDescent="0.2">
      <c r="A259" s="71"/>
      <c r="B259" s="71"/>
      <c r="C259" s="71"/>
      <c r="D259" s="26"/>
      <c r="E259" s="26"/>
      <c r="F259" s="26"/>
      <c r="G259" s="26"/>
      <c r="H259" s="26"/>
      <c r="I259" s="26"/>
      <c r="J259" s="71"/>
      <c r="K259" s="71"/>
      <c r="L259" s="71"/>
      <c r="M259" s="26"/>
      <c r="N259" s="26"/>
      <c r="O259" s="26"/>
      <c r="P259" s="69"/>
      <c r="Q259" s="69"/>
      <c r="R259" s="26"/>
      <c r="S259" s="26"/>
      <c r="T259" s="26"/>
      <c r="U259" s="26"/>
      <c r="V259" s="26"/>
      <c r="W259" s="26"/>
      <c r="X259" s="26"/>
      <c r="Y259" s="26"/>
      <c r="Z259" s="26"/>
      <c r="AA259" s="26"/>
      <c r="AB259" s="26"/>
      <c r="AC259" s="26"/>
      <c r="AD259" s="26"/>
      <c r="AE259" s="26"/>
      <c r="AF259" s="26"/>
      <c r="AG259" s="26"/>
      <c r="AH259" s="26"/>
      <c r="AI259" s="26"/>
      <c r="AJ259" s="121"/>
      <c r="AK259" s="115">
        <v>51030010003</v>
      </c>
      <c r="AL259" s="116">
        <v>1</v>
      </c>
      <c r="AM259" s="26"/>
    </row>
    <row r="260" spans="1:39" ht="16" x14ac:dyDescent="0.2">
      <c r="A260" s="71"/>
      <c r="B260" s="71"/>
      <c r="C260" s="71"/>
      <c r="D260" s="26"/>
      <c r="E260" s="26"/>
      <c r="F260" s="26"/>
      <c r="G260" s="26"/>
      <c r="H260" s="26"/>
      <c r="I260" s="26"/>
      <c r="J260" s="71"/>
      <c r="K260" s="71"/>
      <c r="L260" s="71"/>
      <c r="M260" s="26"/>
      <c r="N260" s="26"/>
      <c r="O260" s="26"/>
      <c r="P260" s="69"/>
      <c r="Q260" s="69"/>
      <c r="R260" s="26"/>
      <c r="S260" s="26"/>
      <c r="T260" s="26"/>
      <c r="U260" s="26"/>
      <c r="V260" s="26"/>
      <c r="W260" s="26"/>
      <c r="X260" s="26"/>
      <c r="Y260" s="26"/>
      <c r="Z260" s="26"/>
      <c r="AA260" s="26"/>
      <c r="AB260" s="26"/>
      <c r="AC260" s="26"/>
      <c r="AD260" s="26"/>
      <c r="AE260" s="26"/>
      <c r="AF260" s="26"/>
      <c r="AG260" s="26"/>
      <c r="AH260" s="26"/>
      <c r="AI260" s="26"/>
      <c r="AJ260" s="121"/>
      <c r="AK260" s="115">
        <v>51040010001</v>
      </c>
      <c r="AL260" s="116">
        <v>3</v>
      </c>
      <c r="AM260" s="26"/>
    </row>
    <row r="261" spans="1:39" ht="16" x14ac:dyDescent="0.2">
      <c r="A261" s="71"/>
      <c r="B261" s="71"/>
      <c r="C261" s="71"/>
      <c r="D261" s="26"/>
      <c r="E261" s="26"/>
      <c r="F261" s="26"/>
      <c r="G261" s="26"/>
      <c r="H261" s="26"/>
      <c r="I261" s="26"/>
      <c r="J261" s="71"/>
      <c r="K261" s="71"/>
      <c r="L261" s="71"/>
      <c r="M261" s="26"/>
      <c r="N261" s="26"/>
      <c r="O261" s="26"/>
      <c r="P261" s="69"/>
      <c r="Q261" s="69"/>
      <c r="R261" s="26"/>
      <c r="S261" s="26"/>
      <c r="T261" s="26"/>
      <c r="U261" s="26"/>
      <c r="V261" s="26"/>
      <c r="W261" s="26"/>
      <c r="X261" s="26"/>
      <c r="Y261" s="26"/>
      <c r="Z261" s="26"/>
      <c r="AA261" s="26"/>
      <c r="AB261" s="26"/>
      <c r="AC261" s="26"/>
      <c r="AD261" s="26"/>
      <c r="AE261" s="26"/>
      <c r="AF261" s="26"/>
      <c r="AG261" s="26"/>
      <c r="AH261" s="26"/>
      <c r="AI261" s="26"/>
      <c r="AJ261" s="121"/>
      <c r="AK261" s="115">
        <v>51040010004</v>
      </c>
      <c r="AL261" s="116">
        <v>1</v>
      </c>
      <c r="AM261" s="26"/>
    </row>
    <row r="262" spans="1:39" ht="16" x14ac:dyDescent="0.2">
      <c r="A262" s="71"/>
      <c r="B262" s="71"/>
      <c r="C262" s="71"/>
      <c r="D262" s="26"/>
      <c r="E262" s="26"/>
      <c r="F262" s="26"/>
      <c r="G262" s="26"/>
      <c r="H262" s="26"/>
      <c r="I262" s="26"/>
      <c r="J262" s="71"/>
      <c r="K262" s="71"/>
      <c r="L262" s="71"/>
      <c r="M262" s="26"/>
      <c r="N262" s="26"/>
      <c r="O262" s="26"/>
      <c r="P262" s="69"/>
      <c r="Q262" s="69"/>
      <c r="R262" s="26"/>
      <c r="S262" s="26"/>
      <c r="T262" s="26"/>
      <c r="U262" s="26"/>
      <c r="V262" s="26"/>
      <c r="W262" s="26"/>
      <c r="X262" s="26"/>
      <c r="Y262" s="26"/>
      <c r="Z262" s="26"/>
      <c r="AA262" s="26"/>
      <c r="AB262" s="26"/>
      <c r="AC262" s="26"/>
      <c r="AD262" s="26"/>
      <c r="AE262" s="26"/>
      <c r="AF262" s="26"/>
      <c r="AG262" s="26"/>
      <c r="AH262" s="26"/>
      <c r="AI262" s="26"/>
      <c r="AJ262" s="121"/>
      <c r="AK262" s="115">
        <v>51040020001</v>
      </c>
      <c r="AL262" s="116">
        <v>22</v>
      </c>
      <c r="AM262" s="26"/>
    </row>
    <row r="263" spans="1:39" ht="16" x14ac:dyDescent="0.2">
      <c r="A263" s="71"/>
      <c r="B263" s="71"/>
      <c r="C263" s="71"/>
      <c r="D263" s="26"/>
      <c r="E263" s="26"/>
      <c r="F263" s="26"/>
      <c r="G263" s="26"/>
      <c r="H263" s="26"/>
      <c r="I263" s="26"/>
      <c r="J263" s="71"/>
      <c r="K263" s="71"/>
      <c r="L263" s="71"/>
      <c r="M263" s="26"/>
      <c r="N263" s="26"/>
      <c r="O263" s="26"/>
      <c r="P263" s="69"/>
      <c r="Q263" s="69"/>
      <c r="R263" s="26"/>
      <c r="S263" s="26"/>
      <c r="T263" s="26"/>
      <c r="U263" s="26"/>
      <c r="V263" s="26"/>
      <c r="W263" s="26"/>
      <c r="X263" s="26"/>
      <c r="Y263" s="26"/>
      <c r="Z263" s="26"/>
      <c r="AA263" s="26"/>
      <c r="AB263" s="26"/>
      <c r="AC263" s="26"/>
      <c r="AD263" s="26"/>
      <c r="AE263" s="26"/>
      <c r="AF263" s="26"/>
      <c r="AG263" s="26"/>
      <c r="AH263" s="26"/>
      <c r="AI263" s="26"/>
      <c r="AJ263" s="121"/>
      <c r="AK263" s="115">
        <v>51040020003</v>
      </c>
      <c r="AL263" s="116">
        <v>1</v>
      </c>
      <c r="AM263" s="26"/>
    </row>
    <row r="264" spans="1:39" ht="16" x14ac:dyDescent="0.2">
      <c r="A264" s="71"/>
      <c r="B264" s="71"/>
      <c r="C264" s="71"/>
      <c r="D264" s="26"/>
      <c r="E264" s="26"/>
      <c r="F264" s="26"/>
      <c r="G264" s="26"/>
      <c r="H264" s="26"/>
      <c r="I264" s="26"/>
      <c r="J264" s="71"/>
      <c r="K264" s="71"/>
      <c r="L264" s="71"/>
      <c r="M264" s="26"/>
      <c r="N264" s="26"/>
      <c r="O264" s="26"/>
      <c r="P264" s="69"/>
      <c r="Q264" s="69"/>
      <c r="R264" s="26"/>
      <c r="S264" s="26"/>
      <c r="T264" s="26"/>
      <c r="U264" s="26"/>
      <c r="V264" s="26"/>
      <c r="W264" s="26"/>
      <c r="X264" s="26"/>
      <c r="Y264" s="26"/>
      <c r="Z264" s="26"/>
      <c r="AA264" s="26"/>
      <c r="AB264" s="26"/>
      <c r="AC264" s="26"/>
      <c r="AD264" s="26"/>
      <c r="AE264" s="26"/>
      <c r="AF264" s="26"/>
      <c r="AG264" s="26"/>
      <c r="AH264" s="26"/>
      <c r="AI264" s="26"/>
      <c r="AJ264" s="121"/>
      <c r="AK264" s="115">
        <v>51040020005</v>
      </c>
      <c r="AL264" s="116">
        <v>2</v>
      </c>
      <c r="AM264" s="26"/>
    </row>
    <row r="265" spans="1:39" ht="16" x14ac:dyDescent="0.2">
      <c r="A265" s="71"/>
      <c r="B265" s="71"/>
      <c r="C265" s="71"/>
      <c r="D265" s="26"/>
      <c r="E265" s="26"/>
      <c r="F265" s="26"/>
      <c r="G265" s="26"/>
      <c r="H265" s="26"/>
      <c r="I265" s="26"/>
      <c r="J265" s="71"/>
      <c r="K265" s="71"/>
      <c r="L265" s="71"/>
      <c r="M265" s="26"/>
      <c r="N265" s="26"/>
      <c r="O265" s="26"/>
      <c r="P265" s="69"/>
      <c r="Q265" s="69"/>
      <c r="R265" s="26"/>
      <c r="S265" s="26"/>
      <c r="T265" s="26"/>
      <c r="U265" s="26"/>
      <c r="V265" s="26"/>
      <c r="W265" s="26"/>
      <c r="X265" s="26"/>
      <c r="Y265" s="26"/>
      <c r="Z265" s="26"/>
      <c r="AA265" s="26"/>
      <c r="AB265" s="26"/>
      <c r="AC265" s="26"/>
      <c r="AD265" s="26"/>
      <c r="AE265" s="26"/>
      <c r="AF265" s="26"/>
      <c r="AG265" s="26"/>
      <c r="AH265" s="26"/>
      <c r="AI265" s="26"/>
      <c r="AJ265" s="121"/>
      <c r="AK265" s="115">
        <v>51050010008</v>
      </c>
      <c r="AL265" s="116">
        <v>1</v>
      </c>
      <c r="AM265" s="26"/>
    </row>
    <row r="266" spans="1:39" ht="16" x14ac:dyDescent="0.2">
      <c r="A266" s="71"/>
      <c r="B266" s="71"/>
      <c r="C266" s="71"/>
      <c r="D266" s="26"/>
      <c r="E266" s="26"/>
      <c r="F266" s="26"/>
      <c r="G266" s="26"/>
      <c r="H266" s="26"/>
      <c r="I266" s="26"/>
      <c r="J266" s="71"/>
      <c r="K266" s="71"/>
      <c r="L266" s="71"/>
      <c r="M266" s="26"/>
      <c r="N266" s="26"/>
      <c r="O266" s="26"/>
      <c r="P266" s="69"/>
      <c r="Q266" s="69"/>
      <c r="R266" s="26"/>
      <c r="S266" s="26"/>
      <c r="T266" s="26"/>
      <c r="U266" s="26"/>
      <c r="V266" s="26"/>
      <c r="W266" s="26"/>
      <c r="X266" s="26"/>
      <c r="Y266" s="26"/>
      <c r="Z266" s="26"/>
      <c r="AA266" s="26"/>
      <c r="AB266" s="26"/>
      <c r="AC266" s="26"/>
      <c r="AD266" s="26"/>
      <c r="AE266" s="26"/>
      <c r="AF266" s="26"/>
      <c r="AG266" s="26"/>
      <c r="AH266" s="26"/>
      <c r="AI266" s="26"/>
      <c r="AJ266" s="121"/>
      <c r="AK266" s="115">
        <v>52020040010</v>
      </c>
      <c r="AL266" s="116">
        <v>1</v>
      </c>
      <c r="AM266" s="26"/>
    </row>
    <row r="267" spans="1:39" ht="16" x14ac:dyDescent="0.2">
      <c r="A267" s="71"/>
      <c r="B267" s="71"/>
      <c r="C267" s="71"/>
      <c r="D267" s="26"/>
      <c r="E267" s="26"/>
      <c r="F267" s="26"/>
      <c r="G267" s="26"/>
      <c r="H267" s="26"/>
      <c r="I267" s="26"/>
      <c r="J267" s="71"/>
      <c r="K267" s="71"/>
      <c r="L267" s="71"/>
      <c r="M267" s="26"/>
      <c r="N267" s="26"/>
      <c r="O267" s="26"/>
      <c r="P267" s="69"/>
      <c r="Q267" s="69"/>
      <c r="R267" s="26"/>
      <c r="S267" s="26"/>
      <c r="T267" s="26"/>
      <c r="U267" s="26"/>
      <c r="V267" s="26"/>
      <c r="W267" s="26"/>
      <c r="X267" s="26"/>
      <c r="Y267" s="26"/>
      <c r="Z267" s="26"/>
      <c r="AA267" s="26"/>
      <c r="AB267" s="26"/>
      <c r="AC267" s="26"/>
      <c r="AD267" s="26"/>
      <c r="AE267" s="26"/>
      <c r="AF267" s="26"/>
      <c r="AG267" s="26"/>
      <c r="AH267" s="26"/>
      <c r="AI267" s="26"/>
      <c r="AJ267" s="121"/>
      <c r="AK267" s="115">
        <v>53010040003</v>
      </c>
      <c r="AL267" s="116">
        <v>1</v>
      </c>
      <c r="AM267" s="26"/>
    </row>
    <row r="268" spans="1:39" ht="16" x14ac:dyDescent="0.2">
      <c r="A268" s="71"/>
      <c r="B268" s="71"/>
      <c r="C268" s="71"/>
      <c r="D268" s="26"/>
      <c r="E268" s="26"/>
      <c r="F268" s="26"/>
      <c r="G268" s="26"/>
      <c r="H268" s="26"/>
      <c r="I268" s="26"/>
      <c r="J268" s="71"/>
      <c r="K268" s="71"/>
      <c r="L268" s="71"/>
      <c r="M268" s="26"/>
      <c r="N268" s="26"/>
      <c r="O268" s="26"/>
      <c r="P268" s="69"/>
      <c r="Q268" s="69"/>
      <c r="R268" s="26"/>
      <c r="S268" s="26"/>
      <c r="T268" s="26"/>
      <c r="U268" s="26"/>
      <c r="V268" s="26"/>
      <c r="W268" s="26"/>
      <c r="X268" s="26"/>
      <c r="Y268" s="26"/>
      <c r="Z268" s="26"/>
      <c r="AA268" s="26"/>
      <c r="AB268" s="26"/>
      <c r="AC268" s="26"/>
      <c r="AD268" s="26"/>
      <c r="AE268" s="26"/>
      <c r="AF268" s="26"/>
      <c r="AG268" s="26"/>
      <c r="AH268" s="26"/>
      <c r="AI268" s="26"/>
      <c r="AJ268" s="121"/>
      <c r="AK268" s="115">
        <v>53020020001</v>
      </c>
      <c r="AL268" s="116">
        <v>3</v>
      </c>
      <c r="AM268" s="26"/>
    </row>
    <row r="269" spans="1:39" ht="16" x14ac:dyDescent="0.2">
      <c r="A269" s="71"/>
      <c r="B269" s="71"/>
      <c r="C269" s="71"/>
      <c r="D269" s="26"/>
      <c r="E269" s="26"/>
      <c r="F269" s="26"/>
      <c r="G269" s="26"/>
      <c r="H269" s="26"/>
      <c r="I269" s="26"/>
      <c r="J269" s="71"/>
      <c r="K269" s="71"/>
      <c r="L269" s="71"/>
      <c r="M269" s="26"/>
      <c r="N269" s="26"/>
      <c r="O269" s="26"/>
      <c r="P269" s="69"/>
      <c r="Q269" s="69"/>
      <c r="R269" s="26"/>
      <c r="S269" s="26"/>
      <c r="T269" s="26"/>
      <c r="U269" s="26"/>
      <c r="V269" s="26"/>
      <c r="W269" s="26"/>
      <c r="X269" s="26"/>
      <c r="Y269" s="26"/>
      <c r="Z269" s="26"/>
      <c r="AA269" s="26"/>
      <c r="AB269" s="26"/>
      <c r="AC269" s="26"/>
      <c r="AD269" s="26"/>
      <c r="AE269" s="26"/>
      <c r="AF269" s="26"/>
      <c r="AG269" s="26"/>
      <c r="AH269" s="26"/>
      <c r="AI269" s="26"/>
      <c r="AJ269" s="121"/>
      <c r="AK269" s="115">
        <v>53020030004</v>
      </c>
      <c r="AL269" s="116">
        <v>1</v>
      </c>
      <c r="AM269" s="26"/>
    </row>
    <row r="270" spans="1:39" ht="16" x14ac:dyDescent="0.2">
      <c r="A270" s="71"/>
      <c r="B270" s="71"/>
      <c r="C270" s="71"/>
      <c r="D270" s="26"/>
      <c r="E270" s="26"/>
      <c r="F270" s="26"/>
      <c r="G270" s="26"/>
      <c r="H270" s="26"/>
      <c r="I270" s="26"/>
      <c r="J270" s="71"/>
      <c r="K270" s="71"/>
      <c r="L270" s="71"/>
      <c r="M270" s="26"/>
      <c r="N270" s="26"/>
      <c r="O270" s="26"/>
      <c r="P270" s="69"/>
      <c r="Q270" s="69"/>
      <c r="R270" s="26"/>
      <c r="S270" s="26"/>
      <c r="T270" s="26"/>
      <c r="U270" s="26"/>
      <c r="V270" s="26"/>
      <c r="W270" s="26"/>
      <c r="X270" s="26"/>
      <c r="Y270" s="26"/>
      <c r="Z270" s="26"/>
      <c r="AA270" s="26"/>
      <c r="AB270" s="26"/>
      <c r="AC270" s="26"/>
      <c r="AD270" s="26"/>
      <c r="AE270" s="26"/>
      <c r="AF270" s="26"/>
      <c r="AG270" s="26"/>
      <c r="AH270" s="26"/>
      <c r="AI270" s="26"/>
      <c r="AJ270" s="121"/>
      <c r="AK270" s="115">
        <v>54020020023</v>
      </c>
      <c r="AL270" s="116">
        <v>1</v>
      </c>
      <c r="AM270" s="26"/>
    </row>
    <row r="271" spans="1:39" ht="16" x14ac:dyDescent="0.2">
      <c r="A271" s="71"/>
      <c r="B271" s="71"/>
      <c r="C271" s="71"/>
      <c r="D271" s="26"/>
      <c r="E271" s="26"/>
      <c r="F271" s="26"/>
      <c r="G271" s="26"/>
      <c r="H271" s="26"/>
      <c r="I271" s="26"/>
      <c r="J271" s="71"/>
      <c r="K271" s="71"/>
      <c r="L271" s="71"/>
      <c r="M271" s="26"/>
      <c r="N271" s="26"/>
      <c r="O271" s="26"/>
      <c r="P271" s="69"/>
      <c r="Q271" s="69"/>
      <c r="R271" s="26"/>
      <c r="S271" s="26"/>
      <c r="T271" s="26"/>
      <c r="U271" s="26"/>
      <c r="V271" s="26"/>
      <c r="W271" s="26"/>
      <c r="X271" s="26"/>
      <c r="Y271" s="26"/>
      <c r="Z271" s="26"/>
      <c r="AA271" s="26"/>
      <c r="AB271" s="26"/>
      <c r="AC271" s="26"/>
      <c r="AD271" s="26"/>
      <c r="AE271" s="26"/>
      <c r="AF271" s="26"/>
      <c r="AG271" s="26"/>
      <c r="AH271" s="26"/>
      <c r="AI271" s="26"/>
      <c r="AJ271" s="121"/>
      <c r="AK271" s="115" t="s">
        <v>5234</v>
      </c>
      <c r="AL271" s="116"/>
      <c r="AM271" s="26"/>
    </row>
    <row r="272" spans="1:39" ht="16" x14ac:dyDescent="0.2">
      <c r="A272" s="71"/>
      <c r="B272" s="71"/>
      <c r="C272" s="71"/>
      <c r="D272" s="26"/>
      <c r="E272" s="26"/>
      <c r="F272" s="26"/>
      <c r="G272" s="26"/>
      <c r="H272" s="26"/>
      <c r="I272" s="26"/>
      <c r="J272" s="71"/>
      <c r="K272" s="71"/>
      <c r="L272" s="71"/>
      <c r="M272" s="26"/>
      <c r="N272" s="26"/>
      <c r="O272" s="26"/>
      <c r="P272" s="69"/>
      <c r="Q272" s="69"/>
      <c r="R272" s="26"/>
      <c r="S272" s="26"/>
      <c r="T272" s="26"/>
      <c r="U272" s="26"/>
      <c r="V272" s="26"/>
      <c r="W272" s="26"/>
      <c r="X272" s="26"/>
      <c r="Y272" s="26"/>
      <c r="Z272" s="26"/>
      <c r="AA272" s="26"/>
      <c r="AB272" s="26"/>
      <c r="AC272" s="26"/>
      <c r="AD272" s="26"/>
      <c r="AE272" s="26"/>
      <c r="AF272" s="26"/>
      <c r="AG272" s="26"/>
      <c r="AH272" s="26"/>
      <c r="AI272" s="26"/>
      <c r="AJ272" s="117" t="s">
        <v>5639</v>
      </c>
      <c r="AK272" s="122"/>
      <c r="AL272" s="118">
        <v>100</v>
      </c>
      <c r="AM272" s="26"/>
    </row>
    <row r="273" spans="1:39" ht="12.75" customHeight="1" x14ac:dyDescent="0.2">
      <c r="A273" s="71"/>
      <c r="B273" s="71"/>
      <c r="C273" s="71"/>
      <c r="D273" s="26"/>
      <c r="E273" s="26"/>
      <c r="F273" s="26"/>
      <c r="G273" s="26"/>
      <c r="H273" s="26"/>
      <c r="I273" s="26"/>
      <c r="J273" s="71"/>
      <c r="K273" s="71"/>
      <c r="L273" s="71"/>
      <c r="M273" s="26"/>
      <c r="N273" s="26"/>
      <c r="O273" s="26"/>
      <c r="P273" s="69"/>
      <c r="Q273" s="69"/>
      <c r="R273" s="26"/>
      <c r="S273" s="26"/>
      <c r="T273" s="26"/>
      <c r="U273" s="26"/>
      <c r="V273" s="26"/>
      <c r="W273" s="26"/>
      <c r="X273" s="26"/>
      <c r="Y273" s="26"/>
      <c r="Z273" s="26"/>
      <c r="AA273" s="26"/>
      <c r="AB273" s="26"/>
      <c r="AC273" s="26"/>
      <c r="AD273" s="26"/>
      <c r="AE273" s="26"/>
      <c r="AF273" s="26"/>
      <c r="AG273" s="26"/>
      <c r="AH273" s="26"/>
      <c r="AI273" s="26"/>
      <c r="AJ273" s="26"/>
      <c r="AK273" s="26"/>
      <c r="AL273" s="26"/>
      <c r="AM273" s="26"/>
    </row>
    <row r="274" spans="1:39" ht="12.75" customHeight="1" x14ac:dyDescent="0.2">
      <c r="A274" s="71"/>
      <c r="B274" s="71"/>
      <c r="C274" s="71"/>
      <c r="D274" s="26"/>
      <c r="E274" s="26"/>
      <c r="F274" s="26"/>
      <c r="G274" s="26"/>
      <c r="H274" s="26"/>
      <c r="I274" s="26"/>
      <c r="J274" s="71"/>
      <c r="K274" s="71"/>
      <c r="L274" s="71"/>
      <c r="M274" s="26"/>
      <c r="N274" s="26"/>
      <c r="O274" s="26"/>
      <c r="P274" s="69"/>
      <c r="Q274" s="69"/>
      <c r="R274" s="26"/>
      <c r="S274" s="26"/>
      <c r="T274" s="26"/>
      <c r="U274" s="26"/>
      <c r="V274" s="26"/>
      <c r="W274" s="26"/>
      <c r="X274" s="26"/>
      <c r="Y274" s="26"/>
      <c r="Z274" s="26"/>
      <c r="AA274" s="26"/>
      <c r="AB274" s="26"/>
      <c r="AC274" s="26"/>
      <c r="AD274" s="26"/>
      <c r="AE274" s="26"/>
      <c r="AF274" s="26"/>
      <c r="AG274" s="26"/>
      <c r="AH274" s="26"/>
      <c r="AI274" s="26"/>
      <c r="AJ274" s="26"/>
      <c r="AK274" s="26"/>
      <c r="AL274" s="26"/>
      <c r="AM274" s="26"/>
    </row>
    <row r="275" spans="1:39" ht="12.75" customHeight="1" x14ac:dyDescent="0.2">
      <c r="A275" s="71"/>
      <c r="B275" s="71"/>
      <c r="C275" s="71"/>
      <c r="D275" s="26"/>
      <c r="E275" s="26"/>
      <c r="F275" s="26"/>
      <c r="G275" s="26"/>
      <c r="H275" s="26"/>
      <c r="I275" s="26"/>
      <c r="J275" s="71"/>
      <c r="K275" s="71"/>
      <c r="L275" s="71"/>
      <c r="M275" s="26"/>
      <c r="N275" s="26"/>
      <c r="O275" s="26"/>
      <c r="P275" s="69"/>
      <c r="Q275" s="69"/>
      <c r="R275" s="26"/>
      <c r="S275" s="26"/>
      <c r="T275" s="26"/>
      <c r="U275" s="26"/>
      <c r="V275" s="26"/>
      <c r="W275" s="26"/>
      <c r="X275" s="26"/>
      <c r="Y275" s="26"/>
      <c r="Z275" s="26"/>
      <c r="AA275" s="26"/>
      <c r="AB275" s="26"/>
      <c r="AC275" s="26"/>
      <c r="AD275" s="26"/>
      <c r="AE275" s="26"/>
      <c r="AF275" s="26"/>
      <c r="AG275" s="26"/>
      <c r="AH275" s="26"/>
      <c r="AI275" s="26"/>
      <c r="AJ275" s="26"/>
      <c r="AK275" s="26"/>
      <c r="AL275" s="26"/>
      <c r="AM275" s="26"/>
    </row>
    <row r="276" spans="1:39" ht="12.75" customHeight="1" x14ac:dyDescent="0.2">
      <c r="A276" s="71"/>
      <c r="B276" s="71"/>
      <c r="C276" s="71"/>
      <c r="D276" s="26"/>
      <c r="E276" s="26"/>
      <c r="F276" s="26"/>
      <c r="G276" s="26"/>
      <c r="H276" s="26"/>
      <c r="I276" s="26"/>
      <c r="J276" s="71"/>
      <c r="K276" s="71"/>
      <c r="L276" s="71"/>
      <c r="M276" s="26"/>
      <c r="N276" s="26"/>
      <c r="O276" s="26"/>
      <c r="P276" s="69"/>
      <c r="Q276" s="69"/>
      <c r="R276" s="26"/>
      <c r="S276" s="26"/>
      <c r="T276" s="26"/>
      <c r="U276" s="26"/>
      <c r="V276" s="26"/>
      <c r="W276" s="26"/>
      <c r="X276" s="26"/>
      <c r="Y276" s="26"/>
      <c r="Z276" s="26"/>
      <c r="AA276" s="26"/>
      <c r="AB276" s="26"/>
      <c r="AC276" s="26"/>
      <c r="AD276" s="26"/>
      <c r="AE276" s="26"/>
      <c r="AF276" s="26"/>
      <c r="AG276" s="26"/>
      <c r="AH276" s="26"/>
      <c r="AI276" s="26"/>
      <c r="AJ276" s="26"/>
      <c r="AK276" s="26"/>
      <c r="AL276" s="26"/>
      <c r="AM276" s="26"/>
    </row>
    <row r="277" spans="1:39" ht="12.75" customHeight="1" x14ac:dyDescent="0.2">
      <c r="A277" s="71"/>
      <c r="B277" s="71"/>
      <c r="C277" s="71"/>
      <c r="D277" s="26"/>
      <c r="E277" s="26"/>
      <c r="F277" s="26"/>
      <c r="G277" s="26"/>
      <c r="H277" s="26"/>
      <c r="I277" s="26"/>
      <c r="J277" s="71"/>
      <c r="K277" s="71"/>
      <c r="L277" s="71"/>
      <c r="M277" s="26"/>
      <c r="N277" s="26"/>
      <c r="O277" s="26"/>
      <c r="P277" s="69"/>
      <c r="Q277" s="69"/>
      <c r="R277" s="26"/>
      <c r="S277" s="26"/>
      <c r="T277" s="26"/>
      <c r="U277" s="26"/>
      <c r="V277" s="26"/>
      <c r="W277" s="26"/>
      <c r="X277" s="26"/>
      <c r="Y277" s="26"/>
      <c r="Z277" s="26"/>
      <c r="AA277" s="26"/>
      <c r="AB277" s="26"/>
      <c r="AC277" s="26"/>
      <c r="AD277" s="26"/>
      <c r="AE277" s="26"/>
      <c r="AF277" s="26"/>
      <c r="AG277" s="26"/>
      <c r="AH277" s="26"/>
      <c r="AI277" s="26"/>
      <c r="AJ277" s="26"/>
      <c r="AK277" s="26"/>
      <c r="AL277" s="26"/>
      <c r="AM277" s="26"/>
    </row>
    <row r="278" spans="1:39" ht="12.75" customHeight="1" x14ac:dyDescent="0.2">
      <c r="A278" s="71"/>
      <c r="B278" s="71"/>
      <c r="C278" s="71"/>
      <c r="D278" s="26"/>
      <c r="E278" s="26"/>
      <c r="F278" s="26"/>
      <c r="G278" s="26"/>
      <c r="H278" s="26"/>
      <c r="I278" s="26"/>
      <c r="J278" s="71"/>
      <c r="K278" s="71"/>
      <c r="L278" s="71"/>
      <c r="M278" s="26"/>
      <c r="N278" s="26"/>
      <c r="O278" s="26"/>
      <c r="P278" s="69"/>
      <c r="Q278" s="69"/>
      <c r="R278" s="26"/>
      <c r="S278" s="26"/>
      <c r="T278" s="26"/>
      <c r="U278" s="26"/>
      <c r="V278" s="26"/>
      <c r="W278" s="26"/>
      <c r="X278" s="26"/>
      <c r="Y278" s="26"/>
      <c r="Z278" s="26"/>
      <c r="AA278" s="26"/>
      <c r="AB278" s="26"/>
      <c r="AC278" s="26"/>
      <c r="AD278" s="26"/>
      <c r="AE278" s="26"/>
      <c r="AF278" s="26"/>
      <c r="AG278" s="26"/>
      <c r="AH278" s="26"/>
      <c r="AI278" s="26"/>
      <c r="AJ278" s="26"/>
      <c r="AK278" s="26"/>
      <c r="AL278" s="26"/>
      <c r="AM278" s="26"/>
    </row>
    <row r="279" spans="1:39" ht="12.75" customHeight="1" x14ac:dyDescent="0.2">
      <c r="A279" s="71"/>
      <c r="B279" s="71"/>
      <c r="C279" s="71"/>
      <c r="D279" s="26"/>
      <c r="E279" s="26"/>
      <c r="F279" s="26"/>
      <c r="G279" s="26"/>
      <c r="H279" s="26"/>
      <c r="I279" s="26"/>
      <c r="J279" s="71"/>
      <c r="K279" s="71"/>
      <c r="L279" s="71"/>
      <c r="M279" s="26"/>
      <c r="N279" s="26"/>
      <c r="O279" s="26"/>
      <c r="P279" s="69"/>
      <c r="Q279" s="69"/>
      <c r="R279" s="26"/>
      <c r="S279" s="26"/>
      <c r="T279" s="26"/>
      <c r="U279" s="26"/>
      <c r="V279" s="26"/>
      <c r="W279" s="26"/>
      <c r="X279" s="26"/>
      <c r="Y279" s="26"/>
      <c r="Z279" s="26"/>
      <c r="AA279" s="26"/>
      <c r="AB279" s="26"/>
      <c r="AC279" s="26"/>
      <c r="AD279" s="26"/>
      <c r="AE279" s="26"/>
      <c r="AF279" s="26"/>
      <c r="AG279" s="26"/>
      <c r="AH279" s="26"/>
      <c r="AI279" s="26"/>
      <c r="AJ279" s="26"/>
      <c r="AK279" s="26"/>
      <c r="AL279" s="26"/>
      <c r="AM279" s="26"/>
    </row>
    <row r="280" spans="1:39" ht="12.75" customHeight="1" x14ac:dyDescent="0.2">
      <c r="A280" s="71"/>
      <c r="B280" s="71"/>
      <c r="C280" s="71"/>
      <c r="D280" s="26"/>
      <c r="E280" s="26"/>
      <c r="F280" s="26"/>
      <c r="G280" s="26"/>
      <c r="H280" s="26"/>
      <c r="I280" s="26"/>
      <c r="J280" s="71"/>
      <c r="K280" s="71"/>
      <c r="L280" s="71"/>
      <c r="M280" s="26"/>
      <c r="N280" s="26"/>
      <c r="O280" s="26"/>
      <c r="P280" s="69"/>
      <c r="Q280" s="69"/>
      <c r="R280" s="26"/>
      <c r="S280" s="26"/>
      <c r="T280" s="26"/>
      <c r="U280" s="26"/>
      <c r="V280" s="26"/>
      <c r="W280" s="26"/>
      <c r="X280" s="26"/>
      <c r="Y280" s="26"/>
      <c r="Z280" s="26"/>
      <c r="AA280" s="26"/>
      <c r="AB280" s="26"/>
      <c r="AC280" s="26"/>
      <c r="AD280" s="26"/>
      <c r="AE280" s="26"/>
      <c r="AF280" s="26"/>
      <c r="AG280" s="26"/>
      <c r="AH280" s="26"/>
      <c r="AI280" s="26"/>
      <c r="AJ280" s="26"/>
      <c r="AK280" s="26"/>
      <c r="AL280" s="26"/>
      <c r="AM280" s="26"/>
    </row>
    <row r="281" spans="1:39" ht="12.75" customHeight="1" x14ac:dyDescent="0.2">
      <c r="A281" s="71"/>
      <c r="B281" s="71"/>
      <c r="C281" s="71"/>
      <c r="D281" s="26"/>
      <c r="E281" s="26"/>
      <c r="F281" s="26"/>
      <c r="G281" s="26"/>
      <c r="H281" s="26"/>
      <c r="I281" s="26"/>
      <c r="J281" s="71"/>
      <c r="K281" s="71"/>
      <c r="L281" s="71"/>
      <c r="M281" s="26"/>
      <c r="N281" s="26"/>
      <c r="O281" s="26"/>
      <c r="P281" s="69"/>
      <c r="Q281" s="69"/>
      <c r="R281" s="26"/>
      <c r="S281" s="26"/>
      <c r="T281" s="26"/>
      <c r="U281" s="26"/>
      <c r="V281" s="26"/>
      <c r="W281" s="26"/>
      <c r="X281" s="26"/>
      <c r="Y281" s="26"/>
      <c r="Z281" s="26"/>
      <c r="AA281" s="26"/>
      <c r="AB281" s="26"/>
      <c r="AC281" s="26"/>
      <c r="AD281" s="26"/>
      <c r="AE281" s="26"/>
      <c r="AF281" s="26"/>
      <c r="AG281" s="26"/>
      <c r="AH281" s="26"/>
      <c r="AI281" s="26"/>
      <c r="AJ281" s="26"/>
      <c r="AK281" s="26"/>
      <c r="AL281" s="26"/>
      <c r="AM281" s="26"/>
    </row>
    <row r="282" spans="1:39" ht="12.75" customHeight="1" x14ac:dyDescent="0.2">
      <c r="A282" s="71"/>
      <c r="B282" s="71"/>
      <c r="C282" s="71"/>
      <c r="D282" s="26"/>
      <c r="E282" s="26"/>
      <c r="F282" s="26"/>
      <c r="G282" s="26"/>
      <c r="H282" s="26"/>
      <c r="I282" s="26"/>
      <c r="J282" s="71"/>
      <c r="K282" s="71"/>
      <c r="L282" s="71"/>
      <c r="M282" s="26"/>
      <c r="N282" s="26"/>
      <c r="O282" s="26"/>
      <c r="P282" s="69"/>
      <c r="Q282" s="69"/>
      <c r="R282" s="26"/>
      <c r="S282" s="26"/>
      <c r="T282" s="26"/>
      <c r="U282" s="26"/>
      <c r="V282" s="26"/>
      <c r="W282" s="26"/>
      <c r="X282" s="26"/>
      <c r="Y282" s="26"/>
      <c r="Z282" s="26"/>
      <c r="AA282" s="26"/>
      <c r="AB282" s="26"/>
      <c r="AC282" s="26"/>
      <c r="AD282" s="26"/>
      <c r="AE282" s="26"/>
      <c r="AF282" s="26"/>
      <c r="AG282" s="26"/>
      <c r="AH282" s="26"/>
      <c r="AI282" s="26"/>
      <c r="AJ282" s="26"/>
      <c r="AK282" s="26"/>
      <c r="AL282" s="26"/>
      <c r="AM282" s="26"/>
    </row>
    <row r="283" spans="1:39" ht="12.75" customHeight="1" x14ac:dyDescent="0.2">
      <c r="A283" s="71"/>
      <c r="B283" s="71"/>
      <c r="C283" s="71"/>
      <c r="D283" s="26"/>
      <c r="E283" s="26"/>
      <c r="F283" s="26"/>
      <c r="G283" s="26"/>
      <c r="H283" s="26"/>
      <c r="I283" s="26"/>
      <c r="J283" s="71"/>
      <c r="K283" s="71"/>
      <c r="L283" s="71"/>
      <c r="M283" s="26"/>
      <c r="N283" s="26"/>
      <c r="O283" s="26"/>
      <c r="P283" s="69"/>
      <c r="Q283" s="69"/>
      <c r="R283" s="26"/>
      <c r="S283" s="26"/>
      <c r="T283" s="26"/>
      <c r="U283" s="26"/>
      <c r="V283" s="26"/>
      <c r="W283" s="26"/>
      <c r="X283" s="26"/>
      <c r="Y283" s="26"/>
      <c r="Z283" s="26"/>
      <c r="AA283" s="26"/>
      <c r="AB283" s="26"/>
      <c r="AC283" s="26"/>
      <c r="AD283" s="26"/>
      <c r="AE283" s="26"/>
      <c r="AF283" s="26"/>
      <c r="AG283" s="26"/>
      <c r="AH283" s="26"/>
      <c r="AI283" s="26"/>
      <c r="AJ283" s="26"/>
      <c r="AK283" s="26"/>
      <c r="AL283" s="26"/>
      <c r="AM283" s="26"/>
    </row>
    <row r="284" spans="1:39" ht="12.75" customHeight="1" x14ac:dyDescent="0.2">
      <c r="A284" s="71"/>
      <c r="B284" s="71"/>
      <c r="C284" s="71"/>
      <c r="D284" s="26"/>
      <c r="E284" s="26"/>
      <c r="F284" s="26"/>
      <c r="G284" s="26"/>
      <c r="H284" s="26"/>
      <c r="I284" s="26"/>
      <c r="J284" s="71"/>
      <c r="K284" s="71"/>
      <c r="L284" s="71"/>
      <c r="M284" s="26"/>
      <c r="N284" s="26"/>
      <c r="O284" s="26"/>
      <c r="P284" s="69"/>
      <c r="Q284" s="69"/>
      <c r="R284" s="26"/>
      <c r="S284" s="26"/>
      <c r="T284" s="26"/>
      <c r="U284" s="26"/>
      <c r="V284" s="26"/>
      <c r="W284" s="26"/>
      <c r="X284" s="26"/>
      <c r="Y284" s="26"/>
      <c r="Z284" s="26"/>
      <c r="AA284" s="26"/>
      <c r="AB284" s="26"/>
      <c r="AC284" s="26"/>
      <c r="AD284" s="26"/>
      <c r="AE284" s="26"/>
      <c r="AF284" s="26"/>
      <c r="AG284" s="26"/>
      <c r="AH284" s="26"/>
      <c r="AI284" s="26"/>
      <c r="AJ284" s="26"/>
      <c r="AK284" s="26"/>
      <c r="AL284" s="26"/>
      <c r="AM284" s="26"/>
    </row>
    <row r="285" spans="1:39" ht="12.75" customHeight="1" x14ac:dyDescent="0.2">
      <c r="A285" s="71"/>
      <c r="B285" s="71"/>
      <c r="C285" s="71"/>
      <c r="D285" s="26"/>
      <c r="E285" s="26"/>
      <c r="F285" s="26"/>
      <c r="G285" s="26"/>
      <c r="H285" s="26"/>
      <c r="I285" s="26"/>
      <c r="J285" s="71"/>
      <c r="K285" s="71"/>
      <c r="L285" s="71"/>
      <c r="M285" s="26"/>
      <c r="N285" s="26"/>
      <c r="O285" s="26"/>
      <c r="P285" s="69"/>
      <c r="Q285" s="69"/>
      <c r="R285" s="26"/>
      <c r="S285" s="26"/>
      <c r="T285" s="26"/>
      <c r="U285" s="26"/>
      <c r="V285" s="26"/>
      <c r="W285" s="26"/>
      <c r="X285" s="26"/>
      <c r="Y285" s="26"/>
      <c r="Z285" s="26"/>
      <c r="AA285" s="26"/>
      <c r="AB285" s="26"/>
      <c r="AC285" s="26"/>
      <c r="AD285" s="26"/>
      <c r="AE285" s="26"/>
      <c r="AF285" s="26"/>
      <c r="AG285" s="26"/>
      <c r="AH285" s="26"/>
      <c r="AI285" s="26"/>
      <c r="AJ285" s="26"/>
      <c r="AK285" s="26"/>
      <c r="AL285" s="26"/>
      <c r="AM285" s="26"/>
    </row>
    <row r="286" spans="1:39" ht="12.75" customHeight="1" x14ac:dyDescent="0.2">
      <c r="A286" s="71"/>
      <c r="B286" s="71"/>
      <c r="C286" s="71"/>
      <c r="D286" s="26"/>
      <c r="E286" s="26"/>
      <c r="F286" s="26"/>
      <c r="G286" s="26"/>
      <c r="H286" s="26"/>
      <c r="I286" s="26"/>
      <c r="J286" s="71"/>
      <c r="K286" s="71"/>
      <c r="L286" s="71"/>
      <c r="M286" s="26"/>
      <c r="N286" s="26"/>
      <c r="O286" s="26"/>
      <c r="P286" s="69"/>
      <c r="Q286" s="69"/>
      <c r="R286" s="26"/>
      <c r="S286" s="26"/>
      <c r="T286" s="26"/>
      <c r="U286" s="26"/>
      <c r="V286" s="26"/>
      <c r="W286" s="26"/>
      <c r="X286" s="26"/>
      <c r="Y286" s="26"/>
      <c r="Z286" s="26"/>
      <c r="AA286" s="26"/>
      <c r="AB286" s="26"/>
      <c r="AC286" s="26"/>
      <c r="AD286" s="26"/>
      <c r="AE286" s="26"/>
      <c r="AF286" s="26"/>
      <c r="AG286" s="26"/>
      <c r="AH286" s="26"/>
      <c r="AI286" s="26"/>
      <c r="AJ286" s="26"/>
      <c r="AK286" s="26"/>
      <c r="AL286" s="26"/>
      <c r="AM286" s="26"/>
    </row>
    <row r="287" spans="1:39" ht="12.75" customHeight="1" x14ac:dyDescent="0.2">
      <c r="A287" s="71"/>
      <c r="B287" s="71"/>
      <c r="C287" s="71"/>
      <c r="D287" s="26"/>
      <c r="E287" s="26"/>
      <c r="F287" s="26"/>
      <c r="G287" s="26"/>
      <c r="H287" s="26"/>
      <c r="I287" s="26"/>
      <c r="J287" s="71"/>
      <c r="K287" s="71"/>
      <c r="L287" s="71"/>
      <c r="M287" s="26"/>
      <c r="N287" s="26"/>
      <c r="O287" s="26"/>
      <c r="P287" s="69"/>
      <c r="Q287" s="69"/>
      <c r="R287" s="26"/>
      <c r="S287" s="26"/>
      <c r="T287" s="26"/>
      <c r="U287" s="26"/>
      <c r="V287" s="26"/>
      <c r="W287" s="26"/>
      <c r="X287" s="26"/>
      <c r="Y287" s="26"/>
      <c r="Z287" s="26"/>
      <c r="AA287" s="26"/>
      <c r="AB287" s="26"/>
      <c r="AC287" s="26"/>
      <c r="AD287" s="26"/>
      <c r="AE287" s="26"/>
      <c r="AF287" s="26"/>
      <c r="AG287" s="26"/>
      <c r="AH287" s="26"/>
      <c r="AI287" s="26"/>
      <c r="AJ287" s="26"/>
      <c r="AK287" s="26"/>
      <c r="AL287" s="26"/>
      <c r="AM287" s="26"/>
    </row>
    <row r="288" spans="1:39" ht="12.75" customHeight="1" x14ac:dyDescent="0.2">
      <c r="A288" s="71"/>
      <c r="B288" s="71"/>
      <c r="C288" s="71"/>
      <c r="D288" s="26"/>
      <c r="E288" s="26"/>
      <c r="F288" s="26"/>
      <c r="G288" s="26"/>
      <c r="H288" s="26"/>
      <c r="I288" s="26"/>
      <c r="J288" s="71"/>
      <c r="K288" s="71"/>
      <c r="L288" s="71"/>
      <c r="M288" s="26"/>
      <c r="N288" s="26"/>
      <c r="O288" s="26"/>
      <c r="P288" s="69"/>
      <c r="Q288" s="69"/>
      <c r="R288" s="26"/>
      <c r="S288" s="26"/>
      <c r="T288" s="26"/>
      <c r="U288" s="26"/>
      <c r="V288" s="26"/>
      <c r="W288" s="26"/>
      <c r="X288" s="26"/>
      <c r="Y288" s="26"/>
      <c r="Z288" s="26"/>
      <c r="AA288" s="26"/>
      <c r="AB288" s="26"/>
      <c r="AC288" s="26"/>
      <c r="AD288" s="26"/>
      <c r="AE288" s="26"/>
      <c r="AF288" s="26"/>
      <c r="AG288" s="26"/>
      <c r="AH288" s="26"/>
      <c r="AI288" s="26"/>
      <c r="AJ288" s="26"/>
      <c r="AK288" s="26"/>
      <c r="AL288" s="26"/>
      <c r="AM288" s="26"/>
    </row>
    <row r="289" spans="1:39" ht="12.75" customHeight="1" x14ac:dyDescent="0.2">
      <c r="A289" s="71"/>
      <c r="B289" s="71"/>
      <c r="C289" s="71"/>
      <c r="D289" s="26"/>
      <c r="E289" s="26"/>
      <c r="F289" s="26"/>
      <c r="G289" s="26"/>
      <c r="H289" s="26"/>
      <c r="I289" s="26"/>
      <c r="J289" s="71"/>
      <c r="K289" s="71"/>
      <c r="L289" s="71"/>
      <c r="M289" s="26"/>
      <c r="N289" s="26"/>
      <c r="O289" s="26"/>
      <c r="P289" s="69"/>
      <c r="Q289" s="69"/>
      <c r="R289" s="26"/>
      <c r="S289" s="26"/>
      <c r="T289" s="26"/>
      <c r="U289" s="26"/>
      <c r="V289" s="26"/>
      <c r="W289" s="26"/>
      <c r="X289" s="26"/>
      <c r="Y289" s="26"/>
      <c r="Z289" s="26"/>
      <c r="AA289" s="26"/>
      <c r="AB289" s="26"/>
      <c r="AC289" s="26"/>
      <c r="AD289" s="26"/>
      <c r="AE289" s="26"/>
      <c r="AF289" s="26"/>
      <c r="AG289" s="26"/>
      <c r="AH289" s="26"/>
      <c r="AI289" s="26"/>
      <c r="AJ289" s="26"/>
      <c r="AK289" s="26"/>
      <c r="AL289" s="26"/>
      <c r="AM289" s="26"/>
    </row>
    <row r="290" spans="1:39" ht="12.75" customHeight="1" x14ac:dyDescent="0.2">
      <c r="A290" s="71"/>
      <c r="B290" s="71"/>
      <c r="C290" s="71"/>
      <c r="D290" s="26"/>
      <c r="E290" s="26"/>
      <c r="F290" s="26"/>
      <c r="G290" s="26"/>
      <c r="H290" s="26"/>
      <c r="I290" s="26"/>
      <c r="J290" s="71"/>
      <c r="K290" s="71"/>
      <c r="L290" s="71"/>
      <c r="M290" s="26"/>
      <c r="N290" s="26"/>
      <c r="O290" s="26"/>
      <c r="P290" s="69"/>
      <c r="Q290" s="69"/>
      <c r="R290" s="26"/>
      <c r="S290" s="26"/>
      <c r="T290" s="26"/>
      <c r="U290" s="26"/>
      <c r="V290" s="26"/>
      <c r="W290" s="26"/>
      <c r="X290" s="26"/>
      <c r="Y290" s="26"/>
      <c r="Z290" s="26"/>
      <c r="AA290" s="26"/>
      <c r="AB290" s="26"/>
      <c r="AC290" s="26"/>
      <c r="AD290" s="26"/>
      <c r="AE290" s="26"/>
      <c r="AF290" s="26"/>
      <c r="AG290" s="26"/>
      <c r="AH290" s="26"/>
      <c r="AI290" s="26"/>
      <c r="AJ290" s="26"/>
      <c r="AK290" s="26"/>
      <c r="AL290" s="26"/>
      <c r="AM290" s="26"/>
    </row>
    <row r="291" spans="1:39" ht="12.75" customHeight="1" x14ac:dyDescent="0.2">
      <c r="A291" s="71"/>
      <c r="B291" s="71"/>
      <c r="C291" s="71"/>
      <c r="D291" s="26"/>
      <c r="E291" s="26"/>
      <c r="F291" s="26"/>
      <c r="G291" s="26"/>
      <c r="H291" s="26"/>
      <c r="I291" s="26"/>
      <c r="J291" s="71"/>
      <c r="K291" s="71"/>
      <c r="L291" s="71"/>
      <c r="M291" s="26"/>
      <c r="N291" s="26"/>
      <c r="O291" s="26"/>
      <c r="P291" s="69"/>
      <c r="Q291" s="69"/>
      <c r="R291" s="26"/>
      <c r="S291" s="26"/>
      <c r="T291" s="26"/>
      <c r="U291" s="26"/>
      <c r="V291" s="26"/>
      <c r="W291" s="26"/>
      <c r="X291" s="26"/>
      <c r="Y291" s="26"/>
      <c r="Z291" s="26"/>
      <c r="AA291" s="26"/>
      <c r="AB291" s="26"/>
      <c r="AC291" s="26"/>
      <c r="AD291" s="26"/>
      <c r="AE291" s="26"/>
      <c r="AF291" s="26"/>
      <c r="AG291" s="26"/>
      <c r="AH291" s="26"/>
      <c r="AI291" s="26"/>
      <c r="AJ291" s="26"/>
      <c r="AK291" s="26"/>
      <c r="AL291" s="26"/>
      <c r="AM291" s="26"/>
    </row>
    <row r="292" spans="1:39" ht="12.75" customHeight="1" x14ac:dyDescent="0.2">
      <c r="A292" s="71"/>
      <c r="B292" s="71"/>
      <c r="C292" s="71"/>
      <c r="D292" s="26"/>
      <c r="E292" s="26"/>
      <c r="F292" s="26"/>
      <c r="G292" s="26"/>
      <c r="H292" s="26"/>
      <c r="I292" s="26"/>
      <c r="J292" s="71"/>
      <c r="K292" s="71"/>
      <c r="L292" s="71"/>
      <c r="M292" s="26"/>
      <c r="N292" s="26"/>
      <c r="O292" s="26"/>
      <c r="P292" s="69"/>
      <c r="Q292" s="69"/>
      <c r="R292" s="26"/>
      <c r="S292" s="26"/>
      <c r="T292" s="26"/>
      <c r="U292" s="26"/>
      <c r="V292" s="26"/>
      <c r="W292" s="26"/>
      <c r="X292" s="26"/>
      <c r="Y292" s="26"/>
      <c r="Z292" s="26"/>
      <c r="AA292" s="26"/>
      <c r="AB292" s="26"/>
      <c r="AC292" s="26"/>
      <c r="AD292" s="26"/>
      <c r="AE292" s="26"/>
      <c r="AF292" s="26"/>
      <c r="AG292" s="26"/>
      <c r="AH292" s="26"/>
      <c r="AI292" s="26"/>
      <c r="AJ292" s="26"/>
      <c r="AK292" s="26"/>
      <c r="AL292" s="26"/>
      <c r="AM292" s="26"/>
    </row>
    <row r="293" spans="1:39" ht="12.75" customHeight="1" x14ac:dyDescent="0.2">
      <c r="A293" s="71"/>
      <c r="B293" s="71"/>
      <c r="C293" s="71"/>
      <c r="D293" s="26"/>
      <c r="E293" s="26"/>
      <c r="F293" s="26"/>
      <c r="G293" s="26"/>
      <c r="H293" s="26"/>
      <c r="I293" s="26"/>
      <c r="J293" s="71"/>
      <c r="K293" s="71"/>
      <c r="L293" s="71"/>
      <c r="M293" s="26"/>
      <c r="N293" s="26"/>
      <c r="O293" s="26"/>
      <c r="P293" s="69"/>
      <c r="Q293" s="69"/>
      <c r="R293" s="26"/>
      <c r="S293" s="26"/>
      <c r="T293" s="26"/>
      <c r="U293" s="26"/>
      <c r="V293" s="26"/>
      <c r="W293" s="26"/>
      <c r="X293" s="26"/>
      <c r="Y293" s="26"/>
      <c r="Z293" s="26"/>
      <c r="AA293" s="26"/>
      <c r="AB293" s="26"/>
      <c r="AC293" s="26"/>
      <c r="AD293" s="26"/>
      <c r="AE293" s="26"/>
      <c r="AF293" s="26"/>
      <c r="AG293" s="26"/>
      <c r="AH293" s="26"/>
      <c r="AI293" s="26"/>
      <c r="AJ293" s="26"/>
      <c r="AK293" s="26"/>
      <c r="AL293" s="26"/>
      <c r="AM293" s="26"/>
    </row>
    <row r="294" spans="1:39" ht="12.75" customHeight="1" x14ac:dyDescent="0.2">
      <c r="A294" s="71"/>
      <c r="B294" s="71"/>
      <c r="C294" s="71"/>
      <c r="D294" s="26"/>
      <c r="E294" s="26"/>
      <c r="F294" s="26"/>
      <c r="G294" s="26"/>
      <c r="H294" s="26"/>
      <c r="I294" s="26"/>
      <c r="J294" s="71"/>
      <c r="K294" s="71"/>
      <c r="L294" s="71"/>
      <c r="M294" s="26"/>
      <c r="N294" s="26"/>
      <c r="O294" s="26"/>
      <c r="P294" s="69"/>
      <c r="Q294" s="69"/>
      <c r="R294" s="26"/>
      <c r="S294" s="26"/>
      <c r="T294" s="26"/>
      <c r="U294" s="26"/>
      <c r="V294" s="26"/>
      <c r="W294" s="26"/>
      <c r="X294" s="26"/>
      <c r="Y294" s="26"/>
      <c r="Z294" s="26"/>
      <c r="AA294" s="26"/>
      <c r="AB294" s="26"/>
      <c r="AC294" s="26"/>
      <c r="AD294" s="26"/>
      <c r="AE294" s="26"/>
      <c r="AF294" s="26"/>
      <c r="AG294" s="26"/>
      <c r="AH294" s="26"/>
      <c r="AI294" s="26"/>
      <c r="AJ294" s="26"/>
      <c r="AK294" s="26"/>
      <c r="AL294" s="26"/>
      <c r="AM294" s="26"/>
    </row>
    <row r="295" spans="1:39" ht="12.75" customHeight="1" x14ac:dyDescent="0.2">
      <c r="A295" s="71"/>
      <c r="B295" s="71"/>
      <c r="C295" s="71"/>
      <c r="D295" s="26"/>
      <c r="E295" s="26"/>
      <c r="F295" s="26"/>
      <c r="G295" s="26"/>
      <c r="H295" s="26"/>
      <c r="I295" s="26"/>
      <c r="J295" s="71"/>
      <c r="K295" s="71"/>
      <c r="L295" s="71"/>
      <c r="M295" s="26"/>
      <c r="N295" s="26"/>
      <c r="O295" s="26"/>
      <c r="P295" s="69"/>
      <c r="Q295" s="69"/>
      <c r="R295" s="26"/>
      <c r="S295" s="26"/>
      <c r="T295" s="26"/>
      <c r="U295" s="26"/>
      <c r="V295" s="26"/>
      <c r="W295" s="26"/>
      <c r="X295" s="26"/>
      <c r="Y295" s="26"/>
      <c r="Z295" s="26"/>
      <c r="AA295" s="26"/>
      <c r="AB295" s="26"/>
      <c r="AC295" s="26"/>
      <c r="AD295" s="26"/>
      <c r="AE295" s="26"/>
      <c r="AF295" s="26"/>
      <c r="AG295" s="26"/>
      <c r="AH295" s="26"/>
      <c r="AI295" s="26"/>
      <c r="AJ295" s="26"/>
      <c r="AK295" s="26"/>
      <c r="AL295" s="26"/>
      <c r="AM295" s="26"/>
    </row>
    <row r="296" spans="1:39" ht="12.75" customHeight="1" x14ac:dyDescent="0.2">
      <c r="A296" s="71"/>
      <c r="B296" s="71"/>
      <c r="C296" s="71"/>
      <c r="D296" s="26"/>
      <c r="E296" s="26"/>
      <c r="F296" s="26"/>
      <c r="G296" s="26"/>
      <c r="H296" s="26"/>
      <c r="I296" s="26"/>
      <c r="J296" s="71"/>
      <c r="K296" s="71"/>
      <c r="L296" s="71"/>
      <c r="M296" s="26"/>
      <c r="N296" s="26"/>
      <c r="O296" s="26"/>
      <c r="P296" s="69"/>
      <c r="Q296" s="69"/>
      <c r="R296" s="26"/>
      <c r="S296" s="26"/>
      <c r="T296" s="26"/>
      <c r="U296" s="26"/>
      <c r="V296" s="26"/>
      <c r="W296" s="26"/>
      <c r="X296" s="26"/>
      <c r="Y296" s="26"/>
      <c r="Z296" s="26"/>
      <c r="AA296" s="26"/>
      <c r="AB296" s="26"/>
      <c r="AC296" s="26"/>
      <c r="AD296" s="26"/>
      <c r="AE296" s="26"/>
      <c r="AF296" s="26"/>
      <c r="AG296" s="26"/>
      <c r="AH296" s="26"/>
      <c r="AI296" s="26"/>
      <c r="AJ296" s="26"/>
      <c r="AK296" s="26"/>
      <c r="AL296" s="26"/>
      <c r="AM296" s="26"/>
    </row>
    <row r="297" spans="1:39" ht="12.75" customHeight="1" x14ac:dyDescent="0.2">
      <c r="A297" s="71"/>
      <c r="B297" s="71"/>
      <c r="C297" s="71"/>
      <c r="D297" s="26"/>
      <c r="E297" s="26"/>
      <c r="F297" s="26"/>
      <c r="G297" s="26"/>
      <c r="H297" s="26"/>
      <c r="I297" s="26"/>
      <c r="J297" s="71"/>
      <c r="K297" s="71"/>
      <c r="L297" s="71"/>
      <c r="M297" s="26"/>
      <c r="N297" s="26"/>
      <c r="O297" s="26"/>
      <c r="P297" s="69"/>
      <c r="Q297" s="69"/>
      <c r="R297" s="26"/>
      <c r="S297" s="26"/>
      <c r="T297" s="26"/>
      <c r="U297" s="26"/>
      <c r="V297" s="26"/>
      <c r="W297" s="26"/>
      <c r="X297" s="26"/>
      <c r="Y297" s="26"/>
      <c r="Z297" s="26"/>
      <c r="AA297" s="26"/>
      <c r="AB297" s="26"/>
      <c r="AC297" s="26"/>
      <c r="AD297" s="26"/>
      <c r="AE297" s="26"/>
      <c r="AF297" s="26"/>
      <c r="AG297" s="26"/>
      <c r="AH297" s="26"/>
      <c r="AI297" s="26"/>
      <c r="AJ297" s="26"/>
      <c r="AK297" s="26"/>
      <c r="AL297" s="26"/>
      <c r="AM297" s="26"/>
    </row>
    <row r="298" spans="1:39" ht="12.75" customHeight="1" x14ac:dyDescent="0.2">
      <c r="A298" s="71"/>
      <c r="B298" s="71"/>
      <c r="C298" s="71"/>
      <c r="D298" s="26"/>
      <c r="E298" s="26"/>
      <c r="F298" s="26"/>
      <c r="G298" s="26"/>
      <c r="H298" s="26"/>
      <c r="I298" s="26"/>
      <c r="J298" s="71"/>
      <c r="K298" s="71"/>
      <c r="L298" s="71"/>
      <c r="M298" s="26"/>
      <c r="N298" s="26"/>
      <c r="O298" s="26"/>
      <c r="P298" s="69"/>
      <c r="Q298" s="69"/>
      <c r="R298" s="26"/>
      <c r="S298" s="26"/>
      <c r="T298" s="26"/>
      <c r="U298" s="26"/>
      <c r="V298" s="26"/>
      <c r="W298" s="26"/>
      <c r="X298" s="26"/>
      <c r="Y298" s="26"/>
      <c r="Z298" s="26"/>
      <c r="AA298" s="26"/>
      <c r="AB298" s="26"/>
      <c r="AC298" s="26"/>
      <c r="AD298" s="26"/>
      <c r="AE298" s="26"/>
      <c r="AF298" s="26"/>
      <c r="AG298" s="26"/>
      <c r="AH298" s="26"/>
      <c r="AI298" s="26"/>
      <c r="AJ298" s="26"/>
      <c r="AK298" s="26"/>
      <c r="AL298" s="26"/>
      <c r="AM298" s="26"/>
    </row>
    <row r="299" spans="1:39" ht="12.75" customHeight="1" x14ac:dyDescent="0.2">
      <c r="A299" s="71"/>
      <c r="B299" s="71"/>
      <c r="C299" s="71"/>
      <c r="D299" s="26"/>
      <c r="E299" s="26"/>
      <c r="F299" s="26"/>
      <c r="G299" s="26"/>
      <c r="H299" s="26"/>
      <c r="I299" s="26"/>
      <c r="J299" s="71"/>
      <c r="K299" s="71"/>
      <c r="L299" s="71"/>
      <c r="M299" s="26"/>
      <c r="N299" s="26"/>
      <c r="O299" s="26"/>
      <c r="P299" s="69"/>
      <c r="Q299" s="69"/>
      <c r="R299" s="26"/>
      <c r="S299" s="26"/>
      <c r="T299" s="26"/>
      <c r="U299" s="26"/>
      <c r="V299" s="26"/>
      <c r="W299" s="26"/>
      <c r="X299" s="26"/>
      <c r="Y299" s="26"/>
      <c r="Z299" s="26"/>
      <c r="AA299" s="26"/>
      <c r="AB299" s="26"/>
      <c r="AC299" s="26"/>
      <c r="AD299" s="26"/>
      <c r="AE299" s="26"/>
      <c r="AF299" s="26"/>
      <c r="AG299" s="26"/>
      <c r="AH299" s="26"/>
      <c r="AI299" s="26"/>
      <c r="AJ299" s="26"/>
      <c r="AK299" s="26"/>
      <c r="AL299" s="26"/>
      <c r="AM299" s="26"/>
    </row>
    <row r="300" spans="1:39" ht="12.75" customHeight="1" x14ac:dyDescent="0.2">
      <c r="A300" s="71"/>
      <c r="B300" s="71"/>
      <c r="C300" s="71"/>
      <c r="D300" s="26"/>
      <c r="E300" s="26"/>
      <c r="F300" s="26"/>
      <c r="G300" s="26"/>
      <c r="H300" s="26"/>
      <c r="I300" s="26"/>
      <c r="J300" s="71"/>
      <c r="K300" s="71"/>
      <c r="L300" s="71"/>
      <c r="M300" s="26"/>
      <c r="N300" s="26"/>
      <c r="O300" s="26"/>
      <c r="P300" s="69"/>
      <c r="Q300" s="69"/>
      <c r="R300" s="26"/>
      <c r="S300" s="26"/>
      <c r="T300" s="26"/>
      <c r="U300" s="26"/>
      <c r="V300" s="26"/>
      <c r="W300" s="26"/>
      <c r="X300" s="26"/>
      <c r="Y300" s="26"/>
      <c r="Z300" s="26"/>
      <c r="AA300" s="26"/>
      <c r="AB300" s="26"/>
      <c r="AC300" s="26"/>
      <c r="AD300" s="26"/>
      <c r="AE300" s="26"/>
      <c r="AF300" s="26"/>
      <c r="AG300" s="26"/>
      <c r="AH300" s="26"/>
      <c r="AI300" s="26"/>
      <c r="AJ300" s="26"/>
      <c r="AK300" s="26"/>
      <c r="AL300" s="26"/>
      <c r="AM300" s="26"/>
    </row>
    <row r="301" spans="1:39" ht="12.75" customHeight="1" x14ac:dyDescent="0.2">
      <c r="A301" s="71"/>
      <c r="B301" s="71"/>
      <c r="C301" s="71"/>
      <c r="D301" s="26"/>
      <c r="E301" s="26"/>
      <c r="F301" s="26"/>
      <c r="G301" s="26"/>
      <c r="H301" s="26"/>
      <c r="I301" s="26"/>
      <c r="J301" s="71"/>
      <c r="K301" s="71"/>
      <c r="L301" s="71"/>
      <c r="M301" s="26"/>
      <c r="N301" s="26"/>
      <c r="O301" s="26"/>
      <c r="P301" s="69"/>
      <c r="Q301" s="69"/>
      <c r="R301" s="26"/>
      <c r="S301" s="26"/>
      <c r="T301" s="26"/>
      <c r="U301" s="26"/>
      <c r="V301" s="26"/>
      <c r="W301" s="26"/>
      <c r="X301" s="26"/>
      <c r="Y301" s="26"/>
      <c r="Z301" s="26"/>
      <c r="AA301" s="26"/>
      <c r="AB301" s="26"/>
      <c r="AC301" s="26"/>
      <c r="AD301" s="26"/>
      <c r="AE301" s="26"/>
      <c r="AF301" s="26"/>
      <c r="AG301" s="26"/>
      <c r="AH301" s="26"/>
      <c r="AI301" s="26"/>
      <c r="AJ301" s="26"/>
      <c r="AK301" s="26"/>
      <c r="AL301" s="26"/>
      <c r="AM301" s="26"/>
    </row>
    <row r="302" spans="1:39" ht="12.75" customHeight="1" x14ac:dyDescent="0.2">
      <c r="A302" s="71"/>
      <c r="B302" s="71"/>
      <c r="C302" s="71"/>
      <c r="D302" s="26"/>
      <c r="E302" s="26"/>
      <c r="F302" s="26"/>
      <c r="G302" s="26"/>
      <c r="H302" s="26"/>
      <c r="I302" s="26"/>
      <c r="J302" s="71"/>
      <c r="K302" s="71"/>
      <c r="L302" s="71"/>
      <c r="M302" s="26"/>
      <c r="N302" s="26"/>
      <c r="O302" s="26"/>
      <c r="P302" s="69"/>
      <c r="Q302" s="69"/>
      <c r="R302" s="26"/>
      <c r="S302" s="26"/>
      <c r="T302" s="26"/>
      <c r="U302" s="26"/>
      <c r="V302" s="26"/>
      <c r="W302" s="26"/>
      <c r="X302" s="26"/>
      <c r="Y302" s="26"/>
      <c r="Z302" s="26"/>
      <c r="AA302" s="26"/>
      <c r="AB302" s="26"/>
      <c r="AC302" s="26"/>
      <c r="AD302" s="26"/>
      <c r="AE302" s="26"/>
      <c r="AF302" s="26"/>
      <c r="AG302" s="26"/>
      <c r="AH302" s="26"/>
      <c r="AI302" s="26"/>
      <c r="AJ302" s="26"/>
      <c r="AK302" s="26"/>
      <c r="AL302" s="26"/>
      <c r="AM302" s="26"/>
    </row>
    <row r="303" spans="1:39" ht="12.75" customHeight="1" x14ac:dyDescent="0.2">
      <c r="A303" s="71"/>
      <c r="B303" s="71"/>
      <c r="C303" s="71"/>
      <c r="D303" s="26"/>
      <c r="E303" s="26"/>
      <c r="F303" s="26"/>
      <c r="G303" s="26"/>
      <c r="H303" s="26"/>
      <c r="I303" s="26"/>
      <c r="J303" s="71"/>
      <c r="K303" s="71"/>
      <c r="L303" s="71"/>
      <c r="M303" s="26"/>
      <c r="N303" s="26"/>
      <c r="O303" s="26"/>
      <c r="P303" s="69"/>
      <c r="Q303" s="69"/>
      <c r="R303" s="26"/>
      <c r="S303" s="26"/>
      <c r="T303" s="26"/>
      <c r="U303" s="26"/>
      <c r="V303" s="26"/>
      <c r="W303" s="26"/>
      <c r="X303" s="26"/>
      <c r="Y303" s="26"/>
      <c r="Z303" s="26"/>
      <c r="AA303" s="26"/>
      <c r="AB303" s="26"/>
      <c r="AC303" s="26"/>
      <c r="AD303" s="26"/>
      <c r="AE303" s="26"/>
      <c r="AF303" s="26"/>
      <c r="AG303" s="26"/>
      <c r="AH303" s="26"/>
      <c r="AI303" s="26"/>
      <c r="AJ303" s="26"/>
      <c r="AK303" s="26"/>
      <c r="AL303" s="26"/>
      <c r="AM303" s="26"/>
    </row>
    <row r="304" spans="1:39" ht="12.75" customHeight="1" x14ac:dyDescent="0.2">
      <c r="A304" s="71"/>
      <c r="B304" s="71"/>
      <c r="C304" s="71"/>
      <c r="D304" s="26"/>
      <c r="E304" s="26"/>
      <c r="F304" s="26"/>
      <c r="G304" s="26"/>
      <c r="H304" s="26"/>
      <c r="I304" s="26"/>
      <c r="J304" s="71"/>
      <c r="K304" s="71"/>
      <c r="L304" s="71"/>
      <c r="M304" s="26"/>
      <c r="N304" s="26"/>
      <c r="O304" s="26"/>
      <c r="P304" s="69"/>
      <c r="Q304" s="69"/>
      <c r="R304" s="26"/>
      <c r="S304" s="26"/>
      <c r="T304" s="26"/>
      <c r="U304" s="26"/>
      <c r="V304" s="26"/>
      <c r="W304" s="26"/>
      <c r="X304" s="26"/>
      <c r="Y304" s="26"/>
      <c r="Z304" s="26"/>
      <c r="AA304" s="26"/>
      <c r="AB304" s="26"/>
      <c r="AC304" s="26"/>
      <c r="AD304" s="26"/>
      <c r="AE304" s="26"/>
      <c r="AF304" s="26"/>
      <c r="AG304" s="26"/>
      <c r="AH304" s="26"/>
      <c r="AI304" s="26"/>
      <c r="AJ304" s="26"/>
      <c r="AK304" s="26"/>
      <c r="AL304" s="26"/>
      <c r="AM304" s="26"/>
    </row>
    <row r="305" spans="1:39" ht="12.75" customHeight="1" x14ac:dyDescent="0.2">
      <c r="A305" s="71"/>
      <c r="B305" s="71"/>
      <c r="C305" s="71"/>
      <c r="D305" s="26"/>
      <c r="E305" s="26"/>
      <c r="F305" s="26"/>
      <c r="G305" s="26"/>
      <c r="H305" s="26"/>
      <c r="I305" s="26"/>
      <c r="J305" s="71"/>
      <c r="K305" s="71"/>
      <c r="L305" s="71"/>
      <c r="M305" s="26"/>
      <c r="N305" s="26"/>
      <c r="O305" s="26"/>
      <c r="P305" s="69"/>
      <c r="Q305" s="69"/>
      <c r="R305" s="26"/>
      <c r="S305" s="26"/>
      <c r="T305" s="26"/>
      <c r="U305" s="26"/>
      <c r="V305" s="26"/>
      <c r="W305" s="26"/>
      <c r="X305" s="26"/>
      <c r="Y305" s="26"/>
      <c r="Z305" s="26"/>
      <c r="AA305" s="26"/>
      <c r="AB305" s="26"/>
      <c r="AC305" s="26"/>
      <c r="AD305" s="26"/>
      <c r="AE305" s="26"/>
      <c r="AF305" s="26"/>
      <c r="AG305" s="26"/>
      <c r="AH305" s="26"/>
      <c r="AI305" s="26"/>
      <c r="AJ305" s="26"/>
      <c r="AK305" s="26"/>
      <c r="AL305" s="26"/>
      <c r="AM305" s="26"/>
    </row>
    <row r="306" spans="1:39" ht="12.75" customHeight="1" x14ac:dyDescent="0.2">
      <c r="A306" s="71"/>
      <c r="B306" s="71"/>
      <c r="C306" s="71"/>
      <c r="D306" s="26"/>
      <c r="E306" s="26"/>
      <c r="F306" s="26"/>
      <c r="G306" s="26"/>
      <c r="H306" s="26"/>
      <c r="I306" s="26"/>
      <c r="J306" s="71"/>
      <c r="K306" s="71"/>
      <c r="L306" s="71"/>
      <c r="M306" s="26"/>
      <c r="N306" s="26"/>
      <c r="O306" s="26"/>
      <c r="P306" s="69"/>
      <c r="Q306" s="69"/>
      <c r="R306" s="26"/>
      <c r="S306" s="26"/>
      <c r="T306" s="26"/>
      <c r="U306" s="26"/>
      <c r="V306" s="26"/>
      <c r="W306" s="26"/>
      <c r="X306" s="26"/>
      <c r="Y306" s="26"/>
      <c r="Z306" s="26"/>
      <c r="AA306" s="26"/>
      <c r="AB306" s="26"/>
      <c r="AC306" s="26"/>
      <c r="AD306" s="26"/>
      <c r="AE306" s="26"/>
      <c r="AF306" s="26"/>
      <c r="AG306" s="26"/>
      <c r="AH306" s="26"/>
      <c r="AI306" s="26"/>
      <c r="AJ306" s="26"/>
      <c r="AK306" s="26"/>
      <c r="AL306" s="26"/>
      <c r="AM306" s="26"/>
    </row>
    <row r="307" spans="1:39" ht="12.75" customHeight="1" x14ac:dyDescent="0.2">
      <c r="A307" s="71"/>
      <c r="B307" s="71"/>
      <c r="C307" s="71"/>
      <c r="D307" s="26"/>
      <c r="E307" s="26"/>
      <c r="F307" s="26"/>
      <c r="G307" s="26"/>
      <c r="H307" s="26"/>
      <c r="I307" s="26"/>
      <c r="J307" s="71"/>
      <c r="K307" s="71"/>
      <c r="L307" s="71"/>
      <c r="M307" s="26"/>
      <c r="N307" s="26"/>
      <c r="O307" s="26"/>
      <c r="P307" s="69"/>
      <c r="Q307" s="69"/>
      <c r="R307" s="26"/>
      <c r="S307" s="26"/>
      <c r="T307" s="26"/>
      <c r="U307" s="26"/>
      <c r="V307" s="26"/>
      <c r="W307" s="26"/>
      <c r="X307" s="26"/>
      <c r="Y307" s="26"/>
      <c r="Z307" s="26"/>
      <c r="AA307" s="26"/>
      <c r="AB307" s="26"/>
      <c r="AC307" s="26"/>
      <c r="AD307" s="26"/>
      <c r="AE307" s="26"/>
      <c r="AF307" s="26"/>
      <c r="AG307" s="26"/>
      <c r="AH307" s="26"/>
      <c r="AI307" s="26"/>
      <c r="AJ307" s="26"/>
      <c r="AK307" s="26"/>
      <c r="AL307" s="26"/>
      <c r="AM307" s="26"/>
    </row>
    <row r="308" spans="1:39" ht="12.75" customHeight="1" x14ac:dyDescent="0.2">
      <c r="A308" s="71"/>
      <c r="B308" s="71"/>
      <c r="C308" s="71"/>
      <c r="D308" s="26"/>
      <c r="E308" s="26"/>
      <c r="F308" s="26"/>
      <c r="G308" s="26"/>
      <c r="H308" s="26"/>
      <c r="I308" s="26"/>
      <c r="J308" s="71"/>
      <c r="K308" s="71"/>
      <c r="L308" s="71"/>
      <c r="M308" s="26"/>
      <c r="N308" s="26"/>
      <c r="O308" s="26"/>
      <c r="P308" s="69"/>
      <c r="Q308" s="69"/>
      <c r="R308" s="26"/>
      <c r="S308" s="26"/>
      <c r="T308" s="26"/>
      <c r="U308" s="26"/>
      <c r="V308" s="26"/>
      <c r="W308" s="26"/>
      <c r="X308" s="26"/>
      <c r="Y308" s="26"/>
      <c r="Z308" s="26"/>
      <c r="AA308" s="26"/>
      <c r="AB308" s="26"/>
      <c r="AC308" s="26"/>
      <c r="AD308" s="26"/>
      <c r="AE308" s="26"/>
      <c r="AF308" s="26"/>
      <c r="AG308" s="26"/>
      <c r="AH308" s="26"/>
      <c r="AI308" s="26"/>
      <c r="AJ308" s="26"/>
      <c r="AK308" s="26"/>
      <c r="AL308" s="26"/>
      <c r="AM308" s="26"/>
    </row>
    <row r="309" spans="1:39" ht="12.75" customHeight="1" x14ac:dyDescent="0.2">
      <c r="A309" s="71"/>
      <c r="B309" s="71"/>
      <c r="C309" s="71"/>
      <c r="D309" s="26"/>
      <c r="E309" s="26"/>
      <c r="F309" s="26"/>
      <c r="G309" s="26"/>
      <c r="H309" s="26"/>
      <c r="I309" s="26"/>
      <c r="J309" s="71"/>
      <c r="K309" s="71"/>
      <c r="L309" s="71"/>
      <c r="M309" s="26"/>
      <c r="N309" s="26"/>
      <c r="O309" s="26"/>
      <c r="P309" s="69"/>
      <c r="Q309" s="69"/>
      <c r="R309" s="26"/>
      <c r="S309" s="26"/>
      <c r="T309" s="26"/>
      <c r="U309" s="26"/>
      <c r="V309" s="26"/>
      <c r="W309" s="26"/>
      <c r="X309" s="26"/>
      <c r="Y309" s="26"/>
      <c r="Z309" s="26"/>
      <c r="AA309" s="26"/>
      <c r="AB309" s="26"/>
      <c r="AC309" s="26"/>
      <c r="AD309" s="26"/>
      <c r="AE309" s="26"/>
      <c r="AF309" s="26"/>
      <c r="AG309" s="26"/>
      <c r="AH309" s="26"/>
      <c r="AI309" s="26"/>
      <c r="AJ309" s="26"/>
      <c r="AK309" s="26"/>
      <c r="AL309" s="26"/>
      <c r="AM309" s="26"/>
    </row>
    <row r="310" spans="1:39" ht="12.75" customHeight="1" x14ac:dyDescent="0.2">
      <c r="A310" s="71"/>
      <c r="B310" s="71"/>
      <c r="C310" s="71"/>
      <c r="D310" s="26"/>
      <c r="E310" s="26"/>
      <c r="F310" s="26"/>
      <c r="G310" s="26"/>
      <c r="H310" s="26"/>
      <c r="I310" s="26"/>
      <c r="J310" s="71"/>
      <c r="K310" s="71"/>
      <c r="L310" s="71"/>
      <c r="M310" s="26"/>
      <c r="N310" s="26"/>
      <c r="O310" s="26"/>
      <c r="P310" s="69"/>
      <c r="Q310" s="69"/>
      <c r="R310" s="26"/>
      <c r="S310" s="26"/>
      <c r="T310" s="26"/>
      <c r="U310" s="26"/>
      <c r="V310" s="26"/>
      <c r="W310" s="26"/>
      <c r="X310" s="26"/>
      <c r="Y310" s="26"/>
      <c r="Z310" s="26"/>
      <c r="AA310" s="26"/>
      <c r="AB310" s="26"/>
      <c r="AC310" s="26"/>
      <c r="AD310" s="26"/>
      <c r="AE310" s="26"/>
      <c r="AF310" s="26"/>
      <c r="AG310" s="26"/>
      <c r="AH310" s="26"/>
      <c r="AI310" s="26"/>
      <c r="AJ310" s="26"/>
      <c r="AK310" s="26"/>
      <c r="AL310" s="26"/>
      <c r="AM310" s="26"/>
    </row>
    <row r="311" spans="1:39" ht="12.75" customHeight="1" x14ac:dyDescent="0.2">
      <c r="A311" s="71"/>
      <c r="B311" s="71"/>
      <c r="C311" s="71"/>
      <c r="D311" s="26"/>
      <c r="E311" s="26"/>
      <c r="F311" s="26"/>
      <c r="G311" s="26"/>
      <c r="H311" s="26"/>
      <c r="I311" s="26"/>
      <c r="J311" s="71"/>
      <c r="K311" s="71"/>
      <c r="L311" s="71"/>
      <c r="M311" s="26"/>
      <c r="N311" s="26"/>
      <c r="O311" s="26"/>
      <c r="P311" s="69"/>
      <c r="Q311" s="69"/>
      <c r="R311" s="26"/>
      <c r="S311" s="26"/>
      <c r="T311" s="26"/>
      <c r="U311" s="26"/>
      <c r="V311" s="26"/>
      <c r="W311" s="26"/>
      <c r="X311" s="26"/>
      <c r="Y311" s="26"/>
      <c r="Z311" s="26"/>
      <c r="AA311" s="26"/>
      <c r="AB311" s="26"/>
      <c r="AC311" s="26"/>
      <c r="AD311" s="26"/>
      <c r="AE311" s="26"/>
      <c r="AF311" s="26"/>
      <c r="AG311" s="26"/>
      <c r="AH311" s="26"/>
      <c r="AI311" s="26"/>
      <c r="AJ311" s="26"/>
      <c r="AK311" s="26"/>
      <c r="AL311" s="26"/>
      <c r="AM311" s="26"/>
    </row>
    <row r="312" spans="1:39" ht="12.75" customHeight="1" x14ac:dyDescent="0.2">
      <c r="A312" s="71"/>
      <c r="B312" s="71"/>
      <c r="C312" s="71"/>
      <c r="D312" s="26"/>
      <c r="E312" s="26"/>
      <c r="F312" s="26"/>
      <c r="G312" s="26"/>
      <c r="H312" s="26"/>
      <c r="I312" s="26"/>
      <c r="J312" s="71"/>
      <c r="K312" s="71"/>
      <c r="L312" s="71"/>
      <c r="M312" s="26"/>
      <c r="N312" s="26"/>
      <c r="O312" s="26"/>
      <c r="P312" s="69"/>
      <c r="Q312" s="69"/>
      <c r="R312" s="26"/>
      <c r="S312" s="26"/>
      <c r="T312" s="26"/>
      <c r="U312" s="26"/>
      <c r="V312" s="26"/>
      <c r="W312" s="26"/>
      <c r="X312" s="26"/>
      <c r="Y312" s="26"/>
      <c r="Z312" s="26"/>
      <c r="AA312" s="26"/>
      <c r="AB312" s="26"/>
      <c r="AC312" s="26"/>
      <c r="AD312" s="26"/>
      <c r="AE312" s="26"/>
      <c r="AF312" s="26"/>
      <c r="AG312" s="26"/>
      <c r="AH312" s="26"/>
      <c r="AI312" s="26"/>
      <c r="AJ312" s="26"/>
      <c r="AK312" s="26"/>
      <c r="AL312" s="26"/>
      <c r="AM312" s="26"/>
    </row>
    <row r="313" spans="1:39" ht="12.75" customHeight="1" x14ac:dyDescent="0.2">
      <c r="A313" s="71"/>
      <c r="B313" s="71"/>
      <c r="C313" s="71"/>
      <c r="D313" s="26"/>
      <c r="E313" s="26"/>
      <c r="F313" s="26"/>
      <c r="G313" s="26"/>
      <c r="H313" s="26"/>
      <c r="I313" s="26"/>
      <c r="J313" s="71"/>
      <c r="K313" s="71"/>
      <c r="L313" s="71"/>
      <c r="M313" s="26"/>
      <c r="N313" s="26"/>
      <c r="O313" s="26"/>
      <c r="P313" s="69"/>
      <c r="Q313" s="69"/>
      <c r="R313" s="26"/>
      <c r="S313" s="26"/>
      <c r="T313" s="26"/>
      <c r="U313" s="26"/>
      <c r="V313" s="26"/>
      <c r="W313" s="26"/>
      <c r="X313" s="26"/>
      <c r="Y313" s="26"/>
      <c r="Z313" s="26"/>
      <c r="AA313" s="26"/>
      <c r="AB313" s="26"/>
      <c r="AC313" s="26"/>
      <c r="AD313" s="26"/>
      <c r="AE313" s="26"/>
      <c r="AF313" s="26"/>
      <c r="AG313" s="26"/>
      <c r="AH313" s="26"/>
      <c r="AI313" s="26"/>
      <c r="AJ313" s="26"/>
      <c r="AK313" s="26"/>
      <c r="AL313" s="26"/>
      <c r="AM313" s="26"/>
    </row>
    <row r="314" spans="1:39" ht="12.75" customHeight="1" x14ac:dyDescent="0.2">
      <c r="A314" s="71"/>
      <c r="B314" s="71"/>
      <c r="C314" s="71"/>
      <c r="D314" s="26"/>
      <c r="E314" s="26"/>
      <c r="F314" s="26"/>
      <c r="G314" s="26"/>
      <c r="H314" s="26"/>
      <c r="I314" s="26"/>
      <c r="J314" s="71"/>
      <c r="K314" s="71"/>
      <c r="L314" s="71"/>
      <c r="M314" s="26"/>
      <c r="N314" s="26"/>
      <c r="O314" s="26"/>
      <c r="P314" s="69"/>
      <c r="Q314" s="69"/>
      <c r="R314" s="26"/>
      <c r="S314" s="26"/>
      <c r="T314" s="26"/>
      <c r="U314" s="26"/>
      <c r="V314" s="26"/>
      <c r="W314" s="26"/>
      <c r="X314" s="26"/>
      <c r="Y314" s="26"/>
      <c r="Z314" s="26"/>
      <c r="AA314" s="26"/>
      <c r="AB314" s="26"/>
      <c r="AC314" s="26"/>
      <c r="AD314" s="26"/>
      <c r="AE314" s="26"/>
      <c r="AF314" s="26"/>
      <c r="AG314" s="26"/>
      <c r="AH314" s="26"/>
      <c r="AI314" s="26"/>
      <c r="AJ314" s="26"/>
      <c r="AK314" s="26"/>
      <c r="AL314" s="26"/>
      <c r="AM314" s="26"/>
    </row>
    <row r="315" spans="1:39" ht="12.75" customHeight="1" x14ac:dyDescent="0.2">
      <c r="A315" s="71"/>
      <c r="B315" s="71"/>
      <c r="C315" s="71"/>
      <c r="D315" s="26"/>
      <c r="E315" s="26"/>
      <c r="F315" s="26"/>
      <c r="G315" s="26"/>
      <c r="H315" s="26"/>
      <c r="I315" s="26"/>
      <c r="J315" s="71"/>
      <c r="K315" s="71"/>
      <c r="L315" s="71"/>
      <c r="M315" s="26"/>
      <c r="N315" s="26"/>
      <c r="O315" s="26"/>
      <c r="P315" s="69"/>
      <c r="Q315" s="69"/>
      <c r="R315" s="26"/>
      <c r="S315" s="26"/>
      <c r="T315" s="26"/>
      <c r="U315" s="26"/>
      <c r="V315" s="26"/>
      <c r="W315" s="26"/>
      <c r="X315" s="26"/>
      <c r="Y315" s="26"/>
      <c r="Z315" s="26"/>
      <c r="AA315" s="26"/>
      <c r="AB315" s="26"/>
      <c r="AC315" s="26"/>
      <c r="AD315" s="26"/>
      <c r="AE315" s="26"/>
      <c r="AF315" s="26"/>
      <c r="AG315" s="26"/>
      <c r="AH315" s="26"/>
      <c r="AI315" s="26"/>
      <c r="AJ315" s="26"/>
      <c r="AK315" s="26"/>
      <c r="AL315" s="26"/>
      <c r="AM315" s="26"/>
    </row>
    <row r="316" spans="1:39" ht="12.75" customHeight="1" x14ac:dyDescent="0.2">
      <c r="A316" s="71"/>
      <c r="B316" s="71"/>
      <c r="C316" s="71"/>
      <c r="D316" s="26"/>
      <c r="E316" s="26"/>
      <c r="F316" s="26"/>
      <c r="G316" s="26"/>
      <c r="H316" s="26"/>
      <c r="I316" s="26"/>
      <c r="J316" s="71"/>
      <c r="K316" s="71"/>
      <c r="L316" s="71"/>
      <c r="M316" s="26"/>
      <c r="N316" s="26"/>
      <c r="O316" s="26"/>
      <c r="P316" s="69"/>
      <c r="Q316" s="69"/>
      <c r="R316" s="26"/>
      <c r="S316" s="26"/>
      <c r="T316" s="26"/>
      <c r="U316" s="26"/>
      <c r="V316" s="26"/>
      <c r="W316" s="26"/>
      <c r="X316" s="26"/>
      <c r="Y316" s="26"/>
      <c r="Z316" s="26"/>
      <c r="AA316" s="26"/>
      <c r="AB316" s="26"/>
      <c r="AC316" s="26"/>
      <c r="AD316" s="26"/>
      <c r="AE316" s="26"/>
      <c r="AF316" s="26"/>
      <c r="AG316" s="26"/>
      <c r="AH316" s="26"/>
      <c r="AI316" s="26"/>
      <c r="AJ316" s="26"/>
      <c r="AK316" s="26"/>
      <c r="AL316" s="26"/>
      <c r="AM316" s="26"/>
    </row>
    <row r="317" spans="1:39" ht="12.75" customHeight="1" x14ac:dyDescent="0.2">
      <c r="A317" s="71"/>
      <c r="B317" s="71"/>
      <c r="C317" s="71"/>
      <c r="D317" s="26"/>
      <c r="E317" s="26"/>
      <c r="F317" s="26"/>
      <c r="G317" s="26"/>
      <c r="H317" s="26"/>
      <c r="I317" s="26"/>
      <c r="J317" s="71"/>
      <c r="K317" s="71"/>
      <c r="L317" s="71"/>
      <c r="M317" s="26"/>
      <c r="N317" s="26"/>
      <c r="O317" s="26"/>
      <c r="P317" s="69"/>
      <c r="Q317" s="69"/>
      <c r="R317" s="26"/>
      <c r="S317" s="26"/>
      <c r="T317" s="26"/>
      <c r="U317" s="26"/>
      <c r="V317" s="26"/>
      <c r="W317" s="26"/>
      <c r="X317" s="26"/>
      <c r="Y317" s="26"/>
      <c r="Z317" s="26"/>
      <c r="AA317" s="26"/>
      <c r="AB317" s="26"/>
      <c r="AC317" s="26"/>
      <c r="AD317" s="26"/>
      <c r="AE317" s="26"/>
      <c r="AF317" s="26"/>
      <c r="AG317" s="26"/>
      <c r="AH317" s="26"/>
      <c r="AI317" s="26"/>
      <c r="AJ317" s="26"/>
      <c r="AK317" s="26"/>
      <c r="AL317" s="26"/>
      <c r="AM317" s="26"/>
    </row>
    <row r="318" spans="1:39" ht="12.75" customHeight="1" x14ac:dyDescent="0.2">
      <c r="A318" s="71"/>
      <c r="B318" s="71"/>
      <c r="C318" s="71"/>
      <c r="D318" s="26"/>
      <c r="E318" s="26"/>
      <c r="F318" s="26"/>
      <c r="G318" s="26"/>
      <c r="H318" s="26"/>
      <c r="I318" s="26"/>
      <c r="J318" s="71"/>
      <c r="K318" s="71"/>
      <c r="L318" s="71"/>
      <c r="M318" s="26"/>
      <c r="N318" s="26"/>
      <c r="O318" s="26"/>
      <c r="P318" s="69"/>
      <c r="Q318" s="69"/>
      <c r="R318" s="26"/>
      <c r="S318" s="26"/>
      <c r="T318" s="26"/>
      <c r="U318" s="26"/>
      <c r="V318" s="26"/>
      <c r="W318" s="26"/>
      <c r="X318" s="26"/>
      <c r="Y318" s="26"/>
      <c r="Z318" s="26"/>
      <c r="AA318" s="26"/>
      <c r="AB318" s="26"/>
      <c r="AC318" s="26"/>
      <c r="AD318" s="26"/>
      <c r="AE318" s="26"/>
      <c r="AF318" s="26"/>
      <c r="AG318" s="26"/>
      <c r="AH318" s="26"/>
      <c r="AI318" s="26"/>
      <c r="AJ318" s="26"/>
      <c r="AK318" s="26"/>
      <c r="AL318" s="26"/>
      <c r="AM318" s="26"/>
    </row>
    <row r="319" spans="1:39" ht="12.75" customHeight="1" x14ac:dyDescent="0.2">
      <c r="A319" s="71"/>
      <c r="B319" s="71"/>
      <c r="C319" s="71"/>
      <c r="D319" s="26"/>
      <c r="E319" s="26"/>
      <c r="F319" s="26"/>
      <c r="G319" s="26"/>
      <c r="H319" s="26"/>
      <c r="I319" s="26"/>
      <c r="J319" s="71"/>
      <c r="K319" s="71"/>
      <c r="L319" s="71"/>
      <c r="M319" s="26"/>
      <c r="N319" s="26"/>
      <c r="O319" s="26"/>
      <c r="P319" s="69"/>
      <c r="Q319" s="69"/>
      <c r="R319" s="26"/>
      <c r="S319" s="26"/>
      <c r="T319" s="26"/>
      <c r="U319" s="26"/>
      <c r="V319" s="26"/>
      <c r="W319" s="26"/>
      <c r="X319" s="26"/>
      <c r="Y319" s="26"/>
      <c r="Z319" s="26"/>
      <c r="AA319" s="26"/>
      <c r="AB319" s="26"/>
      <c r="AC319" s="26"/>
      <c r="AD319" s="26"/>
      <c r="AE319" s="26"/>
      <c r="AF319" s="26"/>
      <c r="AG319" s="26"/>
      <c r="AH319" s="26"/>
      <c r="AI319" s="26"/>
      <c r="AJ319" s="26"/>
      <c r="AK319" s="26"/>
      <c r="AL319" s="26"/>
      <c r="AM319" s="26"/>
    </row>
    <row r="320" spans="1:39" ht="12.75" customHeight="1" x14ac:dyDescent="0.2">
      <c r="A320" s="71"/>
      <c r="B320" s="71"/>
      <c r="C320" s="71"/>
      <c r="D320" s="26"/>
      <c r="E320" s="26"/>
      <c r="F320" s="26"/>
      <c r="G320" s="26"/>
      <c r="H320" s="26"/>
      <c r="I320" s="26"/>
      <c r="J320" s="71"/>
      <c r="K320" s="71"/>
      <c r="L320" s="71"/>
      <c r="M320" s="26"/>
      <c r="N320" s="26"/>
      <c r="O320" s="26"/>
      <c r="P320" s="69"/>
      <c r="Q320" s="69"/>
      <c r="R320" s="26"/>
      <c r="S320" s="26"/>
      <c r="T320" s="26"/>
      <c r="U320" s="26"/>
      <c r="V320" s="26"/>
      <c r="W320" s="26"/>
      <c r="X320" s="26"/>
      <c r="Y320" s="26"/>
      <c r="Z320" s="26"/>
      <c r="AA320" s="26"/>
      <c r="AB320" s="26"/>
      <c r="AC320" s="26"/>
      <c r="AD320" s="26"/>
      <c r="AE320" s="26"/>
      <c r="AF320" s="26"/>
      <c r="AG320" s="26"/>
      <c r="AH320" s="26"/>
      <c r="AI320" s="26"/>
      <c r="AJ320" s="26"/>
      <c r="AK320" s="26"/>
      <c r="AL320" s="26"/>
      <c r="AM320" s="26"/>
    </row>
    <row r="321" spans="1:39" ht="12.75" customHeight="1" x14ac:dyDescent="0.2">
      <c r="A321" s="71"/>
      <c r="B321" s="71"/>
      <c r="C321" s="71"/>
      <c r="D321" s="26"/>
      <c r="E321" s="26"/>
      <c r="F321" s="26"/>
      <c r="G321" s="26"/>
      <c r="H321" s="26"/>
      <c r="I321" s="26"/>
      <c r="J321" s="71"/>
      <c r="K321" s="71"/>
      <c r="L321" s="71"/>
      <c r="M321" s="26"/>
      <c r="N321" s="26"/>
      <c r="O321" s="26"/>
      <c r="P321" s="69"/>
      <c r="Q321" s="69"/>
      <c r="R321" s="26"/>
      <c r="S321" s="26"/>
      <c r="T321" s="26"/>
      <c r="U321" s="26"/>
      <c r="V321" s="26"/>
      <c r="W321" s="26"/>
      <c r="X321" s="26"/>
      <c r="Y321" s="26"/>
      <c r="Z321" s="26"/>
      <c r="AA321" s="26"/>
      <c r="AB321" s="26"/>
      <c r="AC321" s="26"/>
      <c r="AD321" s="26"/>
      <c r="AE321" s="26"/>
      <c r="AF321" s="26"/>
      <c r="AG321" s="26"/>
      <c r="AH321" s="26"/>
      <c r="AI321" s="26"/>
      <c r="AJ321" s="26"/>
      <c r="AK321" s="26"/>
      <c r="AL321" s="26"/>
      <c r="AM321" s="26"/>
    </row>
    <row r="322" spans="1:39" ht="12.75" customHeight="1" x14ac:dyDescent="0.2">
      <c r="A322" s="71"/>
      <c r="B322" s="71"/>
      <c r="C322" s="71"/>
      <c r="D322" s="26"/>
      <c r="E322" s="26"/>
      <c r="F322" s="26"/>
      <c r="G322" s="26"/>
      <c r="H322" s="26"/>
      <c r="I322" s="26"/>
      <c r="J322" s="71"/>
      <c r="K322" s="71"/>
      <c r="L322" s="71"/>
      <c r="M322" s="26"/>
      <c r="N322" s="26"/>
      <c r="O322" s="26"/>
      <c r="P322" s="69"/>
      <c r="Q322" s="69"/>
      <c r="R322" s="26"/>
      <c r="S322" s="26"/>
      <c r="T322" s="26"/>
      <c r="U322" s="26"/>
      <c r="V322" s="26"/>
      <c r="W322" s="26"/>
      <c r="X322" s="26"/>
      <c r="Y322" s="26"/>
      <c r="Z322" s="26"/>
      <c r="AA322" s="26"/>
      <c r="AB322" s="26"/>
      <c r="AC322" s="26"/>
      <c r="AD322" s="26"/>
      <c r="AE322" s="26"/>
      <c r="AF322" s="26"/>
      <c r="AG322" s="26"/>
      <c r="AH322" s="26"/>
      <c r="AI322" s="26"/>
      <c r="AJ322" s="26"/>
      <c r="AK322" s="26"/>
      <c r="AL322" s="26"/>
      <c r="AM322" s="26"/>
    </row>
    <row r="323" spans="1:39" ht="12.75" customHeight="1" x14ac:dyDescent="0.2">
      <c r="A323" s="71"/>
      <c r="B323" s="71"/>
      <c r="C323" s="71"/>
      <c r="D323" s="26"/>
      <c r="E323" s="26"/>
      <c r="F323" s="26"/>
      <c r="G323" s="26"/>
      <c r="H323" s="26"/>
      <c r="I323" s="26"/>
      <c r="J323" s="71"/>
      <c r="K323" s="71"/>
      <c r="L323" s="71"/>
      <c r="M323" s="26"/>
      <c r="N323" s="26"/>
      <c r="O323" s="26"/>
      <c r="P323" s="69"/>
      <c r="Q323" s="69"/>
      <c r="R323" s="26"/>
      <c r="S323" s="26"/>
      <c r="T323" s="26"/>
      <c r="U323" s="26"/>
      <c r="V323" s="26"/>
      <c r="W323" s="26"/>
      <c r="X323" s="26"/>
      <c r="Y323" s="26"/>
      <c r="Z323" s="26"/>
      <c r="AA323" s="26"/>
      <c r="AB323" s="26"/>
      <c r="AC323" s="26"/>
      <c r="AD323" s="26"/>
      <c r="AE323" s="26"/>
      <c r="AF323" s="26"/>
      <c r="AG323" s="26"/>
      <c r="AH323" s="26"/>
      <c r="AI323" s="26"/>
      <c r="AJ323" s="26"/>
      <c r="AK323" s="26"/>
      <c r="AL323" s="26"/>
      <c r="AM323" s="26"/>
    </row>
    <row r="324" spans="1:39" ht="12.75" customHeight="1" x14ac:dyDescent="0.2">
      <c r="A324" s="71"/>
      <c r="B324" s="71"/>
      <c r="C324" s="71"/>
      <c r="D324" s="26"/>
      <c r="E324" s="26"/>
      <c r="F324" s="26"/>
      <c r="G324" s="26"/>
      <c r="H324" s="26"/>
      <c r="I324" s="26"/>
      <c r="J324" s="71"/>
      <c r="K324" s="71"/>
      <c r="L324" s="71"/>
      <c r="M324" s="26"/>
      <c r="N324" s="26"/>
      <c r="O324" s="26"/>
      <c r="P324" s="69"/>
      <c r="Q324" s="69"/>
      <c r="R324" s="26"/>
      <c r="S324" s="26"/>
      <c r="T324" s="26"/>
      <c r="U324" s="26"/>
      <c r="V324" s="26"/>
      <c r="W324" s="26"/>
      <c r="X324" s="26"/>
      <c r="Y324" s="26"/>
      <c r="Z324" s="26"/>
      <c r="AA324" s="26"/>
      <c r="AB324" s="26"/>
      <c r="AC324" s="26"/>
      <c r="AD324" s="26"/>
      <c r="AE324" s="26"/>
      <c r="AF324" s="26"/>
      <c r="AG324" s="26"/>
      <c r="AH324" s="26"/>
      <c r="AI324" s="26"/>
      <c r="AJ324" s="26"/>
      <c r="AK324" s="26"/>
      <c r="AL324" s="26"/>
      <c r="AM324" s="26"/>
    </row>
    <row r="325" spans="1:39" ht="12.75" customHeight="1" x14ac:dyDescent="0.2">
      <c r="A325" s="71"/>
      <c r="B325" s="71"/>
      <c r="C325" s="71"/>
      <c r="D325" s="26"/>
      <c r="E325" s="26"/>
      <c r="F325" s="26"/>
      <c r="G325" s="26"/>
      <c r="H325" s="26"/>
      <c r="I325" s="26"/>
      <c r="J325" s="71"/>
      <c r="K325" s="71"/>
      <c r="L325" s="71"/>
      <c r="M325" s="26"/>
      <c r="N325" s="26"/>
      <c r="O325" s="26"/>
      <c r="P325" s="69"/>
      <c r="Q325" s="69"/>
      <c r="R325" s="26"/>
      <c r="S325" s="26"/>
      <c r="T325" s="26"/>
      <c r="U325" s="26"/>
      <c r="V325" s="26"/>
      <c r="W325" s="26"/>
      <c r="X325" s="26"/>
      <c r="Y325" s="26"/>
      <c r="Z325" s="26"/>
      <c r="AA325" s="26"/>
      <c r="AB325" s="26"/>
      <c r="AC325" s="26"/>
      <c r="AD325" s="26"/>
      <c r="AE325" s="26"/>
      <c r="AF325" s="26"/>
      <c r="AG325" s="26"/>
      <c r="AH325" s="26"/>
      <c r="AI325" s="26"/>
      <c r="AJ325" s="26"/>
      <c r="AK325" s="26"/>
      <c r="AL325" s="26"/>
      <c r="AM325" s="26"/>
    </row>
    <row r="326" spans="1:39" ht="12.75" customHeight="1" x14ac:dyDescent="0.2">
      <c r="A326" s="71"/>
      <c r="B326" s="71"/>
      <c r="C326" s="71"/>
      <c r="D326" s="26"/>
      <c r="E326" s="26"/>
      <c r="F326" s="26"/>
      <c r="G326" s="26"/>
      <c r="H326" s="26"/>
      <c r="I326" s="26"/>
      <c r="J326" s="71"/>
      <c r="K326" s="71"/>
      <c r="L326" s="71"/>
      <c r="M326" s="26"/>
      <c r="N326" s="26"/>
      <c r="O326" s="26"/>
      <c r="P326" s="69"/>
      <c r="Q326" s="69"/>
      <c r="R326" s="26"/>
      <c r="S326" s="26"/>
      <c r="T326" s="26"/>
      <c r="U326" s="26"/>
      <c r="V326" s="26"/>
      <c r="W326" s="26"/>
      <c r="X326" s="26"/>
      <c r="Y326" s="26"/>
      <c r="Z326" s="26"/>
      <c r="AA326" s="26"/>
      <c r="AB326" s="26"/>
      <c r="AC326" s="26"/>
      <c r="AD326" s="26"/>
      <c r="AE326" s="26"/>
      <c r="AF326" s="26"/>
      <c r="AG326" s="26"/>
      <c r="AH326" s="26"/>
      <c r="AI326" s="26"/>
      <c r="AJ326" s="26"/>
      <c r="AK326" s="26"/>
      <c r="AL326" s="26"/>
      <c r="AM326" s="26"/>
    </row>
    <row r="327" spans="1:39" ht="12.75" customHeight="1" x14ac:dyDescent="0.2">
      <c r="A327" s="71"/>
      <c r="B327" s="71"/>
      <c r="C327" s="71"/>
      <c r="D327" s="26"/>
      <c r="E327" s="26"/>
      <c r="F327" s="26"/>
      <c r="G327" s="26"/>
      <c r="H327" s="26"/>
      <c r="I327" s="26"/>
      <c r="J327" s="71"/>
      <c r="K327" s="71"/>
      <c r="L327" s="71"/>
      <c r="M327" s="26"/>
      <c r="N327" s="26"/>
      <c r="O327" s="26"/>
      <c r="P327" s="69"/>
      <c r="Q327" s="69"/>
      <c r="R327" s="26"/>
      <c r="S327" s="26"/>
      <c r="T327" s="26"/>
      <c r="U327" s="26"/>
      <c r="V327" s="26"/>
      <c r="W327" s="26"/>
      <c r="X327" s="26"/>
      <c r="Y327" s="26"/>
      <c r="Z327" s="26"/>
      <c r="AA327" s="26"/>
      <c r="AB327" s="26"/>
      <c r="AC327" s="26"/>
      <c r="AD327" s="26"/>
      <c r="AE327" s="26"/>
      <c r="AF327" s="26"/>
      <c r="AG327" s="26"/>
      <c r="AH327" s="26"/>
      <c r="AI327" s="26"/>
      <c r="AJ327" s="26"/>
      <c r="AK327" s="26"/>
      <c r="AL327" s="26"/>
      <c r="AM327" s="26"/>
    </row>
    <row r="328" spans="1:39" ht="12.75" customHeight="1" x14ac:dyDescent="0.2">
      <c r="A328" s="71"/>
      <c r="B328" s="71"/>
      <c r="C328" s="71"/>
      <c r="D328" s="26"/>
      <c r="E328" s="26"/>
      <c r="F328" s="26"/>
      <c r="G328" s="26"/>
      <c r="H328" s="26"/>
      <c r="I328" s="26"/>
      <c r="J328" s="71"/>
      <c r="K328" s="71"/>
      <c r="L328" s="71"/>
      <c r="M328" s="26"/>
      <c r="N328" s="26"/>
      <c r="O328" s="26"/>
      <c r="P328" s="69"/>
      <c r="Q328" s="69"/>
      <c r="R328" s="26"/>
      <c r="S328" s="26"/>
      <c r="T328" s="26"/>
      <c r="U328" s="26"/>
      <c r="V328" s="26"/>
      <c r="W328" s="26"/>
      <c r="X328" s="26"/>
      <c r="Y328" s="26"/>
      <c r="Z328" s="26"/>
      <c r="AA328" s="26"/>
      <c r="AB328" s="26"/>
      <c r="AC328" s="26"/>
      <c r="AD328" s="26"/>
      <c r="AE328" s="26"/>
      <c r="AF328" s="26"/>
      <c r="AG328" s="26"/>
      <c r="AH328" s="26"/>
      <c r="AI328" s="26"/>
      <c r="AJ328" s="26"/>
      <c r="AK328" s="26"/>
      <c r="AL328" s="26"/>
      <c r="AM328" s="26"/>
    </row>
    <row r="329" spans="1:39" ht="12.75" customHeight="1" x14ac:dyDescent="0.2">
      <c r="A329" s="71"/>
      <c r="B329" s="71"/>
      <c r="C329" s="71"/>
      <c r="D329" s="26"/>
      <c r="E329" s="26"/>
      <c r="F329" s="26"/>
      <c r="G329" s="26"/>
      <c r="H329" s="26"/>
      <c r="I329" s="26"/>
      <c r="J329" s="71"/>
      <c r="K329" s="71"/>
      <c r="L329" s="71"/>
      <c r="M329" s="26"/>
      <c r="N329" s="26"/>
      <c r="O329" s="26"/>
      <c r="P329" s="69"/>
      <c r="Q329" s="69"/>
      <c r="R329" s="26"/>
      <c r="S329" s="26"/>
      <c r="T329" s="26"/>
      <c r="U329" s="26"/>
      <c r="V329" s="26"/>
      <c r="W329" s="26"/>
      <c r="X329" s="26"/>
      <c r="Y329" s="26"/>
      <c r="Z329" s="26"/>
      <c r="AA329" s="26"/>
      <c r="AB329" s="26"/>
      <c r="AC329" s="26"/>
      <c r="AD329" s="26"/>
      <c r="AE329" s="26"/>
      <c r="AF329" s="26"/>
      <c r="AG329" s="26"/>
      <c r="AH329" s="26"/>
      <c r="AI329" s="26"/>
      <c r="AJ329" s="26"/>
      <c r="AK329" s="26"/>
      <c r="AL329" s="26"/>
      <c r="AM329" s="26"/>
    </row>
    <row r="330" spans="1:39" ht="12.75" customHeight="1" x14ac:dyDescent="0.2">
      <c r="A330" s="71"/>
      <c r="B330" s="71"/>
      <c r="C330" s="71"/>
      <c r="D330" s="26"/>
      <c r="E330" s="26"/>
      <c r="F330" s="26"/>
      <c r="G330" s="26"/>
      <c r="H330" s="26"/>
      <c r="I330" s="26"/>
      <c r="J330" s="71"/>
      <c r="K330" s="71"/>
      <c r="L330" s="71"/>
      <c r="M330" s="26"/>
      <c r="N330" s="26"/>
      <c r="O330" s="26"/>
      <c r="P330" s="69"/>
      <c r="Q330" s="69"/>
      <c r="R330" s="26"/>
      <c r="S330" s="26"/>
      <c r="T330" s="26"/>
      <c r="U330" s="26"/>
      <c r="V330" s="26"/>
      <c r="W330" s="26"/>
      <c r="X330" s="26"/>
      <c r="Y330" s="26"/>
      <c r="Z330" s="26"/>
      <c r="AA330" s="26"/>
      <c r="AB330" s="26"/>
      <c r="AC330" s="26"/>
      <c r="AD330" s="26"/>
      <c r="AE330" s="26"/>
      <c r="AF330" s="26"/>
      <c r="AG330" s="26"/>
      <c r="AH330" s="26"/>
      <c r="AI330" s="26"/>
      <c r="AJ330" s="26"/>
      <c r="AK330" s="26"/>
      <c r="AL330" s="26"/>
      <c r="AM330" s="26"/>
    </row>
    <row r="331" spans="1:39" ht="12.75" customHeight="1" x14ac:dyDescent="0.2">
      <c r="A331" s="71"/>
      <c r="B331" s="71"/>
      <c r="C331" s="71"/>
      <c r="D331" s="26"/>
      <c r="E331" s="26"/>
      <c r="F331" s="26"/>
      <c r="G331" s="26"/>
      <c r="H331" s="26"/>
      <c r="I331" s="26"/>
      <c r="J331" s="71"/>
      <c r="K331" s="71"/>
      <c r="L331" s="71"/>
      <c r="M331" s="26"/>
      <c r="N331" s="26"/>
      <c r="O331" s="26"/>
      <c r="P331" s="69"/>
      <c r="Q331" s="69"/>
      <c r="R331" s="26"/>
      <c r="S331" s="26"/>
      <c r="T331" s="26"/>
      <c r="U331" s="26"/>
      <c r="V331" s="26"/>
      <c r="W331" s="26"/>
      <c r="X331" s="26"/>
      <c r="Y331" s="26"/>
      <c r="Z331" s="26"/>
      <c r="AA331" s="26"/>
      <c r="AB331" s="26"/>
      <c r="AC331" s="26"/>
      <c r="AD331" s="26"/>
      <c r="AE331" s="26"/>
      <c r="AF331" s="26"/>
      <c r="AG331" s="26"/>
      <c r="AH331" s="26"/>
      <c r="AI331" s="26"/>
      <c r="AJ331" s="26"/>
      <c r="AK331" s="26"/>
      <c r="AL331" s="26"/>
      <c r="AM331" s="26"/>
    </row>
    <row r="332" spans="1:39" ht="12.75" customHeight="1" x14ac:dyDescent="0.2">
      <c r="A332" s="71"/>
      <c r="B332" s="71"/>
      <c r="C332" s="71"/>
      <c r="D332" s="26"/>
      <c r="E332" s="26"/>
      <c r="F332" s="26"/>
      <c r="G332" s="26"/>
      <c r="H332" s="26"/>
      <c r="I332" s="26"/>
      <c r="J332" s="71"/>
      <c r="K332" s="71"/>
      <c r="L332" s="71"/>
      <c r="M332" s="26"/>
      <c r="N332" s="26"/>
      <c r="O332" s="26"/>
      <c r="P332" s="69"/>
      <c r="Q332" s="69"/>
      <c r="R332" s="26"/>
      <c r="S332" s="26"/>
      <c r="T332" s="26"/>
      <c r="U332" s="26"/>
      <c r="V332" s="26"/>
      <c r="W332" s="26"/>
      <c r="X332" s="26"/>
      <c r="Y332" s="26"/>
      <c r="Z332" s="26"/>
      <c r="AA332" s="26"/>
      <c r="AB332" s="26"/>
      <c r="AC332" s="26"/>
      <c r="AD332" s="26"/>
      <c r="AE332" s="26"/>
      <c r="AF332" s="26"/>
      <c r="AG332" s="26"/>
      <c r="AH332" s="26"/>
      <c r="AI332" s="26"/>
      <c r="AJ332" s="26"/>
      <c r="AK332" s="26"/>
      <c r="AL332" s="26"/>
      <c r="AM332" s="26"/>
    </row>
    <row r="333" spans="1:39" ht="12.75" customHeight="1" x14ac:dyDescent="0.2">
      <c r="A333" s="71"/>
      <c r="B333" s="71"/>
      <c r="C333" s="71"/>
      <c r="D333" s="26"/>
      <c r="E333" s="26"/>
      <c r="F333" s="26"/>
      <c r="G333" s="26"/>
      <c r="H333" s="26"/>
      <c r="I333" s="26"/>
      <c r="J333" s="71"/>
      <c r="K333" s="71"/>
      <c r="L333" s="71"/>
      <c r="M333" s="26"/>
      <c r="N333" s="26"/>
      <c r="O333" s="26"/>
      <c r="P333" s="69"/>
      <c r="Q333" s="69"/>
      <c r="R333" s="26"/>
      <c r="S333" s="26"/>
      <c r="T333" s="26"/>
      <c r="U333" s="26"/>
      <c r="V333" s="26"/>
      <c r="W333" s="26"/>
      <c r="X333" s="26"/>
      <c r="Y333" s="26"/>
      <c r="Z333" s="26"/>
      <c r="AA333" s="26"/>
      <c r="AB333" s="26"/>
      <c r="AC333" s="26"/>
      <c r="AD333" s="26"/>
      <c r="AE333" s="26"/>
      <c r="AF333" s="26"/>
      <c r="AG333" s="26"/>
      <c r="AH333" s="26"/>
      <c r="AI333" s="26"/>
      <c r="AJ333" s="26"/>
      <c r="AK333" s="26"/>
      <c r="AL333" s="26"/>
      <c r="AM333" s="26"/>
    </row>
    <row r="334" spans="1:39" ht="12.75" customHeight="1" x14ac:dyDescent="0.2">
      <c r="A334" s="71"/>
      <c r="B334" s="71"/>
      <c r="C334" s="71"/>
      <c r="D334" s="26"/>
      <c r="E334" s="26"/>
      <c r="F334" s="26"/>
      <c r="G334" s="26"/>
      <c r="H334" s="26"/>
      <c r="I334" s="26"/>
      <c r="J334" s="71"/>
      <c r="K334" s="71"/>
      <c r="L334" s="71"/>
      <c r="M334" s="26"/>
      <c r="N334" s="26"/>
      <c r="O334" s="26"/>
      <c r="P334" s="69"/>
      <c r="Q334" s="69"/>
      <c r="R334" s="26"/>
      <c r="S334" s="26"/>
      <c r="T334" s="26"/>
      <c r="U334" s="26"/>
      <c r="V334" s="26"/>
      <c r="W334" s="26"/>
      <c r="X334" s="26"/>
      <c r="Y334" s="26"/>
      <c r="Z334" s="26"/>
      <c r="AA334" s="26"/>
      <c r="AB334" s="26"/>
      <c r="AC334" s="26"/>
      <c r="AD334" s="26"/>
      <c r="AE334" s="26"/>
      <c r="AF334" s="26"/>
      <c r="AG334" s="26"/>
      <c r="AH334" s="26"/>
      <c r="AI334" s="26"/>
      <c r="AJ334" s="26"/>
      <c r="AK334" s="26"/>
      <c r="AL334" s="26"/>
      <c r="AM334" s="26"/>
    </row>
    <row r="335" spans="1:39" ht="12.75" customHeight="1" x14ac:dyDescent="0.2">
      <c r="A335" s="71"/>
      <c r="B335" s="71"/>
      <c r="C335" s="71"/>
      <c r="D335" s="26"/>
      <c r="E335" s="26"/>
      <c r="F335" s="26"/>
      <c r="G335" s="26"/>
      <c r="H335" s="26"/>
      <c r="I335" s="26"/>
      <c r="J335" s="71"/>
      <c r="K335" s="71"/>
      <c r="L335" s="71"/>
      <c r="M335" s="26"/>
      <c r="N335" s="26"/>
      <c r="O335" s="26"/>
      <c r="P335" s="69"/>
      <c r="Q335" s="69"/>
      <c r="R335" s="26"/>
      <c r="S335" s="26"/>
      <c r="T335" s="26"/>
      <c r="U335" s="26"/>
      <c r="V335" s="26"/>
      <c r="W335" s="26"/>
      <c r="X335" s="26"/>
      <c r="Y335" s="26"/>
      <c r="Z335" s="26"/>
      <c r="AA335" s="26"/>
      <c r="AB335" s="26"/>
      <c r="AC335" s="26"/>
      <c r="AD335" s="26"/>
      <c r="AE335" s="26"/>
      <c r="AF335" s="26"/>
      <c r="AG335" s="26"/>
      <c r="AH335" s="26"/>
      <c r="AI335" s="26"/>
      <c r="AJ335" s="26"/>
      <c r="AK335" s="26"/>
      <c r="AL335" s="26"/>
      <c r="AM335" s="26"/>
    </row>
    <row r="336" spans="1:39" ht="12.75" customHeight="1" x14ac:dyDescent="0.2">
      <c r="A336" s="71"/>
      <c r="B336" s="71"/>
      <c r="C336" s="71"/>
      <c r="D336" s="26"/>
      <c r="E336" s="26"/>
      <c r="F336" s="26"/>
      <c r="G336" s="26"/>
      <c r="H336" s="26"/>
      <c r="I336" s="26"/>
      <c r="J336" s="71"/>
      <c r="K336" s="71"/>
      <c r="L336" s="71"/>
      <c r="M336" s="26"/>
      <c r="N336" s="26"/>
      <c r="O336" s="26"/>
      <c r="P336" s="69"/>
      <c r="Q336" s="69"/>
      <c r="R336" s="26"/>
      <c r="S336" s="26"/>
      <c r="T336" s="26"/>
      <c r="U336" s="26"/>
      <c r="V336" s="26"/>
      <c r="W336" s="26"/>
      <c r="X336" s="26"/>
      <c r="Y336" s="26"/>
      <c r="Z336" s="26"/>
      <c r="AA336" s="26"/>
      <c r="AB336" s="26"/>
      <c r="AC336" s="26"/>
      <c r="AD336" s="26"/>
      <c r="AE336" s="26"/>
      <c r="AF336" s="26"/>
      <c r="AG336" s="26"/>
      <c r="AH336" s="26"/>
      <c r="AI336" s="26"/>
      <c r="AJ336" s="26"/>
      <c r="AK336" s="26"/>
      <c r="AL336" s="26"/>
      <c r="AM336" s="26"/>
    </row>
    <row r="337" spans="1:39" ht="12.75" customHeight="1" x14ac:dyDescent="0.2">
      <c r="A337" s="71"/>
      <c r="B337" s="71"/>
      <c r="C337" s="71"/>
      <c r="D337" s="26"/>
      <c r="E337" s="26"/>
      <c r="F337" s="26"/>
      <c r="G337" s="26"/>
      <c r="H337" s="26"/>
      <c r="I337" s="26"/>
      <c r="J337" s="71"/>
      <c r="K337" s="71"/>
      <c r="L337" s="71"/>
      <c r="M337" s="26"/>
      <c r="N337" s="26"/>
      <c r="O337" s="26"/>
      <c r="P337" s="69"/>
      <c r="Q337" s="69"/>
      <c r="R337" s="26"/>
      <c r="S337" s="26"/>
      <c r="T337" s="26"/>
      <c r="U337" s="26"/>
      <c r="V337" s="26"/>
      <c r="W337" s="26"/>
      <c r="X337" s="26"/>
      <c r="Y337" s="26"/>
      <c r="Z337" s="26"/>
      <c r="AA337" s="26"/>
      <c r="AB337" s="26"/>
      <c r="AC337" s="26"/>
      <c r="AD337" s="26"/>
      <c r="AE337" s="26"/>
      <c r="AF337" s="26"/>
      <c r="AG337" s="26"/>
      <c r="AH337" s="26"/>
      <c r="AI337" s="26"/>
      <c r="AJ337" s="26"/>
      <c r="AK337" s="26"/>
      <c r="AL337" s="26"/>
      <c r="AM337" s="26"/>
    </row>
    <row r="338" spans="1:39" ht="12.75" customHeight="1" x14ac:dyDescent="0.2">
      <c r="A338" s="71"/>
      <c r="B338" s="71"/>
      <c r="C338" s="71"/>
      <c r="D338" s="26"/>
      <c r="E338" s="26"/>
      <c r="F338" s="26"/>
      <c r="G338" s="26"/>
      <c r="H338" s="26"/>
      <c r="I338" s="26"/>
      <c r="J338" s="71"/>
      <c r="K338" s="71"/>
      <c r="L338" s="71"/>
      <c r="M338" s="26"/>
      <c r="N338" s="26"/>
      <c r="O338" s="26"/>
      <c r="P338" s="69"/>
      <c r="Q338" s="69"/>
      <c r="R338" s="26"/>
      <c r="S338" s="26"/>
      <c r="T338" s="26"/>
      <c r="U338" s="26"/>
      <c r="V338" s="26"/>
      <c r="W338" s="26"/>
      <c r="X338" s="26"/>
      <c r="Y338" s="26"/>
      <c r="Z338" s="26"/>
      <c r="AA338" s="26"/>
      <c r="AB338" s="26"/>
      <c r="AC338" s="26"/>
      <c r="AD338" s="26"/>
      <c r="AE338" s="26"/>
      <c r="AF338" s="26"/>
      <c r="AG338" s="26"/>
      <c r="AH338" s="26"/>
      <c r="AI338" s="26"/>
      <c r="AJ338" s="26"/>
      <c r="AK338" s="26"/>
      <c r="AL338" s="26"/>
      <c r="AM338" s="26"/>
    </row>
    <row r="339" spans="1:39" ht="12.75" customHeight="1" x14ac:dyDescent="0.2">
      <c r="A339" s="71"/>
      <c r="B339" s="71"/>
      <c r="C339" s="71"/>
      <c r="D339" s="26"/>
      <c r="E339" s="26"/>
      <c r="F339" s="26"/>
      <c r="G339" s="26"/>
      <c r="H339" s="26"/>
      <c r="I339" s="26"/>
      <c r="J339" s="71"/>
      <c r="K339" s="71"/>
      <c r="L339" s="71"/>
      <c r="M339" s="26"/>
      <c r="N339" s="26"/>
      <c r="O339" s="26"/>
      <c r="P339" s="69"/>
      <c r="Q339" s="69"/>
      <c r="R339" s="26"/>
      <c r="S339" s="26"/>
      <c r="T339" s="26"/>
      <c r="U339" s="26"/>
      <c r="V339" s="26"/>
      <c r="W339" s="26"/>
      <c r="X339" s="26"/>
      <c r="Y339" s="26"/>
      <c r="Z339" s="26"/>
      <c r="AA339" s="26"/>
      <c r="AB339" s="26"/>
      <c r="AC339" s="26"/>
      <c r="AD339" s="26"/>
      <c r="AE339" s="26"/>
      <c r="AF339" s="26"/>
      <c r="AG339" s="26"/>
      <c r="AH339" s="26"/>
      <c r="AI339" s="26"/>
      <c r="AJ339" s="26"/>
      <c r="AK339" s="26"/>
      <c r="AL339" s="26"/>
      <c r="AM339" s="26"/>
    </row>
    <row r="340" spans="1:39" ht="12.75" customHeight="1" x14ac:dyDescent="0.2">
      <c r="A340" s="71"/>
      <c r="B340" s="71"/>
      <c r="C340" s="71"/>
      <c r="D340" s="26"/>
      <c r="E340" s="26"/>
      <c r="F340" s="26"/>
      <c r="G340" s="26"/>
      <c r="H340" s="26"/>
      <c r="I340" s="26"/>
      <c r="J340" s="71"/>
      <c r="K340" s="71"/>
      <c r="L340" s="71"/>
      <c r="M340" s="26"/>
      <c r="N340" s="26"/>
      <c r="O340" s="26"/>
      <c r="P340" s="69"/>
      <c r="Q340" s="69"/>
      <c r="R340" s="26"/>
      <c r="S340" s="26"/>
      <c r="T340" s="26"/>
      <c r="U340" s="26"/>
      <c r="V340" s="26"/>
      <c r="W340" s="26"/>
      <c r="X340" s="26"/>
      <c r="Y340" s="26"/>
      <c r="Z340" s="26"/>
      <c r="AA340" s="26"/>
      <c r="AB340" s="26"/>
      <c r="AC340" s="26"/>
      <c r="AD340" s="26"/>
      <c r="AE340" s="26"/>
      <c r="AF340" s="26"/>
      <c r="AG340" s="26"/>
      <c r="AH340" s="26"/>
      <c r="AI340" s="26"/>
      <c r="AJ340" s="26"/>
      <c r="AK340" s="26"/>
      <c r="AL340" s="26"/>
      <c r="AM340" s="26"/>
    </row>
    <row r="341" spans="1:39" ht="12.75" customHeight="1" x14ac:dyDescent="0.2">
      <c r="A341" s="71"/>
      <c r="B341" s="71"/>
      <c r="C341" s="71"/>
      <c r="D341" s="26"/>
      <c r="E341" s="26"/>
      <c r="F341" s="26"/>
      <c r="G341" s="26"/>
      <c r="H341" s="26"/>
      <c r="I341" s="26"/>
      <c r="J341" s="71"/>
      <c r="K341" s="71"/>
      <c r="L341" s="71"/>
      <c r="M341" s="26"/>
      <c r="N341" s="26"/>
      <c r="O341" s="26"/>
      <c r="P341" s="69"/>
      <c r="Q341" s="69"/>
      <c r="R341" s="26"/>
      <c r="S341" s="26"/>
      <c r="T341" s="26"/>
      <c r="U341" s="26"/>
      <c r="V341" s="26"/>
      <c r="W341" s="26"/>
      <c r="X341" s="26"/>
      <c r="Y341" s="26"/>
      <c r="Z341" s="26"/>
      <c r="AA341" s="26"/>
      <c r="AB341" s="26"/>
      <c r="AC341" s="26"/>
      <c r="AD341" s="26"/>
      <c r="AE341" s="26"/>
      <c r="AF341" s="26"/>
      <c r="AG341" s="26"/>
      <c r="AH341" s="26"/>
      <c r="AI341" s="26"/>
      <c r="AJ341" s="26"/>
      <c r="AK341" s="26"/>
      <c r="AL341" s="26"/>
      <c r="AM341" s="26"/>
    </row>
    <row r="342" spans="1:39" ht="12.75" customHeight="1" x14ac:dyDescent="0.2">
      <c r="A342" s="71"/>
      <c r="B342" s="71"/>
      <c r="C342" s="71"/>
      <c r="D342" s="26"/>
      <c r="E342" s="26"/>
      <c r="F342" s="26"/>
      <c r="G342" s="26"/>
      <c r="H342" s="26"/>
      <c r="I342" s="26"/>
      <c r="J342" s="71"/>
      <c r="K342" s="71"/>
      <c r="L342" s="71"/>
      <c r="M342" s="26"/>
      <c r="N342" s="26"/>
      <c r="O342" s="26"/>
      <c r="P342" s="69"/>
      <c r="Q342" s="69"/>
      <c r="R342" s="26"/>
      <c r="S342" s="26"/>
      <c r="T342" s="26"/>
      <c r="U342" s="26"/>
      <c r="V342" s="26"/>
      <c r="W342" s="26"/>
      <c r="X342" s="26"/>
      <c r="Y342" s="26"/>
      <c r="Z342" s="26"/>
      <c r="AA342" s="26"/>
      <c r="AB342" s="26"/>
      <c r="AC342" s="26"/>
      <c r="AD342" s="26"/>
      <c r="AE342" s="26"/>
      <c r="AF342" s="26"/>
      <c r="AG342" s="26"/>
      <c r="AH342" s="26"/>
      <c r="AI342" s="26"/>
      <c r="AJ342" s="26"/>
      <c r="AK342" s="26"/>
      <c r="AL342" s="26"/>
      <c r="AM342" s="26"/>
    </row>
    <row r="343" spans="1:39" ht="12.75" customHeight="1" x14ac:dyDescent="0.2">
      <c r="A343" s="71"/>
      <c r="B343" s="71"/>
      <c r="C343" s="71"/>
      <c r="D343" s="26"/>
      <c r="E343" s="26"/>
      <c r="F343" s="26"/>
      <c r="G343" s="26"/>
      <c r="H343" s="26"/>
      <c r="I343" s="26"/>
      <c r="J343" s="71"/>
      <c r="K343" s="71"/>
      <c r="L343" s="71"/>
      <c r="M343" s="26"/>
      <c r="N343" s="26"/>
      <c r="O343" s="26"/>
      <c r="P343" s="69"/>
      <c r="Q343" s="69"/>
      <c r="R343" s="26"/>
      <c r="S343" s="26"/>
      <c r="T343" s="26"/>
      <c r="U343" s="26"/>
      <c r="V343" s="26"/>
      <c r="W343" s="26"/>
      <c r="X343" s="26"/>
      <c r="Y343" s="26"/>
      <c r="Z343" s="26"/>
      <c r="AA343" s="26"/>
      <c r="AB343" s="26"/>
      <c r="AC343" s="26"/>
      <c r="AD343" s="26"/>
      <c r="AE343" s="26"/>
      <c r="AF343" s="26"/>
      <c r="AG343" s="26"/>
      <c r="AH343" s="26"/>
      <c r="AI343" s="26"/>
      <c r="AJ343" s="26"/>
      <c r="AK343" s="26"/>
      <c r="AL343" s="26"/>
      <c r="AM343" s="26"/>
    </row>
    <row r="344" spans="1:39" ht="12.75" customHeight="1" x14ac:dyDescent="0.2">
      <c r="A344" s="71"/>
      <c r="B344" s="71"/>
      <c r="C344" s="71"/>
      <c r="D344" s="26"/>
      <c r="E344" s="26"/>
      <c r="F344" s="26"/>
      <c r="G344" s="26"/>
      <c r="H344" s="26"/>
      <c r="I344" s="26"/>
      <c r="J344" s="71"/>
      <c r="K344" s="71"/>
      <c r="L344" s="71"/>
      <c r="M344" s="26"/>
      <c r="N344" s="26"/>
      <c r="O344" s="26"/>
      <c r="P344" s="69"/>
      <c r="Q344" s="69"/>
      <c r="R344" s="26"/>
      <c r="S344" s="26"/>
      <c r="T344" s="26"/>
      <c r="U344" s="26"/>
      <c r="V344" s="26"/>
      <c r="W344" s="26"/>
      <c r="X344" s="26"/>
      <c r="Y344" s="26"/>
      <c r="Z344" s="26"/>
      <c r="AA344" s="26"/>
      <c r="AB344" s="26"/>
      <c r="AC344" s="26"/>
      <c r="AD344" s="26"/>
      <c r="AE344" s="26"/>
      <c r="AF344" s="26"/>
      <c r="AG344" s="26"/>
      <c r="AH344" s="26"/>
      <c r="AI344" s="26"/>
      <c r="AJ344" s="26"/>
      <c r="AK344" s="26"/>
      <c r="AL344" s="26"/>
      <c r="AM344" s="26"/>
    </row>
    <row r="345" spans="1:39" ht="12.75" customHeight="1" x14ac:dyDescent="0.2">
      <c r="A345" s="71"/>
      <c r="B345" s="71"/>
      <c r="C345" s="71"/>
      <c r="D345" s="26"/>
      <c r="E345" s="26"/>
      <c r="F345" s="26"/>
      <c r="G345" s="26"/>
      <c r="H345" s="26"/>
      <c r="I345" s="26"/>
      <c r="J345" s="71"/>
      <c r="K345" s="71"/>
      <c r="L345" s="71"/>
      <c r="M345" s="26"/>
      <c r="N345" s="26"/>
      <c r="O345" s="26"/>
      <c r="P345" s="69"/>
      <c r="Q345" s="69"/>
      <c r="R345" s="26"/>
      <c r="S345" s="26"/>
      <c r="T345" s="26"/>
      <c r="U345" s="26"/>
      <c r="V345" s="26"/>
      <c r="W345" s="26"/>
      <c r="X345" s="26"/>
      <c r="Y345" s="26"/>
      <c r="Z345" s="26"/>
      <c r="AA345" s="26"/>
      <c r="AB345" s="26"/>
      <c r="AC345" s="26"/>
      <c r="AD345" s="26"/>
      <c r="AE345" s="26"/>
      <c r="AF345" s="26"/>
      <c r="AG345" s="26"/>
      <c r="AH345" s="26"/>
      <c r="AI345" s="26"/>
      <c r="AJ345" s="26"/>
      <c r="AK345" s="26"/>
      <c r="AL345" s="26"/>
      <c r="AM345" s="26"/>
    </row>
    <row r="346" spans="1:39" ht="12.75" customHeight="1" x14ac:dyDescent="0.2">
      <c r="A346" s="71"/>
      <c r="B346" s="71"/>
      <c r="C346" s="71"/>
      <c r="D346" s="26"/>
      <c r="E346" s="26"/>
      <c r="F346" s="26"/>
      <c r="G346" s="26"/>
      <c r="H346" s="26"/>
      <c r="I346" s="26"/>
      <c r="J346" s="71"/>
      <c r="K346" s="71"/>
      <c r="L346" s="71"/>
      <c r="M346" s="26"/>
      <c r="N346" s="26"/>
      <c r="O346" s="26"/>
      <c r="P346" s="69"/>
      <c r="Q346" s="69"/>
      <c r="R346" s="26"/>
      <c r="S346" s="26"/>
      <c r="T346" s="26"/>
      <c r="U346" s="26"/>
      <c r="V346" s="26"/>
      <c r="W346" s="26"/>
      <c r="X346" s="26"/>
      <c r="Y346" s="26"/>
      <c r="Z346" s="26"/>
      <c r="AA346" s="26"/>
      <c r="AB346" s="26"/>
      <c r="AC346" s="26"/>
      <c r="AD346" s="26"/>
      <c r="AE346" s="26"/>
      <c r="AF346" s="26"/>
      <c r="AG346" s="26"/>
      <c r="AH346" s="26"/>
      <c r="AI346" s="26"/>
      <c r="AJ346" s="26"/>
      <c r="AK346" s="26"/>
      <c r="AL346" s="26"/>
      <c r="AM346" s="26"/>
    </row>
    <row r="347" spans="1:39" ht="12.75" customHeight="1" x14ac:dyDescent="0.2">
      <c r="A347" s="71"/>
      <c r="B347" s="71"/>
      <c r="C347" s="71"/>
      <c r="D347" s="26"/>
      <c r="E347" s="26"/>
      <c r="F347" s="26"/>
      <c r="G347" s="26"/>
      <c r="H347" s="26"/>
      <c r="I347" s="26"/>
      <c r="J347" s="71"/>
      <c r="K347" s="71"/>
      <c r="L347" s="71"/>
      <c r="M347" s="26"/>
      <c r="N347" s="26"/>
      <c r="O347" s="26"/>
      <c r="P347" s="69"/>
      <c r="Q347" s="69"/>
      <c r="R347" s="26"/>
      <c r="S347" s="26"/>
      <c r="T347" s="26"/>
      <c r="U347" s="26"/>
      <c r="V347" s="26"/>
      <c r="W347" s="26"/>
      <c r="X347" s="26"/>
      <c r="Y347" s="26"/>
      <c r="Z347" s="26"/>
      <c r="AA347" s="26"/>
      <c r="AB347" s="26"/>
      <c r="AC347" s="26"/>
      <c r="AD347" s="26"/>
      <c r="AE347" s="26"/>
      <c r="AF347" s="26"/>
      <c r="AG347" s="26"/>
      <c r="AH347" s="26"/>
      <c r="AI347" s="26"/>
      <c r="AJ347" s="26"/>
      <c r="AK347" s="26"/>
      <c r="AL347" s="26"/>
      <c r="AM347" s="26"/>
    </row>
    <row r="348" spans="1:39" ht="12.75" customHeight="1" x14ac:dyDescent="0.2">
      <c r="A348" s="71"/>
      <c r="B348" s="71"/>
      <c r="C348" s="71"/>
      <c r="D348" s="26"/>
      <c r="E348" s="26"/>
      <c r="F348" s="26"/>
      <c r="G348" s="26"/>
      <c r="H348" s="26"/>
      <c r="I348" s="26"/>
      <c r="J348" s="71"/>
      <c r="K348" s="71"/>
      <c r="L348" s="71"/>
      <c r="M348" s="26"/>
      <c r="N348" s="26"/>
      <c r="O348" s="26"/>
      <c r="P348" s="69"/>
      <c r="Q348" s="69"/>
      <c r="R348" s="26"/>
      <c r="S348" s="26"/>
      <c r="T348" s="26"/>
      <c r="U348" s="26"/>
      <c r="V348" s="26"/>
      <c r="W348" s="26"/>
      <c r="X348" s="26"/>
      <c r="Y348" s="26"/>
      <c r="Z348" s="26"/>
      <c r="AA348" s="26"/>
      <c r="AB348" s="26"/>
      <c r="AC348" s="26"/>
      <c r="AD348" s="26"/>
      <c r="AE348" s="26"/>
      <c r="AF348" s="26"/>
      <c r="AG348" s="26"/>
      <c r="AH348" s="26"/>
      <c r="AI348" s="26"/>
      <c r="AJ348" s="26"/>
      <c r="AK348" s="26"/>
      <c r="AL348" s="26"/>
      <c r="AM348" s="26"/>
    </row>
    <row r="349" spans="1:39" ht="12.75" customHeight="1" x14ac:dyDescent="0.2">
      <c r="A349" s="71"/>
      <c r="B349" s="71"/>
      <c r="C349" s="71"/>
      <c r="D349" s="26"/>
      <c r="E349" s="26"/>
      <c r="F349" s="26"/>
      <c r="G349" s="26"/>
      <c r="H349" s="26"/>
      <c r="I349" s="26"/>
      <c r="J349" s="71"/>
      <c r="K349" s="71"/>
      <c r="L349" s="71"/>
      <c r="M349" s="26"/>
      <c r="N349" s="26"/>
      <c r="O349" s="26"/>
      <c r="P349" s="69"/>
      <c r="Q349" s="69"/>
      <c r="R349" s="26"/>
      <c r="S349" s="26"/>
      <c r="T349" s="26"/>
      <c r="U349" s="26"/>
      <c r="V349" s="26"/>
      <c r="W349" s="26"/>
      <c r="X349" s="26"/>
      <c r="Y349" s="26"/>
      <c r="Z349" s="26"/>
      <c r="AA349" s="26"/>
      <c r="AB349" s="26"/>
      <c r="AC349" s="26"/>
      <c r="AD349" s="26"/>
      <c r="AE349" s="26"/>
      <c r="AF349" s="26"/>
      <c r="AG349" s="26"/>
      <c r="AH349" s="26"/>
      <c r="AI349" s="26"/>
      <c r="AJ349" s="26"/>
      <c r="AK349" s="26"/>
      <c r="AL349" s="26"/>
      <c r="AM349" s="26"/>
    </row>
    <row r="350" spans="1:39" ht="12.75" customHeight="1" x14ac:dyDescent="0.2">
      <c r="A350" s="71"/>
      <c r="B350" s="71"/>
      <c r="C350" s="71"/>
      <c r="D350" s="26"/>
      <c r="E350" s="26"/>
      <c r="F350" s="26"/>
      <c r="G350" s="26"/>
      <c r="H350" s="26"/>
      <c r="I350" s="26"/>
      <c r="J350" s="71"/>
      <c r="K350" s="71"/>
      <c r="L350" s="71"/>
      <c r="M350" s="26"/>
      <c r="N350" s="26"/>
      <c r="O350" s="26"/>
      <c r="P350" s="69"/>
      <c r="Q350" s="69"/>
      <c r="R350" s="26"/>
      <c r="S350" s="26"/>
      <c r="T350" s="26"/>
      <c r="U350" s="26"/>
      <c r="V350" s="26"/>
      <c r="W350" s="26"/>
      <c r="X350" s="26"/>
      <c r="Y350" s="26"/>
      <c r="Z350" s="26"/>
      <c r="AA350" s="26"/>
      <c r="AB350" s="26"/>
      <c r="AC350" s="26"/>
      <c r="AD350" s="26"/>
      <c r="AE350" s="26"/>
      <c r="AF350" s="26"/>
      <c r="AG350" s="26"/>
      <c r="AH350" s="26"/>
      <c r="AI350" s="26"/>
      <c r="AJ350" s="26"/>
      <c r="AK350" s="26"/>
      <c r="AL350" s="26"/>
      <c r="AM350" s="26"/>
    </row>
    <row r="351" spans="1:39" ht="12.75" customHeight="1" x14ac:dyDescent="0.2">
      <c r="A351" s="71"/>
      <c r="B351" s="71"/>
      <c r="C351" s="71"/>
      <c r="D351" s="26"/>
      <c r="E351" s="26"/>
      <c r="F351" s="26"/>
      <c r="G351" s="26"/>
      <c r="H351" s="26"/>
      <c r="I351" s="26"/>
      <c r="J351" s="71"/>
      <c r="K351" s="71"/>
      <c r="L351" s="71"/>
      <c r="M351" s="26"/>
      <c r="N351" s="26"/>
      <c r="O351" s="26"/>
      <c r="P351" s="69"/>
      <c r="Q351" s="69"/>
      <c r="R351" s="26"/>
      <c r="S351" s="26"/>
      <c r="T351" s="26"/>
      <c r="U351" s="26"/>
      <c r="V351" s="26"/>
      <c r="W351" s="26"/>
      <c r="X351" s="26"/>
      <c r="Y351" s="26"/>
      <c r="Z351" s="26"/>
      <c r="AA351" s="26"/>
      <c r="AB351" s="26"/>
      <c r="AC351" s="26"/>
      <c r="AD351" s="26"/>
      <c r="AE351" s="26"/>
      <c r="AF351" s="26"/>
      <c r="AG351" s="26"/>
      <c r="AH351" s="26"/>
      <c r="AI351" s="26"/>
      <c r="AJ351" s="26"/>
      <c r="AK351" s="26"/>
      <c r="AL351" s="26"/>
      <c r="AM351" s="26"/>
    </row>
    <row r="352" spans="1:39" ht="12.75" customHeight="1" x14ac:dyDescent="0.2">
      <c r="A352" s="71"/>
      <c r="B352" s="71"/>
      <c r="C352" s="71"/>
      <c r="D352" s="26"/>
      <c r="E352" s="26"/>
      <c r="F352" s="26"/>
      <c r="G352" s="26"/>
      <c r="H352" s="26"/>
      <c r="I352" s="26"/>
      <c r="J352" s="71"/>
      <c r="K352" s="71"/>
      <c r="L352" s="71"/>
      <c r="M352" s="26"/>
      <c r="N352" s="26"/>
      <c r="O352" s="26"/>
      <c r="P352" s="69"/>
      <c r="Q352" s="69"/>
      <c r="R352" s="26"/>
      <c r="S352" s="26"/>
      <c r="T352" s="26"/>
      <c r="U352" s="26"/>
      <c r="V352" s="26"/>
      <c r="W352" s="26"/>
      <c r="X352" s="26"/>
      <c r="Y352" s="26"/>
      <c r="Z352" s="26"/>
      <c r="AA352" s="26"/>
      <c r="AB352" s="26"/>
      <c r="AC352" s="26"/>
      <c r="AD352" s="26"/>
      <c r="AE352" s="26"/>
      <c r="AF352" s="26"/>
      <c r="AG352" s="26"/>
      <c r="AH352" s="26"/>
      <c r="AI352" s="26"/>
      <c r="AJ352" s="26"/>
      <c r="AK352" s="26"/>
      <c r="AL352" s="26"/>
      <c r="AM352" s="26"/>
    </row>
    <row r="353" spans="1:39" ht="12.75" customHeight="1" x14ac:dyDescent="0.2">
      <c r="A353" s="71"/>
      <c r="B353" s="71"/>
      <c r="C353" s="71"/>
      <c r="D353" s="26"/>
      <c r="E353" s="26"/>
      <c r="F353" s="26"/>
      <c r="G353" s="26"/>
      <c r="H353" s="26"/>
      <c r="I353" s="26"/>
      <c r="J353" s="71"/>
      <c r="K353" s="71"/>
      <c r="L353" s="71"/>
      <c r="M353" s="26"/>
      <c r="N353" s="26"/>
      <c r="O353" s="26"/>
      <c r="P353" s="69"/>
      <c r="Q353" s="69"/>
      <c r="R353" s="26"/>
      <c r="S353" s="26"/>
      <c r="T353" s="26"/>
      <c r="U353" s="26"/>
      <c r="V353" s="26"/>
      <c r="W353" s="26"/>
      <c r="X353" s="26"/>
      <c r="Y353" s="26"/>
      <c r="Z353" s="26"/>
      <c r="AA353" s="26"/>
      <c r="AB353" s="26"/>
      <c r="AC353" s="26"/>
      <c r="AD353" s="26"/>
      <c r="AE353" s="26"/>
      <c r="AF353" s="26"/>
      <c r="AG353" s="26"/>
      <c r="AH353" s="26"/>
      <c r="AI353" s="26"/>
      <c r="AJ353" s="26"/>
      <c r="AK353" s="26"/>
      <c r="AL353" s="26"/>
      <c r="AM353" s="26"/>
    </row>
    <row r="354" spans="1:39" ht="12.75" customHeight="1" x14ac:dyDescent="0.2">
      <c r="A354" s="71"/>
      <c r="B354" s="71"/>
      <c r="C354" s="71"/>
      <c r="D354" s="26"/>
      <c r="E354" s="26"/>
      <c r="F354" s="26"/>
      <c r="G354" s="26"/>
      <c r="H354" s="26"/>
      <c r="I354" s="26"/>
      <c r="J354" s="71"/>
      <c r="K354" s="71"/>
      <c r="L354" s="71"/>
      <c r="M354" s="26"/>
      <c r="N354" s="26"/>
      <c r="O354" s="26"/>
      <c r="P354" s="69"/>
      <c r="Q354" s="69"/>
      <c r="R354" s="26"/>
      <c r="S354" s="26"/>
      <c r="T354" s="26"/>
      <c r="U354" s="26"/>
      <c r="V354" s="26"/>
      <c r="W354" s="26"/>
      <c r="X354" s="26"/>
      <c r="Y354" s="26"/>
      <c r="Z354" s="26"/>
      <c r="AA354" s="26"/>
      <c r="AB354" s="26"/>
      <c r="AC354" s="26"/>
      <c r="AD354" s="26"/>
      <c r="AE354" s="26"/>
      <c r="AF354" s="26"/>
      <c r="AG354" s="26"/>
      <c r="AH354" s="26"/>
      <c r="AI354" s="26"/>
      <c r="AJ354" s="26"/>
      <c r="AK354" s="26"/>
      <c r="AL354" s="26"/>
      <c r="AM354" s="26"/>
    </row>
    <row r="355" spans="1:39" ht="12.75" customHeight="1" x14ac:dyDescent="0.2">
      <c r="A355" s="71"/>
      <c r="B355" s="71"/>
      <c r="C355" s="71"/>
      <c r="D355" s="26"/>
      <c r="E355" s="26"/>
      <c r="F355" s="26"/>
      <c r="G355" s="26"/>
      <c r="H355" s="26"/>
      <c r="I355" s="26"/>
      <c r="J355" s="71"/>
      <c r="K355" s="71"/>
      <c r="L355" s="71"/>
      <c r="M355" s="26"/>
      <c r="N355" s="26"/>
      <c r="O355" s="26"/>
      <c r="P355" s="69"/>
      <c r="Q355" s="69"/>
      <c r="R355" s="26"/>
      <c r="S355" s="26"/>
      <c r="T355" s="26"/>
      <c r="U355" s="26"/>
      <c r="V355" s="26"/>
      <c r="W355" s="26"/>
      <c r="X355" s="26"/>
      <c r="Y355" s="26"/>
      <c r="Z355" s="26"/>
      <c r="AA355" s="26"/>
      <c r="AB355" s="26"/>
      <c r="AC355" s="26"/>
      <c r="AD355" s="26"/>
      <c r="AE355" s="26"/>
      <c r="AF355" s="26"/>
      <c r="AG355" s="26"/>
      <c r="AH355" s="26"/>
      <c r="AI355" s="26"/>
      <c r="AJ355" s="26"/>
      <c r="AK355" s="26"/>
      <c r="AL355" s="26"/>
      <c r="AM355" s="26"/>
    </row>
    <row r="356" spans="1:39" ht="12.75" customHeight="1" x14ac:dyDescent="0.2">
      <c r="A356" s="71"/>
      <c r="B356" s="71"/>
      <c r="C356" s="71"/>
      <c r="D356" s="26"/>
      <c r="E356" s="26"/>
      <c r="F356" s="26"/>
      <c r="G356" s="26"/>
      <c r="H356" s="26"/>
      <c r="I356" s="26"/>
      <c r="J356" s="71"/>
      <c r="K356" s="71"/>
      <c r="L356" s="71"/>
      <c r="M356" s="26"/>
      <c r="N356" s="26"/>
      <c r="O356" s="26"/>
      <c r="P356" s="69"/>
      <c r="Q356" s="69"/>
      <c r="R356" s="26"/>
      <c r="S356" s="26"/>
      <c r="T356" s="26"/>
      <c r="U356" s="26"/>
      <c r="V356" s="26"/>
      <c r="W356" s="26"/>
      <c r="X356" s="26"/>
      <c r="Y356" s="26"/>
      <c r="Z356" s="26"/>
      <c r="AA356" s="26"/>
      <c r="AB356" s="26"/>
      <c r="AC356" s="26"/>
      <c r="AD356" s="26"/>
      <c r="AE356" s="26"/>
      <c r="AF356" s="26"/>
      <c r="AG356" s="26"/>
      <c r="AH356" s="26"/>
      <c r="AI356" s="26"/>
      <c r="AJ356" s="26"/>
      <c r="AK356" s="26"/>
      <c r="AL356" s="26"/>
      <c r="AM356" s="26"/>
    </row>
    <row r="357" spans="1:39" ht="12.75" customHeight="1" x14ac:dyDescent="0.2">
      <c r="A357" s="71"/>
      <c r="B357" s="71"/>
      <c r="C357" s="71"/>
      <c r="D357" s="26"/>
      <c r="E357" s="26"/>
      <c r="F357" s="26"/>
      <c r="G357" s="26"/>
      <c r="H357" s="26"/>
      <c r="I357" s="26"/>
      <c r="J357" s="71"/>
      <c r="K357" s="71"/>
      <c r="L357" s="71"/>
      <c r="M357" s="26"/>
      <c r="N357" s="26"/>
      <c r="O357" s="26"/>
      <c r="P357" s="69"/>
      <c r="Q357" s="69"/>
      <c r="R357" s="26"/>
      <c r="S357" s="26"/>
      <c r="T357" s="26"/>
      <c r="U357" s="26"/>
      <c r="V357" s="26"/>
      <c r="W357" s="26"/>
      <c r="X357" s="26"/>
      <c r="Y357" s="26"/>
      <c r="Z357" s="26"/>
      <c r="AA357" s="26"/>
      <c r="AB357" s="26"/>
      <c r="AC357" s="26"/>
      <c r="AD357" s="26"/>
      <c r="AE357" s="26"/>
      <c r="AF357" s="26"/>
      <c r="AG357" s="26"/>
      <c r="AH357" s="26"/>
      <c r="AI357" s="26"/>
      <c r="AJ357" s="26"/>
      <c r="AK357" s="26"/>
      <c r="AL357" s="26"/>
      <c r="AM357" s="26"/>
    </row>
    <row r="358" spans="1:39" ht="12.75" customHeight="1" x14ac:dyDescent="0.2">
      <c r="A358" s="71"/>
      <c r="B358" s="71"/>
      <c r="C358" s="71"/>
      <c r="D358" s="26"/>
      <c r="E358" s="26"/>
      <c r="F358" s="26"/>
      <c r="G358" s="26"/>
      <c r="H358" s="26"/>
      <c r="I358" s="26"/>
      <c r="J358" s="71"/>
      <c r="K358" s="71"/>
      <c r="L358" s="71"/>
      <c r="M358" s="26"/>
      <c r="N358" s="26"/>
      <c r="O358" s="26"/>
      <c r="P358" s="69"/>
      <c r="Q358" s="69"/>
      <c r="R358" s="26"/>
      <c r="S358" s="26"/>
      <c r="T358" s="26"/>
      <c r="U358" s="26"/>
      <c r="V358" s="26"/>
      <c r="W358" s="26"/>
      <c r="X358" s="26"/>
      <c r="Y358" s="26"/>
      <c r="Z358" s="26"/>
      <c r="AA358" s="26"/>
      <c r="AB358" s="26"/>
      <c r="AC358" s="26"/>
      <c r="AD358" s="26"/>
      <c r="AE358" s="26"/>
      <c r="AF358" s="26"/>
      <c r="AG358" s="26"/>
      <c r="AH358" s="26"/>
      <c r="AI358" s="26"/>
      <c r="AJ358" s="26"/>
      <c r="AK358" s="26"/>
      <c r="AL358" s="26"/>
      <c r="AM358" s="26"/>
    </row>
    <row r="359" spans="1:39" ht="12.75" customHeight="1" x14ac:dyDescent="0.2">
      <c r="A359" s="71"/>
      <c r="B359" s="71"/>
      <c r="C359" s="71"/>
      <c r="D359" s="26"/>
      <c r="E359" s="26"/>
      <c r="F359" s="26"/>
      <c r="G359" s="26"/>
      <c r="H359" s="26"/>
      <c r="I359" s="26"/>
      <c r="J359" s="71"/>
      <c r="K359" s="71"/>
      <c r="L359" s="71"/>
      <c r="M359" s="26"/>
      <c r="N359" s="26"/>
      <c r="O359" s="26"/>
      <c r="P359" s="69"/>
      <c r="Q359" s="69"/>
      <c r="R359" s="26"/>
      <c r="S359" s="26"/>
      <c r="T359" s="26"/>
      <c r="U359" s="26"/>
      <c r="V359" s="26"/>
      <c r="W359" s="26"/>
      <c r="X359" s="26"/>
      <c r="Y359" s="26"/>
      <c r="Z359" s="26"/>
      <c r="AA359" s="26"/>
      <c r="AB359" s="26"/>
      <c r="AC359" s="26"/>
      <c r="AD359" s="26"/>
      <c r="AE359" s="26"/>
      <c r="AF359" s="26"/>
      <c r="AG359" s="26"/>
      <c r="AH359" s="26"/>
      <c r="AI359" s="26"/>
      <c r="AJ359" s="26"/>
      <c r="AK359" s="26"/>
      <c r="AL359" s="26"/>
      <c r="AM359" s="26"/>
    </row>
    <row r="360" spans="1:39" ht="12.75" customHeight="1" x14ac:dyDescent="0.2">
      <c r="A360" s="71"/>
      <c r="B360" s="71"/>
      <c r="C360" s="71"/>
      <c r="D360" s="26"/>
      <c r="E360" s="26"/>
      <c r="F360" s="26"/>
      <c r="G360" s="26"/>
      <c r="H360" s="26"/>
      <c r="I360" s="26"/>
      <c r="J360" s="71"/>
      <c r="K360" s="71"/>
      <c r="L360" s="71"/>
      <c r="M360" s="26"/>
      <c r="N360" s="26"/>
      <c r="O360" s="26"/>
      <c r="P360" s="69"/>
      <c r="Q360" s="69"/>
      <c r="R360" s="26"/>
      <c r="S360" s="26"/>
      <c r="T360" s="26"/>
      <c r="U360" s="26"/>
      <c r="V360" s="26"/>
      <c r="W360" s="26"/>
      <c r="X360" s="26"/>
      <c r="Y360" s="26"/>
      <c r="Z360" s="26"/>
      <c r="AA360" s="26"/>
      <c r="AB360" s="26"/>
      <c r="AC360" s="26"/>
      <c r="AD360" s="26"/>
      <c r="AE360" s="26"/>
      <c r="AF360" s="26"/>
      <c r="AG360" s="26"/>
      <c r="AH360" s="26"/>
      <c r="AI360" s="26"/>
      <c r="AJ360" s="26"/>
      <c r="AK360" s="26"/>
      <c r="AL360" s="26"/>
      <c r="AM360" s="26"/>
    </row>
    <row r="361" spans="1:39" ht="12.75" customHeight="1" x14ac:dyDescent="0.2">
      <c r="A361" s="71"/>
      <c r="B361" s="71"/>
      <c r="C361" s="71"/>
      <c r="D361" s="26"/>
      <c r="E361" s="26"/>
      <c r="F361" s="26"/>
      <c r="G361" s="26"/>
      <c r="H361" s="26"/>
      <c r="I361" s="26"/>
      <c r="J361" s="71"/>
      <c r="K361" s="71"/>
      <c r="L361" s="71"/>
      <c r="M361" s="26"/>
      <c r="N361" s="26"/>
      <c r="O361" s="26"/>
      <c r="P361" s="69"/>
      <c r="Q361" s="69"/>
      <c r="R361" s="26"/>
      <c r="S361" s="26"/>
      <c r="T361" s="26"/>
      <c r="U361" s="26"/>
      <c r="V361" s="26"/>
      <c r="W361" s="26"/>
      <c r="X361" s="26"/>
      <c r="Y361" s="26"/>
      <c r="Z361" s="26"/>
      <c r="AA361" s="26"/>
      <c r="AB361" s="26"/>
      <c r="AC361" s="26"/>
      <c r="AD361" s="26"/>
      <c r="AE361" s="26"/>
      <c r="AF361" s="26"/>
      <c r="AG361" s="26"/>
      <c r="AH361" s="26"/>
      <c r="AI361" s="26"/>
      <c r="AJ361" s="26"/>
      <c r="AK361" s="26"/>
      <c r="AL361" s="26"/>
      <c r="AM361" s="26"/>
    </row>
    <row r="362" spans="1:39" ht="12.75" customHeight="1" x14ac:dyDescent="0.2">
      <c r="A362" s="71"/>
      <c r="B362" s="71"/>
      <c r="C362" s="71"/>
      <c r="D362" s="26"/>
      <c r="E362" s="26"/>
      <c r="F362" s="26"/>
      <c r="G362" s="26"/>
      <c r="H362" s="26"/>
      <c r="I362" s="26"/>
      <c r="J362" s="71"/>
      <c r="K362" s="71"/>
      <c r="L362" s="71"/>
      <c r="M362" s="26"/>
      <c r="N362" s="26"/>
      <c r="O362" s="26"/>
      <c r="P362" s="69"/>
      <c r="Q362" s="69"/>
      <c r="R362" s="26"/>
      <c r="S362" s="26"/>
      <c r="T362" s="26"/>
      <c r="U362" s="26"/>
      <c r="V362" s="26"/>
      <c r="W362" s="26"/>
      <c r="X362" s="26"/>
      <c r="Y362" s="26"/>
      <c r="Z362" s="26"/>
      <c r="AA362" s="26"/>
      <c r="AB362" s="26"/>
      <c r="AC362" s="26"/>
      <c r="AD362" s="26"/>
      <c r="AE362" s="26"/>
      <c r="AF362" s="26"/>
      <c r="AG362" s="26"/>
      <c r="AH362" s="26"/>
      <c r="AI362" s="26"/>
      <c r="AJ362" s="26"/>
      <c r="AK362" s="26"/>
      <c r="AL362" s="26"/>
      <c r="AM362" s="26"/>
    </row>
    <row r="363" spans="1:39" ht="12.75" customHeight="1" x14ac:dyDescent="0.2">
      <c r="A363" s="71"/>
      <c r="B363" s="71"/>
      <c r="C363" s="71"/>
      <c r="D363" s="26"/>
      <c r="E363" s="26"/>
      <c r="F363" s="26"/>
      <c r="G363" s="26"/>
      <c r="H363" s="26"/>
      <c r="I363" s="26"/>
      <c r="J363" s="71"/>
      <c r="K363" s="71"/>
      <c r="L363" s="71"/>
      <c r="M363" s="26"/>
      <c r="N363" s="26"/>
      <c r="O363" s="26"/>
      <c r="P363" s="69"/>
      <c r="Q363" s="69"/>
      <c r="R363" s="26"/>
      <c r="S363" s="26"/>
      <c r="T363" s="26"/>
      <c r="U363" s="26"/>
      <c r="V363" s="26"/>
      <c r="W363" s="26"/>
      <c r="X363" s="26"/>
      <c r="Y363" s="26"/>
      <c r="Z363" s="26"/>
      <c r="AA363" s="26"/>
      <c r="AB363" s="26"/>
      <c r="AC363" s="26"/>
      <c r="AD363" s="26"/>
      <c r="AE363" s="26"/>
      <c r="AF363" s="26"/>
      <c r="AG363" s="26"/>
      <c r="AH363" s="26"/>
      <c r="AI363" s="26"/>
      <c r="AJ363" s="26"/>
      <c r="AK363" s="26"/>
      <c r="AL363" s="26"/>
      <c r="AM363" s="26"/>
    </row>
    <row r="364" spans="1:39" ht="12.75" customHeight="1" x14ac:dyDescent="0.2">
      <c r="A364" s="71"/>
      <c r="B364" s="71"/>
      <c r="C364" s="71"/>
      <c r="D364" s="26"/>
      <c r="E364" s="26"/>
      <c r="F364" s="26"/>
      <c r="G364" s="26"/>
      <c r="H364" s="26"/>
      <c r="I364" s="26"/>
      <c r="J364" s="71"/>
      <c r="K364" s="71"/>
      <c r="L364" s="71"/>
      <c r="M364" s="26"/>
      <c r="N364" s="26"/>
      <c r="O364" s="26"/>
      <c r="P364" s="69"/>
      <c r="Q364" s="69"/>
      <c r="R364" s="26"/>
      <c r="S364" s="26"/>
      <c r="T364" s="26"/>
      <c r="U364" s="26"/>
      <c r="V364" s="26"/>
      <c r="W364" s="26"/>
      <c r="X364" s="26"/>
      <c r="Y364" s="26"/>
      <c r="Z364" s="26"/>
      <c r="AA364" s="26"/>
      <c r="AB364" s="26"/>
      <c r="AC364" s="26"/>
      <c r="AD364" s="26"/>
      <c r="AE364" s="26"/>
      <c r="AF364" s="26"/>
      <c r="AG364" s="26"/>
      <c r="AH364" s="26"/>
      <c r="AI364" s="26"/>
      <c r="AJ364" s="26"/>
      <c r="AK364" s="26"/>
      <c r="AL364" s="26"/>
      <c r="AM364" s="26"/>
    </row>
    <row r="365" spans="1:39" ht="12.75" customHeight="1" x14ac:dyDescent="0.2">
      <c r="A365" s="71"/>
      <c r="B365" s="71"/>
      <c r="C365" s="71"/>
      <c r="D365" s="26"/>
      <c r="E365" s="26"/>
      <c r="F365" s="26"/>
      <c r="G365" s="26"/>
      <c r="H365" s="26"/>
      <c r="I365" s="26"/>
      <c r="J365" s="71"/>
      <c r="K365" s="71"/>
      <c r="L365" s="71"/>
      <c r="M365" s="26"/>
      <c r="N365" s="26"/>
      <c r="O365" s="26"/>
      <c r="P365" s="69"/>
      <c r="Q365" s="69"/>
      <c r="R365" s="26"/>
      <c r="S365" s="26"/>
      <c r="T365" s="26"/>
      <c r="U365" s="26"/>
      <c r="V365" s="26"/>
      <c r="W365" s="26"/>
      <c r="X365" s="26"/>
      <c r="Y365" s="26"/>
      <c r="Z365" s="26"/>
      <c r="AA365" s="26"/>
      <c r="AB365" s="26"/>
      <c r="AC365" s="26"/>
      <c r="AD365" s="26"/>
      <c r="AE365" s="26"/>
      <c r="AF365" s="26"/>
      <c r="AG365" s="26"/>
      <c r="AH365" s="26"/>
      <c r="AI365" s="26"/>
      <c r="AJ365" s="26"/>
      <c r="AK365" s="26"/>
      <c r="AL365" s="26"/>
      <c r="AM365" s="26"/>
    </row>
    <row r="366" spans="1:39" ht="12.75" customHeight="1" x14ac:dyDescent="0.2">
      <c r="A366" s="71"/>
      <c r="B366" s="71"/>
      <c r="C366" s="71"/>
      <c r="D366" s="26"/>
      <c r="E366" s="26"/>
      <c r="F366" s="26"/>
      <c r="G366" s="26"/>
      <c r="H366" s="26"/>
      <c r="I366" s="26"/>
      <c r="J366" s="71"/>
      <c r="K366" s="71"/>
      <c r="L366" s="71"/>
      <c r="M366" s="26"/>
      <c r="N366" s="26"/>
      <c r="O366" s="26"/>
      <c r="P366" s="69"/>
      <c r="Q366" s="69"/>
      <c r="R366" s="26"/>
      <c r="S366" s="26"/>
      <c r="T366" s="26"/>
      <c r="U366" s="26"/>
      <c r="V366" s="26"/>
      <c r="W366" s="26"/>
      <c r="X366" s="26"/>
      <c r="Y366" s="26"/>
      <c r="Z366" s="26"/>
      <c r="AA366" s="26"/>
      <c r="AB366" s="26"/>
      <c r="AC366" s="26"/>
      <c r="AD366" s="26"/>
      <c r="AE366" s="26"/>
      <c r="AF366" s="26"/>
      <c r="AG366" s="26"/>
      <c r="AH366" s="26"/>
      <c r="AI366" s="26"/>
      <c r="AJ366" s="26"/>
      <c r="AK366" s="26"/>
      <c r="AL366" s="26"/>
      <c r="AM366" s="26"/>
    </row>
    <row r="367" spans="1:39" ht="12.75" customHeight="1" x14ac:dyDescent="0.2">
      <c r="A367" s="71"/>
      <c r="B367" s="71"/>
      <c r="C367" s="71"/>
      <c r="D367" s="26"/>
      <c r="E367" s="26"/>
      <c r="F367" s="26"/>
      <c r="G367" s="26"/>
      <c r="H367" s="26"/>
      <c r="I367" s="26"/>
      <c r="J367" s="71"/>
      <c r="K367" s="71"/>
      <c r="L367" s="71"/>
      <c r="M367" s="26"/>
      <c r="N367" s="26"/>
      <c r="O367" s="26"/>
      <c r="P367" s="69"/>
      <c r="Q367" s="69"/>
      <c r="R367" s="26"/>
      <c r="S367" s="26"/>
      <c r="T367" s="26"/>
      <c r="U367" s="26"/>
      <c r="V367" s="26"/>
      <c r="W367" s="26"/>
      <c r="X367" s="26"/>
      <c r="Y367" s="26"/>
      <c r="Z367" s="26"/>
      <c r="AA367" s="26"/>
      <c r="AB367" s="26"/>
      <c r="AC367" s="26"/>
      <c r="AD367" s="26"/>
      <c r="AE367" s="26"/>
      <c r="AF367" s="26"/>
      <c r="AG367" s="26"/>
      <c r="AH367" s="26"/>
      <c r="AI367" s="26"/>
      <c r="AJ367" s="26"/>
      <c r="AK367" s="26"/>
      <c r="AL367" s="26"/>
      <c r="AM367" s="26"/>
    </row>
    <row r="368" spans="1:39" ht="12.75" customHeight="1" x14ac:dyDescent="0.2">
      <c r="A368" s="71"/>
      <c r="B368" s="71"/>
      <c r="C368" s="71"/>
      <c r="D368" s="26"/>
      <c r="E368" s="26"/>
      <c r="F368" s="26"/>
      <c r="G368" s="26"/>
      <c r="H368" s="26"/>
      <c r="I368" s="26"/>
      <c r="J368" s="71"/>
      <c r="K368" s="71"/>
      <c r="L368" s="71"/>
      <c r="M368" s="26"/>
      <c r="N368" s="26"/>
      <c r="O368" s="26"/>
      <c r="P368" s="69"/>
      <c r="Q368" s="69"/>
      <c r="R368" s="26"/>
      <c r="S368" s="26"/>
      <c r="T368" s="26"/>
      <c r="U368" s="26"/>
      <c r="V368" s="26"/>
      <c r="W368" s="26"/>
      <c r="X368" s="26"/>
      <c r="Y368" s="26"/>
      <c r="Z368" s="26"/>
      <c r="AA368" s="26"/>
      <c r="AB368" s="26"/>
      <c r="AC368" s="26"/>
      <c r="AD368" s="26"/>
      <c r="AE368" s="26"/>
      <c r="AF368" s="26"/>
      <c r="AG368" s="26"/>
      <c r="AH368" s="26"/>
      <c r="AI368" s="26"/>
      <c r="AJ368" s="26"/>
      <c r="AK368" s="26"/>
      <c r="AL368" s="26"/>
      <c r="AM368" s="26"/>
    </row>
    <row r="369" spans="1:39" ht="12.75" customHeight="1" x14ac:dyDescent="0.2">
      <c r="A369" s="71"/>
      <c r="B369" s="71"/>
      <c r="C369" s="71"/>
      <c r="D369" s="26"/>
      <c r="E369" s="26"/>
      <c r="F369" s="26"/>
      <c r="G369" s="26"/>
      <c r="H369" s="26"/>
      <c r="I369" s="26"/>
      <c r="J369" s="71"/>
      <c r="K369" s="71"/>
      <c r="L369" s="71"/>
      <c r="M369" s="26"/>
      <c r="N369" s="26"/>
      <c r="O369" s="26"/>
      <c r="P369" s="69"/>
      <c r="Q369" s="69"/>
      <c r="R369" s="26"/>
      <c r="S369" s="26"/>
      <c r="T369" s="26"/>
      <c r="U369" s="26"/>
      <c r="V369" s="26"/>
      <c r="W369" s="26"/>
      <c r="X369" s="26"/>
      <c r="Y369" s="26"/>
      <c r="Z369" s="26"/>
      <c r="AA369" s="26"/>
      <c r="AB369" s="26"/>
      <c r="AC369" s="26"/>
      <c r="AD369" s="26"/>
      <c r="AE369" s="26"/>
      <c r="AF369" s="26"/>
      <c r="AG369" s="26"/>
      <c r="AH369" s="26"/>
      <c r="AI369" s="26"/>
      <c r="AJ369" s="26"/>
      <c r="AK369" s="26"/>
      <c r="AL369" s="26"/>
      <c r="AM369" s="26"/>
    </row>
    <row r="370" spans="1:39" ht="12.75" customHeight="1" x14ac:dyDescent="0.2">
      <c r="A370" s="71"/>
      <c r="B370" s="71"/>
      <c r="C370" s="71"/>
      <c r="D370" s="26"/>
      <c r="E370" s="26"/>
      <c r="F370" s="26"/>
      <c r="G370" s="26"/>
      <c r="H370" s="26"/>
      <c r="I370" s="26"/>
      <c r="J370" s="71"/>
      <c r="K370" s="71"/>
      <c r="L370" s="71"/>
      <c r="M370" s="26"/>
      <c r="N370" s="26"/>
      <c r="O370" s="26"/>
      <c r="P370" s="69"/>
      <c r="Q370" s="69"/>
      <c r="R370" s="26"/>
      <c r="S370" s="26"/>
      <c r="T370" s="26"/>
      <c r="U370" s="26"/>
      <c r="V370" s="26"/>
      <c r="W370" s="26"/>
      <c r="X370" s="26"/>
      <c r="Y370" s="26"/>
      <c r="Z370" s="26"/>
      <c r="AA370" s="26"/>
      <c r="AB370" s="26"/>
      <c r="AC370" s="26"/>
      <c r="AD370" s="26"/>
      <c r="AE370" s="26"/>
      <c r="AF370" s="26"/>
      <c r="AG370" s="26"/>
      <c r="AH370" s="26"/>
      <c r="AI370" s="26"/>
      <c r="AJ370" s="26"/>
      <c r="AK370" s="26"/>
      <c r="AL370" s="26"/>
      <c r="AM370" s="26"/>
    </row>
    <row r="371" spans="1:39" ht="12.75" customHeight="1" x14ac:dyDescent="0.2">
      <c r="A371" s="71"/>
      <c r="B371" s="71"/>
      <c r="C371" s="71"/>
      <c r="D371" s="26"/>
      <c r="E371" s="26"/>
      <c r="F371" s="26"/>
      <c r="G371" s="26"/>
      <c r="H371" s="26"/>
      <c r="I371" s="26"/>
      <c r="J371" s="71"/>
      <c r="K371" s="71"/>
      <c r="L371" s="71"/>
      <c r="M371" s="26"/>
      <c r="N371" s="26"/>
      <c r="O371" s="26"/>
      <c r="P371" s="69"/>
      <c r="Q371" s="69"/>
      <c r="R371" s="26"/>
      <c r="S371" s="26"/>
      <c r="T371" s="26"/>
      <c r="U371" s="26"/>
      <c r="V371" s="26"/>
      <c r="W371" s="26"/>
      <c r="X371" s="26"/>
      <c r="Y371" s="26"/>
      <c r="Z371" s="26"/>
      <c r="AA371" s="26"/>
      <c r="AB371" s="26"/>
      <c r="AC371" s="26"/>
      <c r="AD371" s="26"/>
      <c r="AE371" s="26"/>
      <c r="AF371" s="26"/>
      <c r="AG371" s="26"/>
      <c r="AH371" s="26"/>
      <c r="AI371" s="26"/>
      <c r="AJ371" s="26"/>
      <c r="AK371" s="26"/>
      <c r="AL371" s="26"/>
      <c r="AM371" s="26"/>
    </row>
    <row r="372" spans="1:39" ht="12.75" customHeight="1" x14ac:dyDescent="0.2">
      <c r="A372" s="71"/>
      <c r="B372" s="71"/>
      <c r="C372" s="71"/>
      <c r="D372" s="26"/>
      <c r="E372" s="26"/>
      <c r="F372" s="26"/>
      <c r="G372" s="26"/>
      <c r="H372" s="26"/>
      <c r="I372" s="26"/>
      <c r="J372" s="71"/>
      <c r="K372" s="71"/>
      <c r="L372" s="71"/>
      <c r="M372" s="26"/>
      <c r="N372" s="26"/>
      <c r="O372" s="26"/>
      <c r="P372" s="69"/>
      <c r="Q372" s="69"/>
      <c r="R372" s="26"/>
      <c r="S372" s="26"/>
      <c r="T372" s="26"/>
      <c r="U372" s="26"/>
      <c r="V372" s="26"/>
      <c r="W372" s="26"/>
      <c r="X372" s="26"/>
      <c r="Y372" s="26"/>
      <c r="Z372" s="26"/>
      <c r="AA372" s="26"/>
      <c r="AB372" s="26"/>
      <c r="AC372" s="26"/>
      <c r="AD372" s="26"/>
      <c r="AE372" s="26"/>
      <c r="AF372" s="26"/>
      <c r="AG372" s="26"/>
      <c r="AH372" s="26"/>
      <c r="AI372" s="26"/>
      <c r="AJ372" s="26"/>
      <c r="AK372" s="26"/>
      <c r="AL372" s="26"/>
      <c r="AM372" s="26"/>
    </row>
    <row r="373" spans="1:39" ht="12.75" customHeight="1" x14ac:dyDescent="0.2">
      <c r="A373" s="71"/>
      <c r="B373" s="71"/>
      <c r="C373" s="71"/>
      <c r="D373" s="26"/>
      <c r="E373" s="26"/>
      <c r="F373" s="26"/>
      <c r="G373" s="26"/>
      <c r="H373" s="26"/>
      <c r="I373" s="26"/>
      <c r="J373" s="71"/>
      <c r="K373" s="71"/>
      <c r="L373" s="71"/>
      <c r="M373" s="26"/>
      <c r="N373" s="26"/>
      <c r="O373" s="26"/>
      <c r="P373" s="69"/>
      <c r="Q373" s="69"/>
      <c r="R373" s="26"/>
      <c r="S373" s="26"/>
      <c r="T373" s="26"/>
      <c r="U373" s="26"/>
      <c r="V373" s="26"/>
      <c r="W373" s="26"/>
      <c r="X373" s="26"/>
      <c r="Y373" s="26"/>
      <c r="Z373" s="26"/>
      <c r="AA373" s="26"/>
      <c r="AB373" s="26"/>
      <c r="AC373" s="26"/>
      <c r="AD373" s="26"/>
      <c r="AE373" s="26"/>
      <c r="AF373" s="26"/>
      <c r="AG373" s="26"/>
      <c r="AH373" s="26"/>
      <c r="AI373" s="26"/>
      <c r="AJ373" s="26"/>
      <c r="AK373" s="26"/>
      <c r="AL373" s="26"/>
      <c r="AM373" s="26"/>
    </row>
    <row r="374" spans="1:39" ht="12.75" customHeight="1" x14ac:dyDescent="0.2">
      <c r="A374" s="71"/>
      <c r="B374" s="71"/>
      <c r="C374" s="71"/>
      <c r="D374" s="26"/>
      <c r="E374" s="26"/>
      <c r="F374" s="26"/>
      <c r="G374" s="26"/>
      <c r="H374" s="26"/>
      <c r="I374" s="26"/>
      <c r="J374" s="71"/>
      <c r="K374" s="71"/>
      <c r="L374" s="71"/>
      <c r="M374" s="26"/>
      <c r="N374" s="26"/>
      <c r="O374" s="26"/>
      <c r="P374" s="69"/>
      <c r="Q374" s="69"/>
      <c r="R374" s="26"/>
      <c r="S374" s="26"/>
      <c r="T374" s="26"/>
      <c r="U374" s="26"/>
      <c r="V374" s="26"/>
      <c r="W374" s="26"/>
      <c r="X374" s="26"/>
      <c r="Y374" s="26"/>
      <c r="Z374" s="26"/>
      <c r="AA374" s="26"/>
      <c r="AB374" s="26"/>
      <c r="AC374" s="26"/>
      <c r="AD374" s="26"/>
      <c r="AE374" s="26"/>
      <c r="AF374" s="26"/>
      <c r="AG374" s="26"/>
      <c r="AH374" s="26"/>
      <c r="AI374" s="26"/>
      <c r="AJ374" s="26"/>
      <c r="AK374" s="26"/>
      <c r="AL374" s="26"/>
      <c r="AM374" s="26"/>
    </row>
    <row r="375" spans="1:39" ht="12.75" customHeight="1" x14ac:dyDescent="0.2">
      <c r="A375" s="71"/>
      <c r="B375" s="71"/>
      <c r="C375" s="71"/>
      <c r="D375" s="26"/>
      <c r="E375" s="26"/>
      <c r="F375" s="26"/>
      <c r="G375" s="26"/>
      <c r="H375" s="26"/>
      <c r="I375" s="26"/>
      <c r="J375" s="71"/>
      <c r="K375" s="71"/>
      <c r="L375" s="71"/>
      <c r="M375" s="26"/>
      <c r="N375" s="26"/>
      <c r="O375" s="26"/>
      <c r="P375" s="69"/>
      <c r="Q375" s="69"/>
      <c r="R375" s="26"/>
      <c r="S375" s="26"/>
      <c r="T375" s="26"/>
      <c r="U375" s="26"/>
      <c r="V375" s="26"/>
      <c r="W375" s="26"/>
      <c r="X375" s="26"/>
      <c r="Y375" s="26"/>
      <c r="Z375" s="26"/>
      <c r="AA375" s="26"/>
      <c r="AB375" s="26"/>
      <c r="AC375" s="26"/>
      <c r="AD375" s="26"/>
      <c r="AE375" s="26"/>
      <c r="AF375" s="26"/>
      <c r="AG375" s="26"/>
      <c r="AH375" s="26"/>
      <c r="AI375" s="26"/>
      <c r="AJ375" s="26"/>
      <c r="AK375" s="26"/>
      <c r="AL375" s="26"/>
      <c r="AM375" s="26"/>
    </row>
    <row r="376" spans="1:39" ht="12.75" customHeight="1" x14ac:dyDescent="0.2">
      <c r="A376" s="71"/>
      <c r="B376" s="71"/>
      <c r="C376" s="71"/>
      <c r="D376" s="26"/>
      <c r="E376" s="26"/>
      <c r="F376" s="26"/>
      <c r="G376" s="26"/>
      <c r="H376" s="26"/>
      <c r="I376" s="26"/>
      <c r="J376" s="71"/>
      <c r="K376" s="71"/>
      <c r="L376" s="71"/>
      <c r="M376" s="26"/>
      <c r="N376" s="26"/>
      <c r="O376" s="26"/>
      <c r="P376" s="69"/>
      <c r="Q376" s="69"/>
      <c r="R376" s="26"/>
      <c r="S376" s="26"/>
      <c r="T376" s="26"/>
      <c r="U376" s="26"/>
      <c r="V376" s="26"/>
      <c r="W376" s="26"/>
      <c r="X376" s="26"/>
      <c r="Y376" s="26"/>
      <c r="Z376" s="26"/>
      <c r="AA376" s="26"/>
      <c r="AB376" s="26"/>
      <c r="AC376" s="26"/>
      <c r="AD376" s="26"/>
      <c r="AE376" s="26"/>
      <c r="AF376" s="26"/>
      <c r="AG376" s="26"/>
      <c r="AH376" s="26"/>
      <c r="AI376" s="26"/>
      <c r="AJ376" s="26"/>
      <c r="AK376" s="26"/>
      <c r="AL376" s="26"/>
      <c r="AM376" s="26"/>
    </row>
    <row r="377" spans="1:39" ht="12.75" customHeight="1" x14ac:dyDescent="0.2">
      <c r="A377" s="71"/>
      <c r="B377" s="71"/>
      <c r="C377" s="71"/>
      <c r="D377" s="26"/>
      <c r="E377" s="26"/>
      <c r="F377" s="26"/>
      <c r="G377" s="26"/>
      <c r="H377" s="26"/>
      <c r="I377" s="26"/>
      <c r="J377" s="71"/>
      <c r="K377" s="71"/>
      <c r="L377" s="71"/>
      <c r="M377" s="26"/>
      <c r="N377" s="26"/>
      <c r="O377" s="26"/>
      <c r="P377" s="69"/>
      <c r="Q377" s="69"/>
      <c r="R377" s="26"/>
      <c r="S377" s="26"/>
      <c r="T377" s="26"/>
      <c r="U377" s="26"/>
      <c r="V377" s="26"/>
      <c r="W377" s="26"/>
      <c r="X377" s="26"/>
      <c r="Y377" s="26"/>
      <c r="Z377" s="26"/>
      <c r="AA377" s="26"/>
      <c r="AB377" s="26"/>
      <c r="AC377" s="26"/>
      <c r="AD377" s="26"/>
      <c r="AE377" s="26"/>
      <c r="AF377" s="26"/>
      <c r="AG377" s="26"/>
      <c r="AH377" s="26"/>
      <c r="AI377" s="26"/>
      <c r="AJ377" s="26"/>
      <c r="AK377" s="26"/>
      <c r="AL377" s="26"/>
      <c r="AM377" s="26"/>
    </row>
    <row r="378" spans="1:39" ht="12.75" customHeight="1" x14ac:dyDescent="0.2">
      <c r="A378" s="71"/>
      <c r="B378" s="71"/>
      <c r="C378" s="71"/>
      <c r="D378" s="26"/>
      <c r="E378" s="26"/>
      <c r="F378" s="26"/>
      <c r="G378" s="26"/>
      <c r="H378" s="26"/>
      <c r="I378" s="26"/>
      <c r="J378" s="71"/>
      <c r="K378" s="71"/>
      <c r="L378" s="71"/>
      <c r="M378" s="26"/>
      <c r="N378" s="26"/>
      <c r="O378" s="26"/>
      <c r="P378" s="69"/>
      <c r="Q378" s="69"/>
      <c r="R378" s="26"/>
      <c r="S378" s="26"/>
      <c r="T378" s="26"/>
      <c r="U378" s="26"/>
      <c r="V378" s="26"/>
      <c r="W378" s="26"/>
      <c r="X378" s="26"/>
      <c r="Y378" s="26"/>
      <c r="Z378" s="26"/>
      <c r="AA378" s="26"/>
      <c r="AB378" s="26"/>
      <c r="AC378" s="26"/>
      <c r="AD378" s="26"/>
      <c r="AE378" s="26"/>
      <c r="AF378" s="26"/>
      <c r="AG378" s="26"/>
      <c r="AH378" s="26"/>
      <c r="AI378" s="26"/>
      <c r="AJ378" s="26"/>
      <c r="AK378" s="26"/>
      <c r="AL378" s="26"/>
      <c r="AM378" s="26"/>
    </row>
    <row r="379" spans="1:39" ht="12.75" customHeight="1" x14ac:dyDescent="0.2">
      <c r="A379" s="71"/>
      <c r="B379" s="71"/>
      <c r="C379" s="71"/>
      <c r="D379" s="26"/>
      <c r="E379" s="26"/>
      <c r="F379" s="26"/>
      <c r="G379" s="26"/>
      <c r="H379" s="26"/>
      <c r="I379" s="26"/>
      <c r="J379" s="71"/>
      <c r="K379" s="71"/>
      <c r="L379" s="71"/>
      <c r="M379" s="26"/>
      <c r="N379" s="26"/>
      <c r="O379" s="26"/>
      <c r="P379" s="69"/>
      <c r="Q379" s="69"/>
      <c r="R379" s="26"/>
      <c r="S379" s="26"/>
      <c r="T379" s="26"/>
      <c r="U379" s="26"/>
      <c r="V379" s="26"/>
      <c r="W379" s="26"/>
      <c r="X379" s="26"/>
      <c r="Y379" s="26"/>
      <c r="Z379" s="26"/>
      <c r="AA379" s="26"/>
      <c r="AB379" s="26"/>
      <c r="AC379" s="26"/>
      <c r="AD379" s="26"/>
      <c r="AE379" s="26"/>
      <c r="AF379" s="26"/>
      <c r="AG379" s="26"/>
      <c r="AH379" s="26"/>
      <c r="AI379" s="26"/>
      <c r="AJ379" s="26"/>
      <c r="AK379" s="26"/>
      <c r="AL379" s="26"/>
      <c r="AM379" s="26"/>
    </row>
    <row r="380" spans="1:39" ht="12.75" customHeight="1" x14ac:dyDescent="0.2">
      <c r="A380" s="71"/>
      <c r="B380" s="71"/>
      <c r="C380" s="71"/>
      <c r="D380" s="26"/>
      <c r="E380" s="26"/>
      <c r="F380" s="26"/>
      <c r="G380" s="26"/>
      <c r="H380" s="26"/>
      <c r="I380" s="26"/>
      <c r="J380" s="71"/>
      <c r="K380" s="71"/>
      <c r="L380" s="71"/>
      <c r="M380" s="26"/>
      <c r="N380" s="26"/>
      <c r="O380" s="26"/>
      <c r="P380" s="69"/>
      <c r="Q380" s="69"/>
      <c r="R380" s="26"/>
      <c r="S380" s="26"/>
      <c r="T380" s="26"/>
      <c r="U380" s="26"/>
      <c r="V380" s="26"/>
      <c r="W380" s="26"/>
      <c r="X380" s="26"/>
      <c r="Y380" s="26"/>
      <c r="Z380" s="26"/>
      <c r="AA380" s="26"/>
      <c r="AB380" s="26"/>
      <c r="AC380" s="26"/>
      <c r="AD380" s="26"/>
      <c r="AE380" s="26"/>
      <c r="AF380" s="26"/>
      <c r="AG380" s="26"/>
      <c r="AH380" s="26"/>
      <c r="AI380" s="26"/>
      <c r="AJ380" s="26"/>
      <c r="AK380" s="26"/>
      <c r="AL380" s="26"/>
      <c r="AM380" s="26"/>
    </row>
    <row r="381" spans="1:39" ht="12.75" customHeight="1" x14ac:dyDescent="0.2">
      <c r="A381" s="71"/>
      <c r="B381" s="71"/>
      <c r="C381" s="71"/>
      <c r="D381" s="26"/>
      <c r="E381" s="26"/>
      <c r="F381" s="26"/>
      <c r="G381" s="26"/>
      <c r="H381" s="26"/>
      <c r="I381" s="26"/>
      <c r="J381" s="71"/>
      <c r="K381" s="71"/>
      <c r="L381" s="71"/>
      <c r="M381" s="26"/>
      <c r="N381" s="26"/>
      <c r="O381" s="26"/>
      <c r="P381" s="69"/>
      <c r="Q381" s="69"/>
      <c r="R381" s="26"/>
      <c r="S381" s="26"/>
      <c r="T381" s="26"/>
      <c r="U381" s="26"/>
      <c r="V381" s="26"/>
      <c r="W381" s="26"/>
      <c r="X381" s="26"/>
      <c r="Y381" s="26"/>
      <c r="Z381" s="26"/>
      <c r="AA381" s="26"/>
      <c r="AB381" s="26"/>
      <c r="AC381" s="26"/>
      <c r="AD381" s="26"/>
      <c r="AE381" s="26"/>
      <c r="AF381" s="26"/>
      <c r="AG381" s="26"/>
      <c r="AH381" s="26"/>
      <c r="AI381" s="26"/>
      <c r="AJ381" s="26"/>
      <c r="AK381" s="26"/>
      <c r="AL381" s="26"/>
      <c r="AM381" s="26"/>
    </row>
    <row r="382" spans="1:39" ht="12.75" customHeight="1" x14ac:dyDescent="0.2">
      <c r="A382" s="71"/>
      <c r="B382" s="71"/>
      <c r="C382" s="71"/>
      <c r="D382" s="26"/>
      <c r="E382" s="26"/>
      <c r="F382" s="26"/>
      <c r="G382" s="26"/>
      <c r="H382" s="26"/>
      <c r="I382" s="26"/>
      <c r="J382" s="71"/>
      <c r="K382" s="71"/>
      <c r="L382" s="71"/>
      <c r="M382" s="26"/>
      <c r="N382" s="26"/>
      <c r="O382" s="26"/>
      <c r="P382" s="69"/>
      <c r="Q382" s="69"/>
      <c r="R382" s="26"/>
      <c r="S382" s="26"/>
      <c r="T382" s="26"/>
      <c r="U382" s="26"/>
      <c r="V382" s="26"/>
      <c r="W382" s="26"/>
      <c r="X382" s="26"/>
      <c r="Y382" s="26"/>
      <c r="Z382" s="26"/>
      <c r="AA382" s="26"/>
      <c r="AB382" s="26"/>
      <c r="AC382" s="26"/>
      <c r="AD382" s="26"/>
      <c r="AE382" s="26"/>
      <c r="AF382" s="26"/>
      <c r="AG382" s="26"/>
      <c r="AH382" s="26"/>
      <c r="AI382" s="26"/>
      <c r="AJ382" s="26"/>
      <c r="AK382" s="26"/>
      <c r="AL382" s="26"/>
      <c r="AM382" s="26"/>
    </row>
    <row r="383" spans="1:39" ht="12.75" customHeight="1" x14ac:dyDescent="0.2">
      <c r="A383" s="71"/>
      <c r="B383" s="71"/>
      <c r="C383" s="71"/>
      <c r="D383" s="26"/>
      <c r="E383" s="26"/>
      <c r="F383" s="26"/>
      <c r="G383" s="26"/>
      <c r="H383" s="26"/>
      <c r="I383" s="26"/>
      <c r="J383" s="71"/>
      <c r="K383" s="71"/>
      <c r="L383" s="71"/>
      <c r="M383" s="26"/>
      <c r="N383" s="26"/>
      <c r="O383" s="26"/>
      <c r="P383" s="69"/>
      <c r="Q383" s="69"/>
      <c r="R383" s="26"/>
      <c r="S383" s="26"/>
      <c r="T383" s="26"/>
      <c r="U383" s="26"/>
      <c r="V383" s="26"/>
      <c r="W383" s="26"/>
      <c r="X383" s="26"/>
      <c r="Y383" s="26"/>
      <c r="Z383" s="26"/>
      <c r="AA383" s="26"/>
      <c r="AB383" s="26"/>
      <c r="AC383" s="26"/>
      <c r="AD383" s="26"/>
      <c r="AE383" s="26"/>
      <c r="AF383" s="26"/>
      <c r="AG383" s="26"/>
      <c r="AH383" s="26"/>
      <c r="AI383" s="26"/>
      <c r="AJ383" s="26"/>
      <c r="AK383" s="26"/>
      <c r="AL383" s="26"/>
      <c r="AM383" s="26"/>
    </row>
    <row r="384" spans="1:39" ht="12.75" customHeight="1" x14ac:dyDescent="0.2">
      <c r="A384" s="71"/>
      <c r="B384" s="71"/>
      <c r="C384" s="71"/>
      <c r="D384" s="26"/>
      <c r="E384" s="26"/>
      <c r="F384" s="26"/>
      <c r="G384" s="26"/>
      <c r="H384" s="26"/>
      <c r="I384" s="26"/>
      <c r="J384" s="71"/>
      <c r="K384" s="71"/>
      <c r="L384" s="71"/>
      <c r="M384" s="26"/>
      <c r="N384" s="26"/>
      <c r="O384" s="26"/>
      <c r="P384" s="69"/>
      <c r="Q384" s="69"/>
      <c r="R384" s="26"/>
      <c r="S384" s="26"/>
      <c r="T384" s="26"/>
      <c r="U384" s="26"/>
      <c r="V384" s="26"/>
      <c r="W384" s="26"/>
      <c r="X384" s="26"/>
      <c r="Y384" s="26"/>
      <c r="Z384" s="26"/>
      <c r="AA384" s="26"/>
      <c r="AB384" s="26"/>
      <c r="AC384" s="26"/>
      <c r="AD384" s="26"/>
      <c r="AE384" s="26"/>
      <c r="AF384" s="26"/>
      <c r="AG384" s="26"/>
      <c r="AH384" s="26"/>
      <c r="AI384" s="26"/>
      <c r="AJ384" s="26"/>
      <c r="AK384" s="26"/>
      <c r="AL384" s="26"/>
      <c r="AM384" s="26"/>
    </row>
    <row r="385" spans="1:39" ht="12.75" customHeight="1" x14ac:dyDescent="0.2">
      <c r="A385" s="71"/>
      <c r="B385" s="71"/>
      <c r="C385" s="71"/>
      <c r="D385" s="26"/>
      <c r="E385" s="26"/>
      <c r="F385" s="26"/>
      <c r="G385" s="26"/>
      <c r="H385" s="26"/>
      <c r="I385" s="26"/>
      <c r="J385" s="71"/>
      <c r="K385" s="71"/>
      <c r="L385" s="71"/>
      <c r="M385" s="26"/>
      <c r="N385" s="26"/>
      <c r="O385" s="26"/>
      <c r="P385" s="69"/>
      <c r="Q385" s="69"/>
      <c r="R385" s="26"/>
      <c r="S385" s="26"/>
      <c r="T385" s="26"/>
      <c r="U385" s="26"/>
      <c r="V385" s="26"/>
      <c r="W385" s="26"/>
      <c r="X385" s="26"/>
      <c r="Y385" s="26"/>
      <c r="Z385" s="26"/>
      <c r="AA385" s="26"/>
      <c r="AB385" s="26"/>
      <c r="AC385" s="26"/>
      <c r="AD385" s="26"/>
      <c r="AE385" s="26"/>
      <c r="AF385" s="26"/>
      <c r="AG385" s="26"/>
      <c r="AH385" s="26"/>
      <c r="AI385" s="26"/>
      <c r="AJ385" s="26"/>
      <c r="AK385" s="26"/>
      <c r="AL385" s="26"/>
      <c r="AM385" s="26"/>
    </row>
    <row r="386" spans="1:39" ht="12.75" customHeight="1" x14ac:dyDescent="0.2">
      <c r="A386" s="71"/>
      <c r="B386" s="71"/>
      <c r="C386" s="71"/>
      <c r="D386" s="26"/>
      <c r="E386" s="26"/>
      <c r="F386" s="26"/>
      <c r="G386" s="26"/>
      <c r="H386" s="26"/>
      <c r="I386" s="26"/>
      <c r="J386" s="71"/>
      <c r="K386" s="71"/>
      <c r="L386" s="71"/>
      <c r="M386" s="26"/>
      <c r="N386" s="26"/>
      <c r="O386" s="26"/>
      <c r="P386" s="69"/>
      <c r="Q386" s="69"/>
      <c r="R386" s="26"/>
      <c r="S386" s="26"/>
      <c r="T386" s="26"/>
      <c r="U386" s="26"/>
      <c r="V386" s="26"/>
      <c r="W386" s="26"/>
      <c r="X386" s="26"/>
      <c r="Y386" s="26"/>
      <c r="Z386" s="26"/>
      <c r="AA386" s="26"/>
      <c r="AB386" s="26"/>
      <c r="AC386" s="26"/>
      <c r="AD386" s="26"/>
      <c r="AE386" s="26"/>
      <c r="AF386" s="26"/>
      <c r="AG386" s="26"/>
      <c r="AH386" s="26"/>
      <c r="AI386" s="26"/>
      <c r="AJ386" s="26"/>
      <c r="AK386" s="26"/>
      <c r="AL386" s="26"/>
      <c r="AM386" s="26"/>
    </row>
    <row r="387" spans="1:39" ht="12.75" customHeight="1" x14ac:dyDescent="0.2">
      <c r="A387" s="71"/>
      <c r="B387" s="71"/>
      <c r="C387" s="71"/>
      <c r="D387" s="26"/>
      <c r="E387" s="26"/>
      <c r="F387" s="26"/>
      <c r="G387" s="26"/>
      <c r="H387" s="26"/>
      <c r="I387" s="26"/>
      <c r="J387" s="71"/>
      <c r="K387" s="71"/>
      <c r="L387" s="71"/>
      <c r="M387" s="26"/>
      <c r="N387" s="26"/>
      <c r="O387" s="26"/>
      <c r="P387" s="69"/>
      <c r="Q387" s="69"/>
      <c r="R387" s="26"/>
      <c r="S387" s="26"/>
      <c r="T387" s="26"/>
      <c r="U387" s="26"/>
      <c r="V387" s="26"/>
      <c r="W387" s="26"/>
      <c r="X387" s="26"/>
      <c r="Y387" s="26"/>
      <c r="Z387" s="26"/>
      <c r="AA387" s="26"/>
      <c r="AB387" s="26"/>
      <c r="AC387" s="26"/>
      <c r="AD387" s="26"/>
      <c r="AE387" s="26"/>
      <c r="AF387" s="26"/>
      <c r="AG387" s="26"/>
      <c r="AH387" s="26"/>
      <c r="AI387" s="26"/>
      <c r="AJ387" s="26"/>
      <c r="AK387" s="26"/>
      <c r="AL387" s="26"/>
      <c r="AM387" s="26"/>
    </row>
    <row r="388" spans="1:39" ht="12.75" customHeight="1" x14ac:dyDescent="0.2">
      <c r="A388" s="71"/>
      <c r="B388" s="71"/>
      <c r="C388" s="71"/>
      <c r="D388" s="26"/>
      <c r="E388" s="26"/>
      <c r="F388" s="26"/>
      <c r="G388" s="26"/>
      <c r="H388" s="26"/>
      <c r="I388" s="26"/>
      <c r="J388" s="71"/>
      <c r="K388" s="71"/>
      <c r="L388" s="71"/>
      <c r="M388" s="26"/>
      <c r="N388" s="26"/>
      <c r="O388" s="26"/>
      <c r="P388" s="69"/>
      <c r="Q388" s="69"/>
      <c r="R388" s="26"/>
      <c r="S388" s="26"/>
      <c r="T388" s="26"/>
      <c r="U388" s="26"/>
      <c r="V388" s="26"/>
      <c r="W388" s="26"/>
      <c r="X388" s="26"/>
      <c r="Y388" s="26"/>
      <c r="Z388" s="26"/>
      <c r="AA388" s="26"/>
      <c r="AB388" s="26"/>
      <c r="AC388" s="26"/>
      <c r="AD388" s="26"/>
      <c r="AE388" s="26"/>
      <c r="AF388" s="26"/>
      <c r="AG388" s="26"/>
      <c r="AH388" s="26"/>
      <c r="AI388" s="26"/>
      <c r="AJ388" s="26"/>
      <c r="AK388" s="26"/>
      <c r="AL388" s="26"/>
      <c r="AM388" s="26"/>
    </row>
    <row r="389" spans="1:39" ht="12.75" customHeight="1" x14ac:dyDescent="0.2">
      <c r="A389" s="71"/>
      <c r="B389" s="71"/>
      <c r="C389" s="71"/>
      <c r="D389" s="26"/>
      <c r="E389" s="26"/>
      <c r="F389" s="26"/>
      <c r="G389" s="26"/>
      <c r="H389" s="26"/>
      <c r="I389" s="26"/>
      <c r="J389" s="71"/>
      <c r="K389" s="71"/>
      <c r="L389" s="71"/>
      <c r="M389" s="26"/>
      <c r="N389" s="26"/>
      <c r="O389" s="26"/>
      <c r="P389" s="69"/>
      <c r="Q389" s="69"/>
      <c r="R389" s="26"/>
      <c r="S389" s="26"/>
      <c r="T389" s="26"/>
      <c r="U389" s="26"/>
      <c r="V389" s="26"/>
      <c r="W389" s="26"/>
      <c r="X389" s="26"/>
      <c r="Y389" s="26"/>
      <c r="Z389" s="26"/>
      <c r="AA389" s="26"/>
      <c r="AB389" s="26"/>
      <c r="AC389" s="26"/>
      <c r="AD389" s="26"/>
      <c r="AE389" s="26"/>
      <c r="AF389" s="26"/>
      <c r="AG389" s="26"/>
      <c r="AH389" s="26"/>
      <c r="AI389" s="26"/>
      <c r="AJ389" s="26"/>
      <c r="AK389" s="26"/>
      <c r="AL389" s="26"/>
      <c r="AM389" s="26"/>
    </row>
    <row r="390" spans="1:39" ht="12.75" customHeight="1" x14ac:dyDescent="0.2">
      <c r="A390" s="71"/>
      <c r="B390" s="71"/>
      <c r="C390" s="71"/>
      <c r="D390" s="26"/>
      <c r="E390" s="26"/>
      <c r="F390" s="26"/>
      <c r="G390" s="26"/>
      <c r="H390" s="26"/>
      <c r="I390" s="26"/>
      <c r="J390" s="71"/>
      <c r="K390" s="71"/>
      <c r="L390" s="71"/>
      <c r="M390" s="26"/>
      <c r="N390" s="26"/>
      <c r="O390" s="26"/>
      <c r="P390" s="69"/>
      <c r="Q390" s="69"/>
      <c r="R390" s="26"/>
      <c r="S390" s="26"/>
      <c r="T390" s="26"/>
      <c r="U390" s="26"/>
      <c r="V390" s="26"/>
      <c r="W390" s="26"/>
      <c r="X390" s="26"/>
      <c r="Y390" s="26"/>
      <c r="Z390" s="26"/>
      <c r="AA390" s="26"/>
      <c r="AB390" s="26"/>
      <c r="AC390" s="26"/>
      <c r="AD390" s="26"/>
      <c r="AE390" s="26"/>
      <c r="AF390" s="26"/>
      <c r="AG390" s="26"/>
      <c r="AH390" s="26"/>
      <c r="AI390" s="26"/>
      <c r="AJ390" s="26"/>
      <c r="AK390" s="26"/>
      <c r="AL390" s="26"/>
      <c r="AM390" s="26"/>
    </row>
    <row r="391" spans="1:39" ht="12.75" customHeight="1" x14ac:dyDescent="0.2">
      <c r="A391" s="71"/>
      <c r="B391" s="71"/>
      <c r="C391" s="71"/>
      <c r="D391" s="26"/>
      <c r="E391" s="26"/>
      <c r="F391" s="26"/>
      <c r="G391" s="26"/>
      <c r="H391" s="26"/>
      <c r="I391" s="26"/>
      <c r="J391" s="71"/>
      <c r="K391" s="71"/>
      <c r="L391" s="71"/>
      <c r="M391" s="26"/>
      <c r="N391" s="26"/>
      <c r="O391" s="26"/>
      <c r="P391" s="69"/>
      <c r="Q391" s="69"/>
      <c r="R391" s="26"/>
      <c r="S391" s="26"/>
      <c r="T391" s="26"/>
      <c r="U391" s="26"/>
      <c r="V391" s="26"/>
      <c r="W391" s="26"/>
      <c r="X391" s="26"/>
      <c r="Y391" s="26"/>
      <c r="Z391" s="26"/>
      <c r="AA391" s="26"/>
      <c r="AB391" s="26"/>
      <c r="AC391" s="26"/>
      <c r="AD391" s="26"/>
      <c r="AE391" s="26"/>
      <c r="AF391" s="26"/>
      <c r="AG391" s="26"/>
      <c r="AH391" s="26"/>
      <c r="AI391" s="26"/>
      <c r="AJ391" s="26"/>
      <c r="AK391" s="26"/>
      <c r="AL391" s="26"/>
      <c r="AM391" s="26"/>
    </row>
    <row r="392" spans="1:39" ht="12.75" customHeight="1" x14ac:dyDescent="0.2">
      <c r="A392" s="71"/>
      <c r="B392" s="71"/>
      <c r="C392" s="71"/>
      <c r="D392" s="26"/>
      <c r="E392" s="26"/>
      <c r="F392" s="26"/>
      <c r="G392" s="26"/>
      <c r="H392" s="26"/>
      <c r="I392" s="26"/>
      <c r="J392" s="71"/>
      <c r="K392" s="71"/>
      <c r="L392" s="71"/>
      <c r="M392" s="26"/>
      <c r="N392" s="26"/>
      <c r="O392" s="26"/>
      <c r="P392" s="69"/>
      <c r="Q392" s="69"/>
      <c r="R392" s="26"/>
      <c r="S392" s="26"/>
      <c r="T392" s="26"/>
      <c r="U392" s="26"/>
      <c r="V392" s="26"/>
      <c r="W392" s="26"/>
      <c r="X392" s="26"/>
      <c r="Y392" s="26"/>
      <c r="Z392" s="26"/>
      <c r="AA392" s="26"/>
      <c r="AB392" s="26"/>
      <c r="AC392" s="26"/>
      <c r="AD392" s="26"/>
      <c r="AE392" s="26"/>
      <c r="AF392" s="26"/>
      <c r="AG392" s="26"/>
      <c r="AH392" s="26"/>
      <c r="AI392" s="26"/>
      <c r="AJ392" s="26"/>
      <c r="AK392" s="26"/>
      <c r="AL392" s="26"/>
      <c r="AM392" s="26"/>
    </row>
    <row r="393" spans="1:39" ht="12.75" customHeight="1" x14ac:dyDescent="0.2">
      <c r="A393" s="71"/>
      <c r="B393" s="71"/>
      <c r="C393" s="71"/>
      <c r="D393" s="26"/>
      <c r="E393" s="26"/>
      <c r="F393" s="26"/>
      <c r="G393" s="26"/>
      <c r="H393" s="26"/>
      <c r="I393" s="26"/>
      <c r="J393" s="71"/>
      <c r="K393" s="71"/>
      <c r="L393" s="71"/>
      <c r="M393" s="26"/>
      <c r="N393" s="26"/>
      <c r="O393" s="26"/>
      <c r="P393" s="69"/>
      <c r="Q393" s="69"/>
      <c r="R393" s="26"/>
      <c r="S393" s="26"/>
      <c r="T393" s="26"/>
      <c r="U393" s="26"/>
      <c r="V393" s="26"/>
      <c r="W393" s="26"/>
      <c r="X393" s="26"/>
      <c r="Y393" s="26"/>
      <c r="Z393" s="26"/>
      <c r="AA393" s="26"/>
      <c r="AB393" s="26"/>
      <c r="AC393" s="26"/>
      <c r="AD393" s="26"/>
      <c r="AE393" s="26"/>
      <c r="AF393" s="26"/>
      <c r="AG393" s="26"/>
      <c r="AH393" s="26"/>
      <c r="AI393" s="26"/>
      <c r="AJ393" s="26"/>
      <c r="AK393" s="26"/>
      <c r="AL393" s="26"/>
      <c r="AM393" s="26"/>
    </row>
    <row r="394" spans="1:39" ht="12.75" customHeight="1" x14ac:dyDescent="0.2">
      <c r="A394" s="71"/>
      <c r="B394" s="71"/>
      <c r="C394" s="71"/>
      <c r="D394" s="26"/>
      <c r="E394" s="26"/>
      <c r="F394" s="26"/>
      <c r="G394" s="26"/>
      <c r="H394" s="26"/>
      <c r="I394" s="26"/>
      <c r="J394" s="71"/>
      <c r="K394" s="71"/>
      <c r="L394" s="71"/>
      <c r="M394" s="26"/>
      <c r="N394" s="26"/>
      <c r="O394" s="26"/>
      <c r="P394" s="69"/>
      <c r="Q394" s="69"/>
      <c r="R394" s="26"/>
      <c r="S394" s="26"/>
      <c r="T394" s="26"/>
      <c r="U394" s="26"/>
      <c r="V394" s="26"/>
      <c r="W394" s="26"/>
      <c r="X394" s="26"/>
      <c r="Y394" s="26"/>
      <c r="Z394" s="26"/>
      <c r="AA394" s="26"/>
      <c r="AB394" s="26"/>
      <c r="AC394" s="26"/>
      <c r="AD394" s="26"/>
      <c r="AE394" s="26"/>
      <c r="AF394" s="26"/>
      <c r="AG394" s="26"/>
      <c r="AH394" s="26"/>
      <c r="AI394" s="26"/>
      <c r="AJ394" s="26"/>
      <c r="AK394" s="26"/>
      <c r="AL394" s="26"/>
      <c r="AM394" s="26"/>
    </row>
    <row r="395" spans="1:39" ht="12.75" customHeight="1" x14ac:dyDescent="0.2">
      <c r="A395" s="71"/>
      <c r="B395" s="71"/>
      <c r="C395" s="71"/>
      <c r="D395" s="26"/>
      <c r="E395" s="26"/>
      <c r="F395" s="26"/>
      <c r="G395" s="26"/>
      <c r="H395" s="26"/>
      <c r="I395" s="26"/>
      <c r="J395" s="71"/>
      <c r="K395" s="71"/>
      <c r="L395" s="71"/>
      <c r="M395" s="26"/>
      <c r="N395" s="26"/>
      <c r="O395" s="26"/>
      <c r="P395" s="69"/>
      <c r="Q395" s="69"/>
      <c r="R395" s="26"/>
      <c r="S395" s="26"/>
      <c r="T395" s="26"/>
      <c r="U395" s="26"/>
      <c r="V395" s="26"/>
      <c r="W395" s="26"/>
      <c r="X395" s="26"/>
      <c r="Y395" s="26"/>
      <c r="Z395" s="26"/>
      <c r="AA395" s="26"/>
      <c r="AB395" s="26"/>
      <c r="AC395" s="26"/>
      <c r="AD395" s="26"/>
      <c r="AE395" s="26"/>
      <c r="AF395" s="26"/>
      <c r="AG395" s="26"/>
      <c r="AH395" s="26"/>
      <c r="AI395" s="26"/>
      <c r="AJ395" s="26"/>
      <c r="AK395" s="26"/>
      <c r="AL395" s="26"/>
      <c r="AM395" s="26"/>
    </row>
    <row r="396" spans="1:39" ht="12.75" customHeight="1" x14ac:dyDescent="0.2">
      <c r="A396" s="71"/>
      <c r="B396" s="71"/>
      <c r="C396" s="71"/>
      <c r="D396" s="26"/>
      <c r="E396" s="26"/>
      <c r="F396" s="26"/>
      <c r="G396" s="26"/>
      <c r="H396" s="26"/>
      <c r="I396" s="26"/>
      <c r="J396" s="71"/>
      <c r="K396" s="71"/>
      <c r="L396" s="71"/>
      <c r="M396" s="26"/>
      <c r="N396" s="26"/>
      <c r="O396" s="26"/>
      <c r="P396" s="69"/>
      <c r="Q396" s="69"/>
      <c r="R396" s="26"/>
      <c r="S396" s="26"/>
      <c r="T396" s="26"/>
      <c r="U396" s="26"/>
      <c r="V396" s="26"/>
      <c r="W396" s="26"/>
      <c r="X396" s="26"/>
      <c r="Y396" s="26"/>
      <c r="Z396" s="26"/>
      <c r="AA396" s="26"/>
      <c r="AB396" s="26"/>
      <c r="AC396" s="26"/>
      <c r="AD396" s="26"/>
      <c r="AE396" s="26"/>
      <c r="AF396" s="26"/>
      <c r="AG396" s="26"/>
      <c r="AH396" s="26"/>
      <c r="AI396" s="26"/>
      <c r="AJ396" s="26"/>
      <c r="AK396" s="26"/>
      <c r="AL396" s="26"/>
      <c r="AM396" s="26"/>
    </row>
    <row r="397" spans="1:39" ht="12.75" customHeight="1" x14ac:dyDescent="0.2">
      <c r="A397" s="71"/>
      <c r="B397" s="71"/>
      <c r="C397" s="71"/>
      <c r="D397" s="26"/>
      <c r="E397" s="26"/>
      <c r="F397" s="26"/>
      <c r="G397" s="26"/>
      <c r="H397" s="26"/>
      <c r="I397" s="26"/>
      <c r="J397" s="71"/>
      <c r="K397" s="71"/>
      <c r="L397" s="71"/>
      <c r="M397" s="26"/>
      <c r="N397" s="26"/>
      <c r="O397" s="26"/>
      <c r="P397" s="69"/>
      <c r="Q397" s="69"/>
      <c r="R397" s="26"/>
      <c r="S397" s="26"/>
      <c r="T397" s="26"/>
      <c r="U397" s="26"/>
      <c r="V397" s="26"/>
      <c r="W397" s="26"/>
      <c r="X397" s="26"/>
      <c r="Y397" s="26"/>
      <c r="Z397" s="26"/>
      <c r="AA397" s="26"/>
      <c r="AB397" s="26"/>
      <c r="AC397" s="26"/>
      <c r="AD397" s="26"/>
      <c r="AE397" s="26"/>
      <c r="AF397" s="26"/>
      <c r="AG397" s="26"/>
      <c r="AH397" s="26"/>
      <c r="AI397" s="26"/>
      <c r="AJ397" s="26"/>
      <c r="AK397" s="26"/>
      <c r="AL397" s="26"/>
      <c r="AM397" s="26"/>
    </row>
    <row r="398" spans="1:39" ht="12.75" customHeight="1" x14ac:dyDescent="0.2">
      <c r="A398" s="71"/>
      <c r="B398" s="71"/>
      <c r="C398" s="71"/>
      <c r="D398" s="26"/>
      <c r="E398" s="26"/>
      <c r="F398" s="26"/>
      <c r="G398" s="26"/>
      <c r="H398" s="26"/>
      <c r="I398" s="26"/>
      <c r="J398" s="71"/>
      <c r="K398" s="71"/>
      <c r="L398" s="71"/>
      <c r="M398" s="26"/>
      <c r="N398" s="26"/>
      <c r="O398" s="26"/>
      <c r="P398" s="69"/>
      <c r="Q398" s="69"/>
      <c r="R398" s="26"/>
      <c r="S398" s="26"/>
      <c r="T398" s="26"/>
      <c r="U398" s="26"/>
      <c r="V398" s="26"/>
      <c r="W398" s="26"/>
      <c r="X398" s="26"/>
      <c r="Y398" s="26"/>
      <c r="Z398" s="26"/>
      <c r="AA398" s="26"/>
      <c r="AB398" s="26"/>
      <c r="AC398" s="26"/>
      <c r="AD398" s="26"/>
      <c r="AE398" s="26"/>
      <c r="AF398" s="26"/>
      <c r="AG398" s="26"/>
      <c r="AH398" s="26"/>
      <c r="AI398" s="26"/>
      <c r="AJ398" s="26"/>
      <c r="AK398" s="26"/>
      <c r="AL398" s="26"/>
      <c r="AM398" s="26"/>
    </row>
    <row r="399" spans="1:39" ht="12.75" customHeight="1" x14ac:dyDescent="0.2">
      <c r="A399" s="71"/>
      <c r="B399" s="71"/>
      <c r="C399" s="71"/>
      <c r="D399" s="26"/>
      <c r="E399" s="26"/>
      <c r="F399" s="26"/>
      <c r="G399" s="26"/>
      <c r="H399" s="26"/>
      <c r="I399" s="26"/>
      <c r="J399" s="71"/>
      <c r="K399" s="71"/>
      <c r="L399" s="71"/>
      <c r="M399" s="26"/>
      <c r="N399" s="26"/>
      <c r="O399" s="26"/>
      <c r="P399" s="69"/>
      <c r="Q399" s="69"/>
      <c r="R399" s="26"/>
      <c r="S399" s="26"/>
      <c r="T399" s="26"/>
      <c r="U399" s="26"/>
      <c r="V399" s="26"/>
      <c r="W399" s="26"/>
      <c r="X399" s="26"/>
      <c r="Y399" s="26"/>
      <c r="Z399" s="26"/>
      <c r="AA399" s="26"/>
      <c r="AB399" s="26"/>
      <c r="AC399" s="26"/>
      <c r="AD399" s="26"/>
      <c r="AE399" s="26"/>
      <c r="AF399" s="26"/>
      <c r="AG399" s="26"/>
      <c r="AH399" s="26"/>
      <c r="AI399" s="26"/>
      <c r="AJ399" s="26"/>
      <c r="AK399" s="26"/>
      <c r="AL399" s="26"/>
      <c r="AM399" s="26"/>
    </row>
    <row r="400" spans="1:39" ht="12.75" customHeight="1" x14ac:dyDescent="0.2">
      <c r="A400" s="71"/>
      <c r="B400" s="71"/>
      <c r="C400" s="71"/>
      <c r="D400" s="26"/>
      <c r="E400" s="26"/>
      <c r="F400" s="26"/>
      <c r="G400" s="26"/>
      <c r="H400" s="26"/>
      <c r="I400" s="26"/>
      <c r="J400" s="71"/>
      <c r="K400" s="71"/>
      <c r="L400" s="71"/>
      <c r="M400" s="26"/>
      <c r="N400" s="26"/>
      <c r="O400" s="26"/>
      <c r="P400" s="69"/>
      <c r="Q400" s="69"/>
      <c r="R400" s="26"/>
      <c r="S400" s="26"/>
      <c r="T400" s="26"/>
      <c r="U400" s="26"/>
      <c r="V400" s="26"/>
      <c r="W400" s="26"/>
      <c r="X400" s="26"/>
      <c r="Y400" s="26"/>
      <c r="Z400" s="26"/>
      <c r="AA400" s="26"/>
      <c r="AB400" s="26"/>
      <c r="AC400" s="26"/>
      <c r="AD400" s="26"/>
      <c r="AE400" s="26"/>
      <c r="AF400" s="26"/>
      <c r="AG400" s="26"/>
      <c r="AH400" s="26"/>
      <c r="AI400" s="26"/>
      <c r="AJ400" s="26"/>
      <c r="AK400" s="26"/>
      <c r="AL400" s="26"/>
      <c r="AM400" s="26"/>
    </row>
    <row r="401" spans="1:39" ht="12.75" customHeight="1" x14ac:dyDescent="0.2">
      <c r="A401" s="71"/>
      <c r="B401" s="71"/>
      <c r="C401" s="71"/>
      <c r="D401" s="26"/>
      <c r="E401" s="26"/>
      <c r="F401" s="26"/>
      <c r="G401" s="26"/>
      <c r="H401" s="26"/>
      <c r="I401" s="26"/>
      <c r="J401" s="71"/>
      <c r="K401" s="71"/>
      <c r="L401" s="71"/>
      <c r="M401" s="26"/>
      <c r="N401" s="26"/>
      <c r="O401" s="26"/>
      <c r="P401" s="69"/>
      <c r="Q401" s="69"/>
      <c r="R401" s="26"/>
      <c r="S401" s="26"/>
      <c r="T401" s="26"/>
      <c r="U401" s="26"/>
      <c r="V401" s="26"/>
      <c r="W401" s="26"/>
      <c r="X401" s="26"/>
      <c r="Y401" s="26"/>
      <c r="Z401" s="26"/>
      <c r="AA401" s="26"/>
      <c r="AB401" s="26"/>
      <c r="AC401" s="26"/>
      <c r="AD401" s="26"/>
      <c r="AE401" s="26"/>
      <c r="AF401" s="26"/>
      <c r="AG401" s="26"/>
      <c r="AH401" s="26"/>
      <c r="AI401" s="26"/>
      <c r="AJ401" s="26"/>
      <c r="AK401" s="26"/>
      <c r="AL401" s="26"/>
      <c r="AM401" s="26"/>
    </row>
    <row r="402" spans="1:39" ht="12.75" customHeight="1" x14ac:dyDescent="0.2">
      <c r="A402" s="71"/>
      <c r="B402" s="71"/>
      <c r="C402" s="71"/>
      <c r="D402" s="26"/>
      <c r="E402" s="26"/>
      <c r="F402" s="26"/>
      <c r="G402" s="26"/>
      <c r="H402" s="26"/>
      <c r="I402" s="26"/>
      <c r="J402" s="71"/>
      <c r="K402" s="71"/>
      <c r="L402" s="71"/>
      <c r="M402" s="26"/>
      <c r="N402" s="26"/>
      <c r="O402" s="26"/>
      <c r="P402" s="69"/>
      <c r="Q402" s="69"/>
      <c r="R402" s="26"/>
      <c r="S402" s="26"/>
      <c r="T402" s="26"/>
      <c r="U402" s="26"/>
      <c r="V402" s="26"/>
      <c r="W402" s="26"/>
      <c r="X402" s="26"/>
      <c r="Y402" s="26"/>
      <c r="Z402" s="26"/>
      <c r="AA402" s="26"/>
      <c r="AB402" s="26"/>
      <c r="AC402" s="26"/>
      <c r="AD402" s="26"/>
      <c r="AE402" s="26"/>
      <c r="AF402" s="26"/>
      <c r="AG402" s="26"/>
      <c r="AH402" s="26"/>
      <c r="AI402" s="26"/>
      <c r="AJ402" s="26"/>
      <c r="AK402" s="26"/>
      <c r="AL402" s="26"/>
      <c r="AM402" s="26"/>
    </row>
    <row r="403" spans="1:39" ht="12.75" customHeight="1" x14ac:dyDescent="0.2">
      <c r="A403" s="71"/>
      <c r="B403" s="71"/>
      <c r="C403" s="71"/>
      <c r="D403" s="26"/>
      <c r="E403" s="26"/>
      <c r="F403" s="26"/>
      <c r="G403" s="26"/>
      <c r="H403" s="26"/>
      <c r="I403" s="26"/>
      <c r="J403" s="71"/>
      <c r="K403" s="71"/>
      <c r="L403" s="71"/>
      <c r="M403" s="26"/>
      <c r="N403" s="26"/>
      <c r="O403" s="26"/>
      <c r="P403" s="69"/>
      <c r="Q403" s="69"/>
      <c r="R403" s="26"/>
      <c r="S403" s="26"/>
      <c r="T403" s="26"/>
      <c r="U403" s="26"/>
      <c r="V403" s="26"/>
      <c r="W403" s="26"/>
      <c r="X403" s="26"/>
      <c r="Y403" s="26"/>
      <c r="Z403" s="26"/>
      <c r="AA403" s="26"/>
      <c r="AB403" s="26"/>
      <c r="AC403" s="26"/>
      <c r="AD403" s="26"/>
      <c r="AE403" s="26"/>
      <c r="AF403" s="26"/>
      <c r="AG403" s="26"/>
      <c r="AH403" s="26"/>
      <c r="AI403" s="26"/>
      <c r="AJ403" s="26"/>
      <c r="AK403" s="26"/>
      <c r="AL403" s="26"/>
      <c r="AM403" s="26"/>
    </row>
    <row r="404" spans="1:39" ht="12.75" customHeight="1" x14ac:dyDescent="0.2">
      <c r="A404" s="71"/>
      <c r="B404" s="71"/>
      <c r="C404" s="71"/>
      <c r="D404" s="26"/>
      <c r="E404" s="26"/>
      <c r="F404" s="26"/>
      <c r="G404" s="26"/>
      <c r="H404" s="26"/>
      <c r="I404" s="26"/>
      <c r="J404" s="71"/>
      <c r="K404" s="71"/>
      <c r="L404" s="71"/>
      <c r="M404" s="26"/>
      <c r="N404" s="26"/>
      <c r="O404" s="26"/>
      <c r="P404" s="69"/>
      <c r="Q404" s="69"/>
      <c r="R404" s="26"/>
      <c r="S404" s="26"/>
      <c r="T404" s="26"/>
      <c r="U404" s="26"/>
      <c r="V404" s="26"/>
      <c r="W404" s="26"/>
      <c r="X404" s="26"/>
      <c r="Y404" s="26"/>
      <c r="Z404" s="26"/>
      <c r="AA404" s="26"/>
      <c r="AB404" s="26"/>
      <c r="AC404" s="26"/>
      <c r="AD404" s="26"/>
      <c r="AE404" s="26"/>
      <c r="AF404" s="26"/>
      <c r="AG404" s="26"/>
      <c r="AH404" s="26"/>
      <c r="AI404" s="26"/>
      <c r="AJ404" s="26"/>
      <c r="AK404" s="26"/>
      <c r="AL404" s="26"/>
      <c r="AM404" s="26"/>
    </row>
    <row r="405" spans="1:39" ht="12.75" customHeight="1" x14ac:dyDescent="0.2">
      <c r="A405" s="71"/>
      <c r="B405" s="71"/>
      <c r="C405" s="71"/>
      <c r="D405" s="26"/>
      <c r="E405" s="26"/>
      <c r="F405" s="26"/>
      <c r="G405" s="26"/>
      <c r="H405" s="26"/>
      <c r="I405" s="26"/>
      <c r="J405" s="71"/>
      <c r="K405" s="71"/>
      <c r="L405" s="71"/>
      <c r="M405" s="26"/>
      <c r="N405" s="26"/>
      <c r="O405" s="26"/>
      <c r="P405" s="69"/>
      <c r="Q405" s="69"/>
      <c r="R405" s="26"/>
      <c r="S405" s="26"/>
      <c r="T405" s="26"/>
      <c r="U405" s="26"/>
      <c r="V405" s="26"/>
      <c r="W405" s="26"/>
      <c r="X405" s="26"/>
      <c r="Y405" s="26"/>
      <c r="Z405" s="26"/>
      <c r="AA405" s="26"/>
      <c r="AB405" s="26"/>
      <c r="AC405" s="26"/>
      <c r="AD405" s="26"/>
      <c r="AE405" s="26"/>
      <c r="AF405" s="26"/>
      <c r="AG405" s="26"/>
      <c r="AH405" s="26"/>
      <c r="AI405" s="26"/>
      <c r="AJ405" s="26"/>
      <c r="AK405" s="26"/>
      <c r="AL405" s="26"/>
      <c r="AM405" s="26"/>
    </row>
    <row r="406" spans="1:39" ht="12.75" customHeight="1" x14ac:dyDescent="0.2">
      <c r="A406" s="71"/>
      <c r="B406" s="71"/>
      <c r="C406" s="71"/>
      <c r="D406" s="26"/>
      <c r="E406" s="26"/>
      <c r="F406" s="26"/>
      <c r="G406" s="26"/>
      <c r="H406" s="26"/>
      <c r="I406" s="26"/>
      <c r="J406" s="71"/>
      <c r="K406" s="71"/>
      <c r="L406" s="71"/>
      <c r="M406" s="26"/>
      <c r="N406" s="26"/>
      <c r="O406" s="26"/>
      <c r="P406" s="69"/>
      <c r="Q406" s="69"/>
      <c r="R406" s="26"/>
      <c r="S406" s="26"/>
      <c r="T406" s="26"/>
      <c r="U406" s="26"/>
      <c r="V406" s="26"/>
      <c r="W406" s="26"/>
      <c r="X406" s="26"/>
      <c r="Y406" s="26"/>
      <c r="Z406" s="26"/>
      <c r="AA406" s="26"/>
      <c r="AB406" s="26"/>
      <c r="AC406" s="26"/>
      <c r="AD406" s="26"/>
      <c r="AE406" s="26"/>
      <c r="AF406" s="26"/>
      <c r="AG406" s="26"/>
      <c r="AH406" s="26"/>
      <c r="AI406" s="26"/>
      <c r="AJ406" s="26"/>
      <c r="AK406" s="26"/>
      <c r="AL406" s="26"/>
      <c r="AM406" s="26"/>
    </row>
    <row r="407" spans="1:39" ht="12.75" customHeight="1" x14ac:dyDescent="0.2">
      <c r="A407" s="71"/>
      <c r="B407" s="71"/>
      <c r="C407" s="71"/>
      <c r="D407" s="26"/>
      <c r="E407" s="26"/>
      <c r="F407" s="26"/>
      <c r="G407" s="26"/>
      <c r="H407" s="26"/>
      <c r="I407" s="26"/>
      <c r="J407" s="71"/>
      <c r="K407" s="71"/>
      <c r="L407" s="71"/>
      <c r="M407" s="26"/>
      <c r="N407" s="26"/>
      <c r="O407" s="26"/>
      <c r="P407" s="69"/>
      <c r="Q407" s="69"/>
      <c r="R407" s="26"/>
      <c r="S407" s="26"/>
      <c r="T407" s="26"/>
      <c r="U407" s="26"/>
      <c r="V407" s="26"/>
      <c r="W407" s="26"/>
      <c r="X407" s="26"/>
      <c r="Y407" s="26"/>
      <c r="Z407" s="26"/>
      <c r="AA407" s="26"/>
      <c r="AB407" s="26"/>
      <c r="AC407" s="26"/>
      <c r="AD407" s="26"/>
      <c r="AE407" s="26"/>
      <c r="AF407" s="26"/>
      <c r="AG407" s="26"/>
      <c r="AH407" s="26"/>
      <c r="AI407" s="26"/>
      <c r="AJ407" s="26"/>
      <c r="AK407" s="26"/>
      <c r="AL407" s="26"/>
      <c r="AM407" s="26"/>
    </row>
    <row r="408" spans="1:39" ht="12.75" customHeight="1" x14ac:dyDescent="0.2">
      <c r="A408" s="71"/>
      <c r="B408" s="71"/>
      <c r="C408" s="71"/>
      <c r="D408" s="26"/>
      <c r="E408" s="26"/>
      <c r="F408" s="26"/>
      <c r="G408" s="26"/>
      <c r="H408" s="26"/>
      <c r="I408" s="26"/>
      <c r="J408" s="71"/>
      <c r="K408" s="71"/>
      <c r="L408" s="71"/>
      <c r="M408" s="26"/>
      <c r="N408" s="26"/>
      <c r="O408" s="26"/>
      <c r="P408" s="69"/>
      <c r="Q408" s="69"/>
      <c r="R408" s="26"/>
      <c r="S408" s="26"/>
      <c r="T408" s="26"/>
      <c r="U408" s="26"/>
      <c r="V408" s="26"/>
      <c r="W408" s="26"/>
      <c r="X408" s="26"/>
      <c r="Y408" s="26"/>
      <c r="Z408" s="26"/>
      <c r="AA408" s="26"/>
      <c r="AB408" s="26"/>
      <c r="AC408" s="26"/>
      <c r="AD408" s="26"/>
      <c r="AE408" s="26"/>
      <c r="AF408" s="26"/>
      <c r="AG408" s="26"/>
      <c r="AH408" s="26"/>
      <c r="AI408" s="26"/>
      <c r="AJ408" s="26"/>
      <c r="AK408" s="26"/>
      <c r="AL408" s="26"/>
      <c r="AM408" s="26"/>
    </row>
    <row r="409" spans="1:39" ht="12.75" customHeight="1" x14ac:dyDescent="0.2">
      <c r="A409" s="71"/>
      <c r="B409" s="71"/>
      <c r="C409" s="71"/>
      <c r="D409" s="26"/>
      <c r="E409" s="26"/>
      <c r="F409" s="26"/>
      <c r="G409" s="26"/>
      <c r="H409" s="26"/>
      <c r="I409" s="26"/>
      <c r="J409" s="71"/>
      <c r="K409" s="71"/>
      <c r="L409" s="71"/>
      <c r="M409" s="26"/>
      <c r="N409" s="26"/>
      <c r="O409" s="26"/>
      <c r="P409" s="69"/>
      <c r="Q409" s="69"/>
      <c r="R409" s="26"/>
      <c r="S409" s="26"/>
      <c r="T409" s="26"/>
      <c r="U409" s="26"/>
      <c r="V409" s="26"/>
      <c r="W409" s="26"/>
      <c r="X409" s="26"/>
      <c r="Y409" s="26"/>
      <c r="Z409" s="26"/>
      <c r="AA409" s="26"/>
      <c r="AB409" s="26"/>
      <c r="AC409" s="26"/>
      <c r="AD409" s="26"/>
      <c r="AE409" s="26"/>
      <c r="AF409" s="26"/>
      <c r="AG409" s="26"/>
      <c r="AH409" s="26"/>
      <c r="AI409" s="26"/>
      <c r="AJ409" s="26"/>
      <c r="AK409" s="26"/>
      <c r="AL409" s="26"/>
      <c r="AM409" s="26"/>
    </row>
    <row r="410" spans="1:39" ht="12.75" customHeight="1" x14ac:dyDescent="0.2">
      <c r="A410" s="71"/>
      <c r="B410" s="71"/>
      <c r="C410" s="71"/>
      <c r="D410" s="26"/>
      <c r="E410" s="26"/>
      <c r="F410" s="26"/>
      <c r="G410" s="26"/>
      <c r="H410" s="26"/>
      <c r="I410" s="26"/>
      <c r="J410" s="71"/>
      <c r="K410" s="71"/>
      <c r="L410" s="71"/>
      <c r="M410" s="26"/>
      <c r="N410" s="26"/>
      <c r="O410" s="26"/>
      <c r="P410" s="69"/>
      <c r="Q410" s="69"/>
      <c r="R410" s="26"/>
      <c r="S410" s="26"/>
      <c r="T410" s="26"/>
      <c r="U410" s="26"/>
      <c r="V410" s="26"/>
      <c r="W410" s="26"/>
      <c r="X410" s="26"/>
      <c r="Y410" s="26"/>
      <c r="Z410" s="26"/>
      <c r="AA410" s="26"/>
      <c r="AB410" s="26"/>
      <c r="AC410" s="26"/>
      <c r="AD410" s="26"/>
      <c r="AE410" s="26"/>
      <c r="AF410" s="26"/>
      <c r="AG410" s="26"/>
      <c r="AH410" s="26"/>
      <c r="AI410" s="26"/>
      <c r="AJ410" s="26"/>
      <c r="AK410" s="26"/>
      <c r="AL410" s="26"/>
      <c r="AM410" s="26"/>
    </row>
    <row r="411" spans="1:39" ht="12.75" customHeight="1" x14ac:dyDescent="0.2">
      <c r="A411" s="71"/>
      <c r="B411" s="71"/>
      <c r="C411" s="71"/>
      <c r="D411" s="26"/>
      <c r="E411" s="26"/>
      <c r="F411" s="26"/>
      <c r="G411" s="26"/>
      <c r="H411" s="26"/>
      <c r="I411" s="26"/>
      <c r="J411" s="71"/>
      <c r="K411" s="71"/>
      <c r="L411" s="71"/>
      <c r="M411" s="26"/>
      <c r="N411" s="26"/>
      <c r="O411" s="26"/>
      <c r="P411" s="69"/>
      <c r="Q411" s="69"/>
      <c r="R411" s="26"/>
      <c r="S411" s="26"/>
      <c r="T411" s="26"/>
      <c r="U411" s="26"/>
      <c r="V411" s="26"/>
      <c r="W411" s="26"/>
      <c r="X411" s="26"/>
      <c r="Y411" s="26"/>
      <c r="Z411" s="26"/>
      <c r="AA411" s="26"/>
      <c r="AB411" s="26"/>
      <c r="AC411" s="26"/>
      <c r="AD411" s="26"/>
      <c r="AE411" s="26"/>
      <c r="AF411" s="26"/>
      <c r="AG411" s="26"/>
      <c r="AH411" s="26"/>
      <c r="AI411" s="26"/>
      <c r="AJ411" s="26"/>
      <c r="AK411" s="26"/>
      <c r="AL411" s="26"/>
      <c r="AM411" s="26"/>
    </row>
    <row r="412" spans="1:39" ht="12.75" customHeight="1" x14ac:dyDescent="0.2">
      <c r="A412" s="71"/>
      <c r="B412" s="71"/>
      <c r="C412" s="71"/>
      <c r="D412" s="26"/>
      <c r="E412" s="26"/>
      <c r="F412" s="26"/>
      <c r="G412" s="26"/>
      <c r="H412" s="26"/>
      <c r="I412" s="26"/>
      <c r="J412" s="71"/>
      <c r="K412" s="71"/>
      <c r="L412" s="71"/>
      <c r="M412" s="26"/>
      <c r="N412" s="26"/>
      <c r="O412" s="26"/>
      <c r="P412" s="69"/>
      <c r="Q412" s="69"/>
      <c r="R412" s="26"/>
      <c r="S412" s="26"/>
      <c r="T412" s="26"/>
      <c r="U412" s="26"/>
      <c r="V412" s="26"/>
      <c r="W412" s="26"/>
      <c r="X412" s="26"/>
      <c r="Y412" s="26"/>
      <c r="Z412" s="26"/>
      <c r="AA412" s="26"/>
      <c r="AB412" s="26"/>
      <c r="AC412" s="26"/>
      <c r="AD412" s="26"/>
      <c r="AE412" s="26"/>
      <c r="AF412" s="26"/>
      <c r="AG412" s="26"/>
      <c r="AH412" s="26"/>
      <c r="AI412" s="26"/>
      <c r="AJ412" s="26"/>
      <c r="AK412" s="26"/>
      <c r="AL412" s="26"/>
      <c r="AM412" s="26"/>
    </row>
    <row r="413" spans="1:39" ht="12.75" customHeight="1" x14ac:dyDescent="0.2">
      <c r="A413" s="71"/>
      <c r="B413" s="71"/>
      <c r="C413" s="71"/>
      <c r="D413" s="26"/>
      <c r="E413" s="26"/>
      <c r="F413" s="26"/>
      <c r="G413" s="26"/>
      <c r="H413" s="26"/>
      <c r="I413" s="26"/>
      <c r="J413" s="71"/>
      <c r="K413" s="71"/>
      <c r="L413" s="71"/>
      <c r="M413" s="26"/>
      <c r="N413" s="26"/>
      <c r="O413" s="26"/>
      <c r="P413" s="69"/>
      <c r="Q413" s="69"/>
      <c r="R413" s="26"/>
      <c r="S413" s="26"/>
      <c r="T413" s="26"/>
      <c r="U413" s="26"/>
      <c r="V413" s="26"/>
      <c r="W413" s="26"/>
      <c r="X413" s="26"/>
      <c r="Y413" s="26"/>
      <c r="Z413" s="26"/>
      <c r="AA413" s="26"/>
      <c r="AB413" s="26"/>
      <c r="AC413" s="26"/>
      <c r="AD413" s="26"/>
      <c r="AE413" s="26"/>
      <c r="AF413" s="26"/>
      <c r="AG413" s="26"/>
      <c r="AH413" s="26"/>
      <c r="AI413" s="26"/>
      <c r="AJ413" s="26"/>
      <c r="AK413" s="26"/>
      <c r="AL413" s="26"/>
      <c r="AM413" s="26"/>
    </row>
    <row r="414" spans="1:39" ht="12.75" customHeight="1" x14ac:dyDescent="0.2">
      <c r="A414" s="71"/>
      <c r="B414" s="71"/>
      <c r="C414" s="71"/>
      <c r="D414" s="26"/>
      <c r="E414" s="26"/>
      <c r="F414" s="26"/>
      <c r="G414" s="26"/>
      <c r="H414" s="26"/>
      <c r="I414" s="26"/>
      <c r="J414" s="71"/>
      <c r="K414" s="71"/>
      <c r="L414" s="71"/>
      <c r="M414" s="26"/>
      <c r="N414" s="26"/>
      <c r="O414" s="26"/>
      <c r="P414" s="69"/>
      <c r="Q414" s="69"/>
      <c r="R414" s="26"/>
      <c r="S414" s="26"/>
      <c r="T414" s="26"/>
      <c r="U414" s="26"/>
      <c r="V414" s="26"/>
      <c r="W414" s="26"/>
      <c r="X414" s="26"/>
      <c r="Y414" s="26"/>
      <c r="Z414" s="26"/>
      <c r="AA414" s="26"/>
      <c r="AB414" s="26"/>
      <c r="AC414" s="26"/>
      <c r="AD414" s="26"/>
      <c r="AE414" s="26"/>
      <c r="AF414" s="26"/>
      <c r="AG414" s="26"/>
      <c r="AH414" s="26"/>
      <c r="AI414" s="26"/>
      <c r="AJ414" s="26"/>
      <c r="AK414" s="26"/>
      <c r="AL414" s="26"/>
      <c r="AM414" s="26"/>
    </row>
    <row r="415" spans="1:39" ht="12.75" customHeight="1" x14ac:dyDescent="0.2">
      <c r="A415" s="71"/>
      <c r="B415" s="71"/>
      <c r="C415" s="71"/>
      <c r="D415" s="26"/>
      <c r="E415" s="26"/>
      <c r="F415" s="26"/>
      <c r="G415" s="26"/>
      <c r="H415" s="26"/>
      <c r="I415" s="26"/>
      <c r="J415" s="71"/>
      <c r="K415" s="71"/>
      <c r="L415" s="71"/>
      <c r="M415" s="26"/>
      <c r="N415" s="26"/>
      <c r="O415" s="26"/>
      <c r="P415" s="69"/>
      <c r="Q415" s="69"/>
      <c r="R415" s="26"/>
      <c r="S415" s="26"/>
      <c r="T415" s="26"/>
      <c r="U415" s="26"/>
      <c r="V415" s="26"/>
      <c r="W415" s="26"/>
      <c r="X415" s="26"/>
      <c r="Y415" s="26"/>
      <c r="Z415" s="26"/>
      <c r="AA415" s="26"/>
      <c r="AB415" s="26"/>
      <c r="AC415" s="26"/>
      <c r="AD415" s="26"/>
      <c r="AE415" s="26"/>
      <c r="AF415" s="26"/>
      <c r="AG415" s="26"/>
      <c r="AH415" s="26"/>
      <c r="AI415" s="26"/>
      <c r="AJ415" s="26"/>
      <c r="AK415" s="26"/>
      <c r="AL415" s="26"/>
      <c r="AM415" s="26"/>
    </row>
    <row r="416" spans="1:39" ht="12.75" customHeight="1" x14ac:dyDescent="0.2">
      <c r="A416" s="71"/>
      <c r="B416" s="71"/>
      <c r="C416" s="71"/>
      <c r="D416" s="26"/>
      <c r="E416" s="26"/>
      <c r="F416" s="26"/>
      <c r="G416" s="26"/>
      <c r="H416" s="26"/>
      <c r="I416" s="26"/>
      <c r="J416" s="71"/>
      <c r="K416" s="71"/>
      <c r="L416" s="71"/>
      <c r="M416" s="26"/>
      <c r="N416" s="26"/>
      <c r="O416" s="26"/>
      <c r="P416" s="69"/>
      <c r="Q416" s="69"/>
      <c r="R416" s="26"/>
      <c r="S416" s="26"/>
      <c r="T416" s="26"/>
      <c r="U416" s="26"/>
      <c r="V416" s="26"/>
      <c r="W416" s="26"/>
      <c r="X416" s="26"/>
      <c r="Y416" s="26"/>
      <c r="Z416" s="26"/>
      <c r="AA416" s="26"/>
      <c r="AB416" s="26"/>
      <c r="AC416" s="26"/>
      <c r="AD416" s="26"/>
      <c r="AE416" s="26"/>
      <c r="AF416" s="26"/>
      <c r="AG416" s="26"/>
      <c r="AH416" s="26"/>
      <c r="AI416" s="26"/>
      <c r="AJ416" s="26"/>
      <c r="AK416" s="26"/>
      <c r="AL416" s="26"/>
      <c r="AM416" s="26"/>
    </row>
    <row r="417" spans="1:39" ht="12.75" customHeight="1" x14ac:dyDescent="0.2">
      <c r="A417" s="71"/>
      <c r="B417" s="71"/>
      <c r="C417" s="71"/>
      <c r="D417" s="26"/>
      <c r="E417" s="26"/>
      <c r="F417" s="26"/>
      <c r="G417" s="26"/>
      <c r="H417" s="26"/>
      <c r="I417" s="26"/>
      <c r="J417" s="71"/>
      <c r="K417" s="71"/>
      <c r="L417" s="71"/>
      <c r="M417" s="26"/>
      <c r="N417" s="26"/>
      <c r="O417" s="26"/>
      <c r="P417" s="69"/>
      <c r="Q417" s="69"/>
      <c r="R417" s="26"/>
      <c r="S417" s="26"/>
      <c r="T417" s="26"/>
      <c r="U417" s="26"/>
      <c r="V417" s="26"/>
      <c r="W417" s="26"/>
      <c r="X417" s="26"/>
      <c r="Y417" s="26"/>
      <c r="Z417" s="26"/>
      <c r="AA417" s="26"/>
      <c r="AB417" s="26"/>
      <c r="AC417" s="26"/>
      <c r="AD417" s="26"/>
      <c r="AE417" s="26"/>
      <c r="AF417" s="26"/>
      <c r="AG417" s="26"/>
      <c r="AH417" s="26"/>
      <c r="AI417" s="26"/>
      <c r="AJ417" s="26"/>
      <c r="AK417" s="26"/>
      <c r="AL417" s="26"/>
      <c r="AM417" s="26"/>
    </row>
    <row r="418" spans="1:39" ht="12.75" customHeight="1" x14ac:dyDescent="0.2">
      <c r="A418" s="71"/>
      <c r="B418" s="71"/>
      <c r="C418" s="71"/>
      <c r="D418" s="26"/>
      <c r="E418" s="26"/>
      <c r="F418" s="26"/>
      <c r="G418" s="26"/>
      <c r="H418" s="26"/>
      <c r="I418" s="26"/>
      <c r="J418" s="71"/>
      <c r="K418" s="71"/>
      <c r="L418" s="71"/>
      <c r="M418" s="26"/>
      <c r="N418" s="26"/>
      <c r="O418" s="26"/>
      <c r="P418" s="69"/>
      <c r="Q418" s="69"/>
      <c r="R418" s="26"/>
      <c r="S418" s="26"/>
      <c r="T418" s="26"/>
      <c r="U418" s="26"/>
      <c r="V418" s="26"/>
      <c r="W418" s="26"/>
      <c r="X418" s="26"/>
      <c r="Y418" s="26"/>
      <c r="Z418" s="26"/>
      <c r="AA418" s="26"/>
      <c r="AB418" s="26"/>
      <c r="AC418" s="26"/>
      <c r="AD418" s="26"/>
      <c r="AE418" s="26"/>
      <c r="AF418" s="26"/>
      <c r="AG418" s="26"/>
      <c r="AH418" s="26"/>
      <c r="AI418" s="26"/>
      <c r="AJ418" s="26"/>
      <c r="AK418" s="26"/>
      <c r="AL418" s="26"/>
      <c r="AM418" s="26"/>
    </row>
    <row r="419" spans="1:39" ht="12.75" customHeight="1" x14ac:dyDescent="0.2">
      <c r="A419" s="71"/>
      <c r="B419" s="71"/>
      <c r="C419" s="71"/>
      <c r="D419" s="26"/>
      <c r="E419" s="26"/>
      <c r="F419" s="26"/>
      <c r="G419" s="26"/>
      <c r="H419" s="26"/>
      <c r="I419" s="26"/>
      <c r="J419" s="71"/>
      <c r="K419" s="71"/>
      <c r="L419" s="71"/>
      <c r="M419" s="26"/>
      <c r="N419" s="26"/>
      <c r="O419" s="26"/>
      <c r="P419" s="69"/>
      <c r="Q419" s="69"/>
      <c r="R419" s="26"/>
      <c r="S419" s="26"/>
      <c r="T419" s="26"/>
      <c r="U419" s="26"/>
      <c r="V419" s="26"/>
      <c r="W419" s="26"/>
      <c r="X419" s="26"/>
      <c r="Y419" s="26"/>
      <c r="Z419" s="26"/>
      <c r="AA419" s="26"/>
      <c r="AB419" s="26"/>
      <c r="AC419" s="26"/>
      <c r="AD419" s="26"/>
      <c r="AE419" s="26"/>
      <c r="AF419" s="26"/>
      <c r="AG419" s="26"/>
      <c r="AH419" s="26"/>
      <c r="AI419" s="26"/>
      <c r="AJ419" s="26"/>
      <c r="AK419" s="26"/>
      <c r="AL419" s="26"/>
      <c r="AM419" s="26"/>
    </row>
    <row r="420" spans="1:39" ht="12.75" customHeight="1" x14ac:dyDescent="0.2">
      <c r="A420" s="71"/>
      <c r="B420" s="71"/>
      <c r="C420" s="71"/>
      <c r="D420" s="26"/>
      <c r="E420" s="26"/>
      <c r="F420" s="26"/>
      <c r="G420" s="26"/>
      <c r="H420" s="26"/>
      <c r="I420" s="26"/>
      <c r="J420" s="71"/>
      <c r="K420" s="71"/>
      <c r="L420" s="71"/>
      <c r="M420" s="26"/>
      <c r="N420" s="26"/>
      <c r="O420" s="26"/>
      <c r="P420" s="69"/>
      <c r="Q420" s="69"/>
      <c r="R420" s="26"/>
      <c r="S420" s="26"/>
      <c r="T420" s="26"/>
      <c r="U420" s="26"/>
      <c r="V420" s="26"/>
      <c r="W420" s="26"/>
      <c r="X420" s="26"/>
      <c r="Y420" s="26"/>
      <c r="Z420" s="26"/>
      <c r="AA420" s="26"/>
      <c r="AB420" s="26"/>
      <c r="AC420" s="26"/>
      <c r="AD420" s="26"/>
      <c r="AE420" s="26"/>
      <c r="AF420" s="26"/>
      <c r="AG420" s="26"/>
      <c r="AH420" s="26"/>
      <c r="AI420" s="26"/>
      <c r="AJ420" s="26"/>
      <c r="AK420" s="26"/>
      <c r="AL420" s="26"/>
      <c r="AM420" s="26"/>
    </row>
    <row r="421" spans="1:39" ht="12.75" customHeight="1" x14ac:dyDescent="0.2">
      <c r="A421" s="71"/>
      <c r="B421" s="71"/>
      <c r="C421" s="71"/>
      <c r="D421" s="26"/>
      <c r="E421" s="26"/>
      <c r="F421" s="26"/>
      <c r="G421" s="26"/>
      <c r="H421" s="26"/>
      <c r="I421" s="26"/>
      <c r="J421" s="71"/>
      <c r="K421" s="71"/>
      <c r="L421" s="71"/>
      <c r="M421" s="26"/>
      <c r="N421" s="26"/>
      <c r="O421" s="26"/>
      <c r="P421" s="69"/>
      <c r="Q421" s="69"/>
      <c r="R421" s="26"/>
      <c r="S421" s="26"/>
      <c r="T421" s="26"/>
      <c r="U421" s="26"/>
      <c r="V421" s="26"/>
      <c r="W421" s="26"/>
      <c r="X421" s="26"/>
      <c r="Y421" s="26"/>
      <c r="Z421" s="26"/>
      <c r="AA421" s="26"/>
      <c r="AB421" s="26"/>
      <c r="AC421" s="26"/>
      <c r="AD421" s="26"/>
      <c r="AE421" s="26"/>
      <c r="AF421" s="26"/>
      <c r="AG421" s="26"/>
      <c r="AH421" s="26"/>
      <c r="AI421" s="26"/>
      <c r="AJ421" s="26"/>
      <c r="AK421" s="26"/>
      <c r="AL421" s="26"/>
      <c r="AM421" s="26"/>
    </row>
    <row r="422" spans="1:39" ht="12.75" customHeight="1" x14ac:dyDescent="0.2">
      <c r="A422" s="71"/>
      <c r="B422" s="71"/>
      <c r="C422" s="71"/>
      <c r="D422" s="26"/>
      <c r="E422" s="26"/>
      <c r="F422" s="26"/>
      <c r="G422" s="26"/>
      <c r="H422" s="26"/>
      <c r="I422" s="26"/>
      <c r="J422" s="71"/>
      <c r="K422" s="71"/>
      <c r="L422" s="71"/>
      <c r="M422" s="26"/>
      <c r="N422" s="26"/>
      <c r="O422" s="26"/>
      <c r="P422" s="69"/>
      <c r="Q422" s="69"/>
      <c r="R422" s="26"/>
      <c r="S422" s="26"/>
      <c r="T422" s="26"/>
      <c r="U422" s="26"/>
      <c r="V422" s="26"/>
      <c r="W422" s="26"/>
      <c r="X422" s="26"/>
      <c r="Y422" s="26"/>
      <c r="Z422" s="26"/>
      <c r="AA422" s="26"/>
      <c r="AB422" s="26"/>
      <c r="AC422" s="26"/>
      <c r="AD422" s="26"/>
      <c r="AE422" s="26"/>
      <c r="AF422" s="26"/>
      <c r="AG422" s="26"/>
      <c r="AH422" s="26"/>
      <c r="AI422" s="26"/>
      <c r="AJ422" s="26"/>
      <c r="AK422" s="26"/>
      <c r="AL422" s="26"/>
      <c r="AM422" s="26"/>
    </row>
    <row r="423" spans="1:39" ht="12.75" customHeight="1" x14ac:dyDescent="0.2">
      <c r="A423" s="71"/>
      <c r="B423" s="71"/>
      <c r="C423" s="71"/>
      <c r="D423" s="26"/>
      <c r="E423" s="26"/>
      <c r="F423" s="26"/>
      <c r="G423" s="26"/>
      <c r="H423" s="26"/>
      <c r="I423" s="26"/>
      <c r="J423" s="71"/>
      <c r="K423" s="71"/>
      <c r="L423" s="71"/>
      <c r="M423" s="26"/>
      <c r="N423" s="26"/>
      <c r="O423" s="26"/>
      <c r="P423" s="69"/>
      <c r="Q423" s="69"/>
      <c r="R423" s="26"/>
      <c r="S423" s="26"/>
      <c r="T423" s="26"/>
      <c r="U423" s="26"/>
      <c r="V423" s="26"/>
      <c r="W423" s="26"/>
      <c r="X423" s="26"/>
      <c r="Y423" s="26"/>
      <c r="Z423" s="26"/>
      <c r="AA423" s="26"/>
      <c r="AB423" s="26"/>
      <c r="AC423" s="26"/>
      <c r="AD423" s="26"/>
      <c r="AE423" s="26"/>
      <c r="AF423" s="26"/>
      <c r="AG423" s="26"/>
      <c r="AH423" s="26"/>
      <c r="AI423" s="26"/>
      <c r="AJ423" s="26"/>
      <c r="AK423" s="26"/>
      <c r="AL423" s="26"/>
      <c r="AM423" s="26"/>
    </row>
    <row r="424" spans="1:39" ht="12.75" customHeight="1" x14ac:dyDescent="0.2">
      <c r="A424" s="71"/>
      <c r="B424" s="71"/>
      <c r="C424" s="71"/>
      <c r="D424" s="26"/>
      <c r="E424" s="26"/>
      <c r="F424" s="26"/>
      <c r="G424" s="26"/>
      <c r="H424" s="26"/>
      <c r="I424" s="26"/>
      <c r="J424" s="71"/>
      <c r="K424" s="71"/>
      <c r="L424" s="71"/>
      <c r="M424" s="26"/>
      <c r="N424" s="26"/>
      <c r="O424" s="26"/>
      <c r="P424" s="69"/>
      <c r="Q424" s="69"/>
      <c r="R424" s="26"/>
      <c r="S424" s="26"/>
      <c r="T424" s="26"/>
      <c r="U424" s="26"/>
      <c r="V424" s="26"/>
      <c r="W424" s="26"/>
      <c r="X424" s="26"/>
      <c r="Y424" s="26"/>
      <c r="Z424" s="26"/>
      <c r="AA424" s="26"/>
      <c r="AB424" s="26"/>
      <c r="AC424" s="26"/>
      <c r="AD424" s="26"/>
      <c r="AE424" s="26"/>
      <c r="AF424" s="26"/>
      <c r="AG424" s="26"/>
      <c r="AH424" s="26"/>
      <c r="AI424" s="26"/>
      <c r="AJ424" s="26"/>
      <c r="AK424" s="26"/>
      <c r="AL424" s="26"/>
      <c r="AM424" s="26"/>
    </row>
    <row r="425" spans="1:39" ht="12.75" customHeight="1" x14ac:dyDescent="0.2">
      <c r="A425" s="71"/>
      <c r="B425" s="71"/>
      <c r="C425" s="71"/>
      <c r="D425" s="26"/>
      <c r="E425" s="26"/>
      <c r="F425" s="26"/>
      <c r="G425" s="26"/>
      <c r="H425" s="26"/>
      <c r="I425" s="26"/>
      <c r="J425" s="71"/>
      <c r="K425" s="71"/>
      <c r="L425" s="71"/>
      <c r="M425" s="26"/>
      <c r="N425" s="26"/>
      <c r="O425" s="26"/>
      <c r="P425" s="69"/>
      <c r="Q425" s="69"/>
      <c r="R425" s="26"/>
      <c r="S425" s="26"/>
      <c r="T425" s="26"/>
      <c r="U425" s="26"/>
      <c r="V425" s="26"/>
      <c r="W425" s="26"/>
      <c r="X425" s="26"/>
      <c r="Y425" s="26"/>
      <c r="Z425" s="26"/>
      <c r="AA425" s="26"/>
      <c r="AB425" s="26"/>
      <c r="AC425" s="26"/>
      <c r="AD425" s="26"/>
      <c r="AE425" s="26"/>
      <c r="AF425" s="26"/>
      <c r="AG425" s="26"/>
      <c r="AH425" s="26"/>
      <c r="AI425" s="26"/>
      <c r="AJ425" s="26"/>
      <c r="AK425" s="26"/>
      <c r="AL425" s="26"/>
      <c r="AM425" s="26"/>
    </row>
    <row r="426" spans="1:39" ht="12.75" customHeight="1" x14ac:dyDescent="0.2">
      <c r="A426" s="71"/>
      <c r="B426" s="71"/>
      <c r="C426" s="71"/>
      <c r="D426" s="26"/>
      <c r="E426" s="26"/>
      <c r="F426" s="26"/>
      <c r="G426" s="26"/>
      <c r="H426" s="26"/>
      <c r="I426" s="26"/>
      <c r="J426" s="71"/>
      <c r="K426" s="71"/>
      <c r="L426" s="71"/>
      <c r="M426" s="26"/>
      <c r="N426" s="26"/>
      <c r="O426" s="26"/>
      <c r="P426" s="69"/>
      <c r="Q426" s="69"/>
      <c r="R426" s="26"/>
      <c r="S426" s="26"/>
      <c r="T426" s="26"/>
      <c r="U426" s="26"/>
      <c r="V426" s="26"/>
      <c r="W426" s="26"/>
      <c r="X426" s="26"/>
      <c r="Y426" s="26"/>
      <c r="Z426" s="26"/>
      <c r="AA426" s="26"/>
      <c r="AB426" s="26"/>
      <c r="AC426" s="26"/>
      <c r="AD426" s="26"/>
      <c r="AE426" s="26"/>
      <c r="AF426" s="26"/>
      <c r="AG426" s="26"/>
      <c r="AH426" s="26"/>
      <c r="AI426" s="26"/>
      <c r="AJ426" s="26"/>
      <c r="AK426" s="26"/>
      <c r="AL426" s="26"/>
      <c r="AM426" s="26"/>
    </row>
    <row r="427" spans="1:39" ht="12.75" customHeight="1" x14ac:dyDescent="0.2">
      <c r="A427" s="71"/>
      <c r="B427" s="71"/>
      <c r="C427" s="71"/>
      <c r="D427" s="26"/>
      <c r="E427" s="26"/>
      <c r="F427" s="26"/>
      <c r="G427" s="26"/>
      <c r="H427" s="26"/>
      <c r="I427" s="26"/>
      <c r="J427" s="71"/>
      <c r="K427" s="71"/>
      <c r="L427" s="71"/>
      <c r="M427" s="26"/>
      <c r="N427" s="26"/>
      <c r="O427" s="26"/>
      <c r="P427" s="69"/>
      <c r="Q427" s="69"/>
      <c r="R427" s="26"/>
      <c r="S427" s="26"/>
      <c r="T427" s="26"/>
      <c r="U427" s="26"/>
      <c r="V427" s="26"/>
      <c r="W427" s="26"/>
      <c r="X427" s="26"/>
      <c r="Y427" s="26"/>
      <c r="Z427" s="26"/>
      <c r="AA427" s="26"/>
      <c r="AB427" s="26"/>
      <c r="AC427" s="26"/>
      <c r="AD427" s="26"/>
      <c r="AE427" s="26"/>
      <c r="AF427" s="26"/>
      <c r="AG427" s="26"/>
      <c r="AH427" s="26"/>
      <c r="AI427" s="26"/>
      <c r="AJ427" s="26"/>
      <c r="AK427" s="26"/>
      <c r="AL427" s="26"/>
      <c r="AM427" s="26"/>
    </row>
    <row r="428" spans="1:39" ht="12.75" customHeight="1" x14ac:dyDescent="0.2">
      <c r="A428" s="71"/>
      <c r="B428" s="71"/>
      <c r="C428" s="71"/>
      <c r="D428" s="26"/>
      <c r="E428" s="26"/>
      <c r="F428" s="26"/>
      <c r="G428" s="26"/>
      <c r="H428" s="26"/>
      <c r="I428" s="26"/>
      <c r="J428" s="71"/>
      <c r="K428" s="71"/>
      <c r="L428" s="71"/>
      <c r="M428" s="26"/>
      <c r="N428" s="26"/>
      <c r="O428" s="26"/>
      <c r="P428" s="69"/>
      <c r="Q428" s="69"/>
      <c r="R428" s="26"/>
      <c r="S428" s="26"/>
      <c r="T428" s="26"/>
      <c r="U428" s="26"/>
      <c r="V428" s="26"/>
      <c r="W428" s="26"/>
      <c r="X428" s="26"/>
      <c r="Y428" s="26"/>
      <c r="Z428" s="26"/>
      <c r="AA428" s="26"/>
      <c r="AB428" s="26"/>
      <c r="AC428" s="26"/>
      <c r="AD428" s="26"/>
      <c r="AE428" s="26"/>
      <c r="AF428" s="26"/>
      <c r="AG428" s="26"/>
      <c r="AH428" s="26"/>
      <c r="AI428" s="26"/>
      <c r="AJ428" s="26"/>
      <c r="AK428" s="26"/>
      <c r="AL428" s="26"/>
      <c r="AM428" s="26"/>
    </row>
    <row r="429" spans="1:39" ht="12.75" customHeight="1" x14ac:dyDescent="0.2">
      <c r="A429" s="71"/>
      <c r="B429" s="71"/>
      <c r="C429" s="71"/>
      <c r="D429" s="26"/>
      <c r="E429" s="26"/>
      <c r="F429" s="26"/>
      <c r="G429" s="26"/>
      <c r="H429" s="26"/>
      <c r="I429" s="26"/>
      <c r="J429" s="71"/>
      <c r="K429" s="71"/>
      <c r="L429" s="71"/>
      <c r="M429" s="26"/>
      <c r="N429" s="26"/>
      <c r="O429" s="26"/>
      <c r="P429" s="69"/>
      <c r="Q429" s="69"/>
      <c r="R429" s="26"/>
      <c r="S429" s="26"/>
      <c r="T429" s="26"/>
      <c r="U429" s="26"/>
      <c r="V429" s="26"/>
      <c r="W429" s="26"/>
      <c r="X429" s="26"/>
      <c r="Y429" s="26"/>
      <c r="Z429" s="26"/>
      <c r="AA429" s="26"/>
      <c r="AB429" s="26"/>
      <c r="AC429" s="26"/>
      <c r="AD429" s="26"/>
      <c r="AE429" s="26"/>
      <c r="AF429" s="26"/>
      <c r="AG429" s="26"/>
      <c r="AH429" s="26"/>
      <c r="AI429" s="26"/>
      <c r="AJ429" s="26"/>
      <c r="AK429" s="26"/>
      <c r="AL429" s="26"/>
      <c r="AM429" s="26"/>
    </row>
    <row r="430" spans="1:39" ht="12.75" customHeight="1" x14ac:dyDescent="0.2">
      <c r="A430" s="71"/>
      <c r="B430" s="71"/>
      <c r="C430" s="71"/>
      <c r="D430" s="26"/>
      <c r="E430" s="26"/>
      <c r="F430" s="26"/>
      <c r="G430" s="26"/>
      <c r="H430" s="26"/>
      <c r="I430" s="26"/>
      <c r="J430" s="71"/>
      <c r="K430" s="71"/>
      <c r="L430" s="71"/>
      <c r="M430" s="26"/>
      <c r="N430" s="26"/>
      <c r="O430" s="26"/>
      <c r="P430" s="69"/>
      <c r="Q430" s="69"/>
      <c r="R430" s="26"/>
      <c r="S430" s="26"/>
      <c r="T430" s="26"/>
      <c r="U430" s="26"/>
      <c r="V430" s="26"/>
      <c r="W430" s="26"/>
      <c r="X430" s="26"/>
      <c r="Y430" s="26"/>
      <c r="Z430" s="26"/>
      <c r="AA430" s="26"/>
      <c r="AB430" s="26"/>
      <c r="AC430" s="26"/>
      <c r="AD430" s="26"/>
      <c r="AE430" s="26"/>
      <c r="AF430" s="26"/>
      <c r="AG430" s="26"/>
      <c r="AH430" s="26"/>
      <c r="AI430" s="26"/>
      <c r="AJ430" s="26"/>
      <c r="AK430" s="26"/>
      <c r="AL430" s="26"/>
      <c r="AM430" s="26"/>
    </row>
    <row r="431" spans="1:39" ht="12.75" customHeight="1" x14ac:dyDescent="0.2">
      <c r="A431" s="71"/>
      <c r="B431" s="71"/>
      <c r="C431" s="71"/>
      <c r="D431" s="26"/>
      <c r="E431" s="26"/>
      <c r="F431" s="26"/>
      <c r="G431" s="26"/>
      <c r="H431" s="26"/>
      <c r="I431" s="26"/>
      <c r="J431" s="71"/>
      <c r="K431" s="71"/>
      <c r="L431" s="71"/>
      <c r="M431" s="26"/>
      <c r="N431" s="26"/>
      <c r="O431" s="26"/>
      <c r="P431" s="69"/>
      <c r="Q431" s="69"/>
      <c r="R431" s="26"/>
      <c r="S431" s="26"/>
      <c r="T431" s="26"/>
      <c r="U431" s="26"/>
      <c r="V431" s="26"/>
      <c r="W431" s="26"/>
      <c r="X431" s="26"/>
      <c r="Y431" s="26"/>
      <c r="Z431" s="26"/>
      <c r="AA431" s="26"/>
      <c r="AB431" s="26"/>
      <c r="AC431" s="26"/>
      <c r="AD431" s="26"/>
      <c r="AE431" s="26"/>
      <c r="AF431" s="26"/>
      <c r="AG431" s="26"/>
      <c r="AH431" s="26"/>
      <c r="AI431" s="26"/>
      <c r="AJ431" s="26"/>
      <c r="AK431" s="26"/>
      <c r="AL431" s="26"/>
      <c r="AM431" s="26"/>
    </row>
    <row r="432" spans="1:39" ht="12.75" customHeight="1" x14ac:dyDescent="0.2">
      <c r="A432" s="71"/>
      <c r="B432" s="71"/>
      <c r="C432" s="71"/>
      <c r="D432" s="26"/>
      <c r="E432" s="26"/>
      <c r="F432" s="26"/>
      <c r="G432" s="26"/>
      <c r="H432" s="26"/>
      <c r="I432" s="26"/>
      <c r="J432" s="71"/>
      <c r="K432" s="71"/>
      <c r="L432" s="71"/>
      <c r="M432" s="26"/>
      <c r="N432" s="26"/>
      <c r="O432" s="26"/>
      <c r="P432" s="69"/>
      <c r="Q432" s="69"/>
      <c r="R432" s="26"/>
      <c r="S432" s="26"/>
      <c r="T432" s="26"/>
      <c r="U432" s="26"/>
      <c r="V432" s="26"/>
      <c r="W432" s="26"/>
      <c r="X432" s="26"/>
      <c r="Y432" s="26"/>
      <c r="Z432" s="26"/>
      <c r="AA432" s="26"/>
      <c r="AB432" s="26"/>
      <c r="AC432" s="26"/>
      <c r="AD432" s="26"/>
      <c r="AE432" s="26"/>
      <c r="AF432" s="26"/>
      <c r="AG432" s="26"/>
      <c r="AH432" s="26"/>
      <c r="AI432" s="26"/>
      <c r="AJ432" s="26"/>
      <c r="AK432" s="26"/>
      <c r="AL432" s="26"/>
      <c r="AM432" s="26"/>
    </row>
    <row r="433" spans="1:39" ht="12.75" customHeight="1" x14ac:dyDescent="0.2">
      <c r="A433" s="71"/>
      <c r="B433" s="71"/>
      <c r="C433" s="71"/>
      <c r="D433" s="26"/>
      <c r="E433" s="26"/>
      <c r="F433" s="26"/>
      <c r="G433" s="26"/>
      <c r="H433" s="26"/>
      <c r="I433" s="26"/>
      <c r="J433" s="71"/>
      <c r="K433" s="71"/>
      <c r="L433" s="71"/>
      <c r="M433" s="26"/>
      <c r="N433" s="26"/>
      <c r="O433" s="26"/>
      <c r="P433" s="69"/>
      <c r="Q433" s="69"/>
      <c r="R433" s="26"/>
      <c r="S433" s="26"/>
      <c r="T433" s="26"/>
      <c r="U433" s="26"/>
      <c r="V433" s="26"/>
      <c r="W433" s="26"/>
      <c r="X433" s="26"/>
      <c r="Y433" s="26"/>
      <c r="Z433" s="26"/>
      <c r="AA433" s="26"/>
      <c r="AB433" s="26"/>
      <c r="AC433" s="26"/>
      <c r="AD433" s="26"/>
      <c r="AE433" s="26"/>
      <c r="AF433" s="26"/>
      <c r="AG433" s="26"/>
      <c r="AH433" s="26"/>
      <c r="AI433" s="26"/>
      <c r="AJ433" s="26"/>
      <c r="AK433" s="26"/>
      <c r="AL433" s="26"/>
      <c r="AM433" s="26"/>
    </row>
    <row r="434" spans="1:39" ht="12.75" customHeight="1" x14ac:dyDescent="0.2">
      <c r="A434" s="71"/>
      <c r="B434" s="71"/>
      <c r="C434" s="71"/>
      <c r="D434" s="26"/>
      <c r="E434" s="26"/>
      <c r="F434" s="26"/>
      <c r="G434" s="26"/>
      <c r="H434" s="26"/>
      <c r="I434" s="26"/>
      <c r="J434" s="71"/>
      <c r="K434" s="71"/>
      <c r="L434" s="71"/>
      <c r="M434" s="26"/>
      <c r="N434" s="26"/>
      <c r="O434" s="26"/>
      <c r="P434" s="69"/>
      <c r="Q434" s="69"/>
      <c r="R434" s="26"/>
      <c r="S434" s="26"/>
      <c r="T434" s="26"/>
      <c r="U434" s="26"/>
      <c r="V434" s="26"/>
      <c r="W434" s="26"/>
      <c r="X434" s="26"/>
      <c r="Y434" s="26"/>
      <c r="Z434" s="26"/>
      <c r="AA434" s="26"/>
      <c r="AB434" s="26"/>
      <c r="AC434" s="26"/>
      <c r="AD434" s="26"/>
      <c r="AE434" s="26"/>
      <c r="AF434" s="26"/>
      <c r="AG434" s="26"/>
      <c r="AH434" s="26"/>
      <c r="AI434" s="26"/>
      <c r="AJ434" s="26"/>
      <c r="AK434" s="26"/>
      <c r="AL434" s="26"/>
      <c r="AM434" s="26"/>
    </row>
    <row r="435" spans="1:39" ht="12.75" customHeight="1" x14ac:dyDescent="0.2">
      <c r="A435" s="71"/>
      <c r="B435" s="71"/>
      <c r="C435" s="71"/>
      <c r="D435" s="26"/>
      <c r="E435" s="26"/>
      <c r="F435" s="26"/>
      <c r="G435" s="26"/>
      <c r="H435" s="26"/>
      <c r="I435" s="26"/>
      <c r="J435" s="71"/>
      <c r="K435" s="71"/>
      <c r="L435" s="71"/>
      <c r="M435" s="26"/>
      <c r="N435" s="26"/>
      <c r="O435" s="26"/>
      <c r="P435" s="69"/>
      <c r="Q435" s="69"/>
      <c r="R435" s="26"/>
      <c r="S435" s="26"/>
      <c r="T435" s="26"/>
      <c r="U435" s="26"/>
      <c r="V435" s="26"/>
      <c r="W435" s="26"/>
      <c r="X435" s="26"/>
      <c r="Y435" s="26"/>
      <c r="Z435" s="26"/>
      <c r="AA435" s="26"/>
      <c r="AB435" s="26"/>
      <c r="AC435" s="26"/>
      <c r="AD435" s="26"/>
      <c r="AE435" s="26"/>
      <c r="AF435" s="26"/>
      <c r="AG435" s="26"/>
      <c r="AH435" s="26"/>
      <c r="AI435" s="26"/>
      <c r="AJ435" s="26"/>
      <c r="AK435" s="26"/>
      <c r="AL435" s="26"/>
      <c r="AM435" s="26"/>
    </row>
    <row r="436" spans="1:39" ht="12.75" customHeight="1" x14ac:dyDescent="0.2">
      <c r="A436" s="71"/>
      <c r="B436" s="71"/>
      <c r="C436" s="71"/>
      <c r="D436" s="26"/>
      <c r="E436" s="26"/>
      <c r="F436" s="26"/>
      <c r="G436" s="26"/>
      <c r="H436" s="26"/>
      <c r="I436" s="26"/>
      <c r="J436" s="71"/>
      <c r="K436" s="71"/>
      <c r="L436" s="71"/>
      <c r="M436" s="26"/>
      <c r="N436" s="26"/>
      <c r="O436" s="26"/>
      <c r="P436" s="69"/>
      <c r="Q436" s="69"/>
      <c r="R436" s="26"/>
      <c r="S436" s="26"/>
      <c r="T436" s="26"/>
      <c r="U436" s="26"/>
      <c r="V436" s="26"/>
      <c r="W436" s="26"/>
      <c r="X436" s="26"/>
      <c r="Y436" s="26"/>
      <c r="Z436" s="26"/>
      <c r="AA436" s="26"/>
      <c r="AB436" s="26"/>
      <c r="AC436" s="26"/>
      <c r="AD436" s="26"/>
      <c r="AE436" s="26"/>
      <c r="AF436" s="26"/>
      <c r="AG436" s="26"/>
      <c r="AH436" s="26"/>
      <c r="AI436" s="26"/>
      <c r="AJ436" s="26"/>
      <c r="AK436" s="26"/>
      <c r="AL436" s="26"/>
      <c r="AM436" s="26"/>
    </row>
    <row r="437" spans="1:39" ht="12.75" customHeight="1" x14ac:dyDescent="0.2">
      <c r="A437" s="71"/>
      <c r="B437" s="71"/>
      <c r="C437" s="71"/>
      <c r="D437" s="26"/>
      <c r="E437" s="26"/>
      <c r="F437" s="26"/>
      <c r="G437" s="26"/>
      <c r="H437" s="26"/>
      <c r="I437" s="26"/>
      <c r="J437" s="71"/>
      <c r="K437" s="71"/>
      <c r="L437" s="71"/>
      <c r="M437" s="26"/>
      <c r="N437" s="26"/>
      <c r="O437" s="26"/>
      <c r="P437" s="69"/>
      <c r="Q437" s="69"/>
      <c r="R437" s="26"/>
      <c r="S437" s="26"/>
      <c r="T437" s="26"/>
      <c r="U437" s="26"/>
      <c r="V437" s="26"/>
      <c r="W437" s="26"/>
      <c r="X437" s="26"/>
      <c r="Y437" s="26"/>
      <c r="Z437" s="26"/>
      <c r="AA437" s="26"/>
      <c r="AB437" s="26"/>
      <c r="AC437" s="26"/>
      <c r="AD437" s="26"/>
      <c r="AE437" s="26"/>
      <c r="AF437" s="26"/>
      <c r="AG437" s="26"/>
      <c r="AH437" s="26"/>
      <c r="AI437" s="26"/>
      <c r="AJ437" s="26"/>
      <c r="AK437" s="26"/>
      <c r="AL437" s="26"/>
      <c r="AM437" s="26"/>
    </row>
    <row r="438" spans="1:39" ht="12.75" customHeight="1" x14ac:dyDescent="0.2">
      <c r="A438" s="71"/>
      <c r="B438" s="71"/>
      <c r="C438" s="71"/>
      <c r="D438" s="26"/>
      <c r="E438" s="26"/>
      <c r="F438" s="26"/>
      <c r="G438" s="26"/>
      <c r="H438" s="26"/>
      <c r="I438" s="26"/>
      <c r="J438" s="71"/>
      <c r="K438" s="71"/>
      <c r="L438" s="71"/>
      <c r="M438" s="26"/>
      <c r="N438" s="26"/>
      <c r="O438" s="26"/>
      <c r="P438" s="69"/>
      <c r="Q438" s="69"/>
      <c r="R438" s="26"/>
      <c r="S438" s="26"/>
      <c r="T438" s="26"/>
      <c r="U438" s="26"/>
      <c r="V438" s="26"/>
      <c r="W438" s="26"/>
      <c r="X438" s="26"/>
      <c r="Y438" s="26"/>
      <c r="Z438" s="26"/>
      <c r="AA438" s="26"/>
      <c r="AB438" s="26"/>
      <c r="AC438" s="26"/>
      <c r="AD438" s="26"/>
      <c r="AE438" s="26"/>
      <c r="AF438" s="26"/>
      <c r="AG438" s="26"/>
      <c r="AH438" s="26"/>
      <c r="AI438" s="26"/>
      <c r="AJ438" s="26"/>
      <c r="AK438" s="26"/>
      <c r="AL438" s="26"/>
      <c r="AM438" s="26"/>
    </row>
    <row r="439" spans="1:39" ht="12.75" customHeight="1" x14ac:dyDescent="0.2">
      <c r="A439" s="71"/>
      <c r="B439" s="71"/>
      <c r="C439" s="71"/>
      <c r="D439" s="26"/>
      <c r="E439" s="26"/>
      <c r="F439" s="26"/>
      <c r="G439" s="26"/>
      <c r="H439" s="26"/>
      <c r="I439" s="26"/>
      <c r="J439" s="71"/>
      <c r="K439" s="71"/>
      <c r="L439" s="71"/>
      <c r="M439" s="26"/>
      <c r="N439" s="26"/>
      <c r="O439" s="26"/>
      <c r="P439" s="69"/>
      <c r="Q439" s="69"/>
      <c r="R439" s="26"/>
      <c r="S439" s="26"/>
      <c r="T439" s="26"/>
      <c r="U439" s="26"/>
      <c r="V439" s="26"/>
      <c r="W439" s="26"/>
      <c r="X439" s="26"/>
      <c r="Y439" s="26"/>
      <c r="Z439" s="26"/>
      <c r="AA439" s="26"/>
      <c r="AB439" s="26"/>
      <c r="AC439" s="26"/>
      <c r="AD439" s="26"/>
      <c r="AE439" s="26"/>
      <c r="AF439" s="26"/>
      <c r="AG439" s="26"/>
      <c r="AH439" s="26"/>
      <c r="AI439" s="26"/>
      <c r="AJ439" s="26"/>
      <c r="AK439" s="26"/>
      <c r="AL439" s="26"/>
      <c r="AM439" s="26"/>
    </row>
    <row r="440" spans="1:39" ht="12.75" customHeight="1" x14ac:dyDescent="0.2">
      <c r="A440" s="71"/>
      <c r="B440" s="71"/>
      <c r="C440" s="71"/>
      <c r="D440" s="26"/>
      <c r="E440" s="26"/>
      <c r="F440" s="26"/>
      <c r="G440" s="26"/>
      <c r="H440" s="26"/>
      <c r="I440" s="26"/>
      <c r="J440" s="71"/>
      <c r="K440" s="71"/>
      <c r="L440" s="71"/>
      <c r="M440" s="26"/>
      <c r="N440" s="26"/>
      <c r="O440" s="26"/>
      <c r="P440" s="69"/>
      <c r="Q440" s="69"/>
      <c r="R440" s="26"/>
      <c r="S440" s="26"/>
      <c r="T440" s="26"/>
      <c r="U440" s="26"/>
      <c r="V440" s="26"/>
      <c r="W440" s="26"/>
      <c r="X440" s="26"/>
      <c r="Y440" s="26"/>
      <c r="Z440" s="26"/>
      <c r="AA440" s="26"/>
      <c r="AB440" s="26"/>
      <c r="AC440" s="26"/>
      <c r="AD440" s="26"/>
      <c r="AE440" s="26"/>
      <c r="AF440" s="26"/>
      <c r="AG440" s="26"/>
      <c r="AH440" s="26"/>
      <c r="AI440" s="26"/>
      <c r="AJ440" s="26"/>
      <c r="AK440" s="26"/>
      <c r="AL440" s="26"/>
      <c r="AM440" s="26"/>
    </row>
    <row r="441" spans="1:39" ht="12.75" customHeight="1" x14ac:dyDescent="0.2">
      <c r="A441" s="71"/>
      <c r="B441" s="71"/>
      <c r="C441" s="71"/>
      <c r="D441" s="26"/>
      <c r="E441" s="26"/>
      <c r="F441" s="26"/>
      <c r="G441" s="26"/>
      <c r="H441" s="26"/>
      <c r="I441" s="26"/>
      <c r="J441" s="71"/>
      <c r="K441" s="71"/>
      <c r="L441" s="71"/>
      <c r="M441" s="26"/>
      <c r="N441" s="26"/>
      <c r="O441" s="26"/>
      <c r="P441" s="69"/>
      <c r="Q441" s="69"/>
      <c r="R441" s="26"/>
      <c r="S441" s="26"/>
      <c r="T441" s="26"/>
      <c r="U441" s="26"/>
      <c r="V441" s="26"/>
      <c r="W441" s="26"/>
      <c r="X441" s="26"/>
      <c r="Y441" s="26"/>
      <c r="Z441" s="26"/>
      <c r="AA441" s="26"/>
      <c r="AB441" s="26"/>
      <c r="AC441" s="26"/>
      <c r="AD441" s="26"/>
      <c r="AE441" s="26"/>
      <c r="AF441" s="26"/>
      <c r="AG441" s="26"/>
      <c r="AH441" s="26"/>
      <c r="AI441" s="26"/>
      <c r="AJ441" s="26"/>
      <c r="AK441" s="26"/>
      <c r="AL441" s="26"/>
      <c r="AM441" s="26"/>
    </row>
    <row r="442" spans="1:39" ht="12.75" customHeight="1" x14ac:dyDescent="0.2">
      <c r="A442" s="71"/>
      <c r="B442" s="71"/>
      <c r="C442" s="71"/>
      <c r="D442" s="26"/>
      <c r="E442" s="26"/>
      <c r="F442" s="26"/>
      <c r="G442" s="26"/>
      <c r="H442" s="26"/>
      <c r="I442" s="26"/>
      <c r="J442" s="71"/>
      <c r="K442" s="71"/>
      <c r="L442" s="71"/>
      <c r="M442" s="26"/>
      <c r="N442" s="26"/>
      <c r="O442" s="26"/>
      <c r="P442" s="69"/>
      <c r="Q442" s="69"/>
      <c r="R442" s="26"/>
      <c r="S442" s="26"/>
      <c r="T442" s="26"/>
      <c r="U442" s="26"/>
      <c r="V442" s="26"/>
      <c r="W442" s="26"/>
      <c r="X442" s="26"/>
      <c r="Y442" s="26"/>
      <c r="Z442" s="26"/>
      <c r="AA442" s="26"/>
      <c r="AB442" s="26"/>
      <c r="AC442" s="26"/>
      <c r="AD442" s="26"/>
      <c r="AE442" s="26"/>
      <c r="AF442" s="26"/>
      <c r="AG442" s="26"/>
      <c r="AH442" s="26"/>
      <c r="AI442" s="26"/>
      <c r="AJ442" s="26"/>
      <c r="AK442" s="26"/>
      <c r="AL442" s="26"/>
      <c r="AM442" s="26"/>
    </row>
    <row r="443" spans="1:39" ht="12.75" customHeight="1" x14ac:dyDescent="0.2">
      <c r="A443" s="71"/>
      <c r="B443" s="71"/>
      <c r="C443" s="71"/>
      <c r="D443" s="26"/>
      <c r="E443" s="26"/>
      <c r="F443" s="26"/>
      <c r="G443" s="26"/>
      <c r="H443" s="26"/>
      <c r="I443" s="26"/>
      <c r="J443" s="71"/>
      <c r="K443" s="71"/>
      <c r="L443" s="71"/>
      <c r="M443" s="26"/>
      <c r="N443" s="26"/>
      <c r="O443" s="26"/>
      <c r="P443" s="69"/>
      <c r="Q443" s="69"/>
      <c r="R443" s="26"/>
      <c r="S443" s="26"/>
      <c r="T443" s="26"/>
      <c r="U443" s="26"/>
      <c r="V443" s="26"/>
      <c r="W443" s="26"/>
      <c r="X443" s="26"/>
      <c r="Y443" s="26"/>
      <c r="Z443" s="26"/>
      <c r="AA443" s="26"/>
      <c r="AB443" s="26"/>
      <c r="AC443" s="26"/>
      <c r="AD443" s="26"/>
      <c r="AE443" s="26"/>
      <c r="AF443" s="26"/>
      <c r="AG443" s="26"/>
      <c r="AH443" s="26"/>
      <c r="AI443" s="26"/>
      <c r="AJ443" s="26"/>
      <c r="AK443" s="26"/>
      <c r="AL443" s="26"/>
      <c r="AM443" s="26"/>
    </row>
    <row r="444" spans="1:39" ht="12.75" customHeight="1" x14ac:dyDescent="0.2">
      <c r="A444" s="71"/>
      <c r="B444" s="71"/>
      <c r="C444" s="71"/>
      <c r="D444" s="26"/>
      <c r="E444" s="26"/>
      <c r="F444" s="26"/>
      <c r="G444" s="26"/>
      <c r="H444" s="26"/>
      <c r="I444" s="26"/>
      <c r="J444" s="71"/>
      <c r="K444" s="71"/>
      <c r="L444" s="71"/>
      <c r="M444" s="26"/>
      <c r="N444" s="26"/>
      <c r="O444" s="26"/>
      <c r="P444" s="69"/>
      <c r="Q444" s="69"/>
      <c r="R444" s="26"/>
      <c r="S444" s="26"/>
      <c r="T444" s="26"/>
      <c r="U444" s="26"/>
      <c r="V444" s="26"/>
      <c r="W444" s="26"/>
      <c r="X444" s="26"/>
      <c r="Y444" s="26"/>
      <c r="Z444" s="26"/>
      <c r="AA444" s="26"/>
      <c r="AB444" s="26"/>
      <c r="AC444" s="26"/>
      <c r="AD444" s="26"/>
      <c r="AE444" s="26"/>
      <c r="AF444" s="26"/>
      <c r="AG444" s="26"/>
      <c r="AH444" s="26"/>
      <c r="AI444" s="26"/>
      <c r="AJ444" s="26"/>
      <c r="AK444" s="26"/>
      <c r="AL444" s="26"/>
      <c r="AM444" s="26"/>
    </row>
    <row r="445" spans="1:39" ht="12.75" customHeight="1" x14ac:dyDescent="0.2">
      <c r="A445" s="71"/>
      <c r="B445" s="71"/>
      <c r="C445" s="71"/>
      <c r="D445" s="26"/>
      <c r="E445" s="26"/>
      <c r="F445" s="26"/>
      <c r="G445" s="26"/>
      <c r="H445" s="26"/>
      <c r="I445" s="26"/>
      <c r="J445" s="71"/>
      <c r="K445" s="71"/>
      <c r="L445" s="71"/>
      <c r="M445" s="26"/>
      <c r="N445" s="26"/>
      <c r="O445" s="26"/>
      <c r="P445" s="69"/>
      <c r="Q445" s="69"/>
      <c r="R445" s="26"/>
      <c r="S445" s="26"/>
      <c r="T445" s="26"/>
      <c r="U445" s="26"/>
      <c r="V445" s="26"/>
      <c r="W445" s="26"/>
      <c r="X445" s="26"/>
      <c r="Y445" s="26"/>
      <c r="Z445" s="26"/>
      <c r="AA445" s="26"/>
      <c r="AB445" s="26"/>
      <c r="AC445" s="26"/>
      <c r="AD445" s="26"/>
      <c r="AE445" s="26"/>
      <c r="AF445" s="26"/>
      <c r="AG445" s="26"/>
      <c r="AH445" s="26"/>
      <c r="AI445" s="26"/>
      <c r="AJ445" s="26"/>
      <c r="AK445" s="26"/>
      <c r="AL445" s="26"/>
      <c r="AM445" s="26"/>
    </row>
    <row r="446" spans="1:39" ht="12.75" customHeight="1" x14ac:dyDescent="0.2">
      <c r="A446" s="71"/>
      <c r="B446" s="71"/>
      <c r="C446" s="71"/>
      <c r="D446" s="26"/>
      <c r="E446" s="26"/>
      <c r="F446" s="26"/>
      <c r="G446" s="26"/>
      <c r="H446" s="26"/>
      <c r="I446" s="26"/>
      <c r="J446" s="71"/>
      <c r="K446" s="71"/>
      <c r="L446" s="71"/>
      <c r="M446" s="26"/>
      <c r="N446" s="26"/>
      <c r="O446" s="26"/>
      <c r="P446" s="69"/>
      <c r="Q446" s="69"/>
      <c r="R446" s="26"/>
      <c r="S446" s="26"/>
      <c r="T446" s="26"/>
      <c r="U446" s="26"/>
      <c r="V446" s="26"/>
      <c r="W446" s="26"/>
      <c r="X446" s="26"/>
      <c r="Y446" s="26"/>
      <c r="Z446" s="26"/>
      <c r="AA446" s="26"/>
      <c r="AB446" s="26"/>
      <c r="AC446" s="26"/>
      <c r="AD446" s="26"/>
      <c r="AE446" s="26"/>
      <c r="AF446" s="26"/>
      <c r="AG446" s="26"/>
      <c r="AH446" s="26"/>
      <c r="AI446" s="26"/>
      <c r="AJ446" s="26"/>
      <c r="AK446" s="26"/>
      <c r="AL446" s="26"/>
      <c r="AM446" s="26"/>
    </row>
    <row r="447" spans="1:39" ht="12.75" customHeight="1" x14ac:dyDescent="0.2">
      <c r="A447" s="71"/>
      <c r="B447" s="71"/>
      <c r="C447" s="71"/>
      <c r="D447" s="26"/>
      <c r="E447" s="26"/>
      <c r="F447" s="26"/>
      <c r="G447" s="26"/>
      <c r="H447" s="26"/>
      <c r="I447" s="26"/>
      <c r="J447" s="71"/>
      <c r="K447" s="71"/>
      <c r="L447" s="71"/>
      <c r="M447" s="26"/>
      <c r="N447" s="26"/>
      <c r="O447" s="26"/>
      <c r="P447" s="69"/>
      <c r="Q447" s="69"/>
      <c r="R447" s="26"/>
      <c r="S447" s="26"/>
      <c r="T447" s="26"/>
      <c r="U447" s="26"/>
      <c r="V447" s="26"/>
      <c r="W447" s="26"/>
      <c r="X447" s="26"/>
      <c r="Y447" s="26"/>
      <c r="Z447" s="26"/>
      <c r="AA447" s="26"/>
      <c r="AB447" s="26"/>
      <c r="AC447" s="26"/>
      <c r="AD447" s="26"/>
      <c r="AE447" s="26"/>
      <c r="AF447" s="26"/>
      <c r="AG447" s="26"/>
      <c r="AH447" s="26"/>
      <c r="AI447" s="26"/>
      <c r="AJ447" s="26"/>
      <c r="AK447" s="26"/>
      <c r="AL447" s="26"/>
      <c r="AM447" s="26"/>
    </row>
    <row r="448" spans="1:39" ht="12.75" customHeight="1" x14ac:dyDescent="0.2">
      <c r="A448" s="71"/>
      <c r="B448" s="71"/>
      <c r="C448" s="71"/>
      <c r="D448" s="26"/>
      <c r="E448" s="26"/>
      <c r="F448" s="26"/>
      <c r="G448" s="26"/>
      <c r="H448" s="26"/>
      <c r="I448" s="26"/>
      <c r="J448" s="71"/>
      <c r="K448" s="71"/>
      <c r="L448" s="71"/>
      <c r="M448" s="26"/>
      <c r="N448" s="26"/>
      <c r="O448" s="26"/>
      <c r="P448" s="69"/>
      <c r="Q448" s="69"/>
      <c r="R448" s="26"/>
      <c r="S448" s="26"/>
      <c r="T448" s="26"/>
      <c r="U448" s="26"/>
      <c r="V448" s="26"/>
      <c r="W448" s="26"/>
      <c r="X448" s="26"/>
      <c r="Y448" s="26"/>
      <c r="Z448" s="26"/>
      <c r="AA448" s="26"/>
      <c r="AB448" s="26"/>
      <c r="AC448" s="26"/>
      <c r="AD448" s="26"/>
      <c r="AE448" s="26"/>
      <c r="AF448" s="26"/>
      <c r="AG448" s="26"/>
      <c r="AH448" s="26"/>
      <c r="AI448" s="26"/>
      <c r="AJ448" s="26"/>
      <c r="AK448" s="26"/>
      <c r="AL448" s="26"/>
      <c r="AM448" s="26"/>
    </row>
    <row r="449" spans="1:39" ht="12.75" customHeight="1" x14ac:dyDescent="0.2">
      <c r="A449" s="71"/>
      <c r="B449" s="71"/>
      <c r="C449" s="71"/>
      <c r="D449" s="26"/>
      <c r="E449" s="26"/>
      <c r="F449" s="26"/>
      <c r="G449" s="26"/>
      <c r="H449" s="26"/>
      <c r="I449" s="26"/>
      <c r="J449" s="71"/>
      <c r="K449" s="71"/>
      <c r="L449" s="71"/>
      <c r="M449" s="26"/>
      <c r="N449" s="26"/>
      <c r="O449" s="26"/>
      <c r="P449" s="69"/>
      <c r="Q449" s="69"/>
      <c r="R449" s="26"/>
      <c r="S449" s="26"/>
      <c r="T449" s="26"/>
      <c r="U449" s="26"/>
      <c r="V449" s="26"/>
      <c r="W449" s="26"/>
      <c r="X449" s="26"/>
      <c r="Y449" s="26"/>
      <c r="Z449" s="26"/>
      <c r="AA449" s="26"/>
      <c r="AB449" s="26"/>
      <c r="AC449" s="26"/>
      <c r="AD449" s="26"/>
      <c r="AE449" s="26"/>
      <c r="AF449" s="26"/>
      <c r="AG449" s="26"/>
      <c r="AH449" s="26"/>
      <c r="AI449" s="26"/>
      <c r="AJ449" s="26"/>
      <c r="AK449" s="26"/>
      <c r="AL449" s="26"/>
      <c r="AM449" s="26"/>
    </row>
    <row r="450" spans="1:39" ht="12.75" customHeight="1" x14ac:dyDescent="0.2">
      <c r="A450" s="71"/>
      <c r="B450" s="71"/>
      <c r="C450" s="71"/>
      <c r="D450" s="26"/>
      <c r="E450" s="26"/>
      <c r="F450" s="26"/>
      <c r="G450" s="26"/>
      <c r="H450" s="26"/>
      <c r="I450" s="26"/>
      <c r="J450" s="71"/>
      <c r="K450" s="71"/>
      <c r="L450" s="71"/>
      <c r="M450" s="26"/>
      <c r="N450" s="26"/>
      <c r="O450" s="26"/>
      <c r="P450" s="69"/>
      <c r="Q450" s="69"/>
      <c r="R450" s="26"/>
      <c r="S450" s="26"/>
      <c r="T450" s="26"/>
      <c r="U450" s="26"/>
      <c r="V450" s="26"/>
      <c r="W450" s="26"/>
      <c r="X450" s="26"/>
      <c r="Y450" s="26"/>
      <c r="Z450" s="26"/>
      <c r="AA450" s="26"/>
      <c r="AB450" s="26"/>
      <c r="AC450" s="26"/>
      <c r="AD450" s="26"/>
      <c r="AE450" s="26"/>
      <c r="AF450" s="26"/>
      <c r="AG450" s="26"/>
      <c r="AH450" s="26"/>
      <c r="AI450" s="26"/>
      <c r="AJ450" s="26"/>
      <c r="AK450" s="26"/>
      <c r="AL450" s="26"/>
      <c r="AM450" s="26"/>
    </row>
    <row r="451" spans="1:39" ht="12.75" customHeight="1" x14ac:dyDescent="0.2">
      <c r="A451" s="71"/>
      <c r="B451" s="71"/>
      <c r="C451" s="71"/>
      <c r="D451" s="26"/>
      <c r="E451" s="26"/>
      <c r="F451" s="26"/>
      <c r="G451" s="26"/>
      <c r="H451" s="26"/>
      <c r="I451" s="26"/>
      <c r="J451" s="71"/>
      <c r="K451" s="71"/>
      <c r="L451" s="71"/>
      <c r="M451" s="26"/>
      <c r="N451" s="26"/>
      <c r="O451" s="26"/>
      <c r="P451" s="69"/>
      <c r="Q451" s="69"/>
      <c r="R451" s="26"/>
      <c r="S451" s="26"/>
      <c r="T451" s="26"/>
      <c r="U451" s="26"/>
      <c r="V451" s="26"/>
      <c r="W451" s="26"/>
      <c r="X451" s="26"/>
      <c r="Y451" s="26"/>
      <c r="Z451" s="26"/>
      <c r="AA451" s="26"/>
      <c r="AB451" s="26"/>
      <c r="AC451" s="26"/>
      <c r="AD451" s="26"/>
      <c r="AE451" s="26"/>
      <c r="AF451" s="26"/>
      <c r="AG451" s="26"/>
      <c r="AH451" s="26"/>
      <c r="AI451" s="26"/>
      <c r="AJ451" s="26"/>
      <c r="AK451" s="26"/>
      <c r="AL451" s="26"/>
      <c r="AM451" s="26"/>
    </row>
    <row r="452" spans="1:39" ht="12.75" customHeight="1" x14ac:dyDescent="0.2">
      <c r="A452" s="71"/>
      <c r="B452" s="71"/>
      <c r="C452" s="71"/>
      <c r="D452" s="26"/>
      <c r="E452" s="26"/>
      <c r="F452" s="26"/>
      <c r="G452" s="26"/>
      <c r="H452" s="26"/>
      <c r="I452" s="26"/>
      <c r="J452" s="71"/>
      <c r="K452" s="71"/>
      <c r="L452" s="71"/>
      <c r="M452" s="26"/>
      <c r="N452" s="26"/>
      <c r="O452" s="26"/>
      <c r="P452" s="69"/>
      <c r="Q452" s="69"/>
      <c r="R452" s="26"/>
      <c r="S452" s="26"/>
      <c r="T452" s="26"/>
      <c r="U452" s="26"/>
      <c r="V452" s="26"/>
      <c r="W452" s="26"/>
      <c r="X452" s="26"/>
      <c r="Y452" s="26"/>
      <c r="Z452" s="26"/>
      <c r="AA452" s="26"/>
      <c r="AB452" s="26"/>
      <c r="AC452" s="26"/>
      <c r="AD452" s="26"/>
      <c r="AE452" s="26"/>
      <c r="AF452" s="26"/>
      <c r="AG452" s="26"/>
      <c r="AH452" s="26"/>
      <c r="AI452" s="26"/>
      <c r="AJ452" s="26"/>
      <c r="AK452" s="26"/>
      <c r="AL452" s="26"/>
      <c r="AM452" s="26"/>
    </row>
    <row r="453" spans="1:39" ht="12.75" customHeight="1" x14ac:dyDescent="0.2">
      <c r="A453" s="71"/>
      <c r="B453" s="71"/>
      <c r="C453" s="71"/>
      <c r="D453" s="26"/>
      <c r="E453" s="26"/>
      <c r="F453" s="26"/>
      <c r="G453" s="26"/>
      <c r="H453" s="26"/>
      <c r="I453" s="26"/>
      <c r="J453" s="71"/>
      <c r="K453" s="71"/>
      <c r="L453" s="71"/>
      <c r="M453" s="26"/>
      <c r="N453" s="26"/>
      <c r="O453" s="26"/>
      <c r="P453" s="69"/>
      <c r="Q453" s="69"/>
      <c r="R453" s="26"/>
      <c r="S453" s="26"/>
      <c r="T453" s="26"/>
      <c r="U453" s="26"/>
      <c r="V453" s="26"/>
      <c r="W453" s="26"/>
      <c r="X453" s="26"/>
      <c r="Y453" s="26"/>
      <c r="Z453" s="26"/>
      <c r="AA453" s="26"/>
      <c r="AB453" s="26"/>
      <c r="AC453" s="26"/>
      <c r="AD453" s="26"/>
      <c r="AE453" s="26"/>
      <c r="AF453" s="26"/>
      <c r="AG453" s="26"/>
      <c r="AH453" s="26"/>
      <c r="AI453" s="26"/>
      <c r="AJ453" s="26"/>
      <c r="AK453" s="26"/>
      <c r="AL453" s="26"/>
      <c r="AM453" s="26"/>
    </row>
    <row r="454" spans="1:39" ht="12.75" customHeight="1" x14ac:dyDescent="0.2">
      <c r="A454" s="71"/>
      <c r="B454" s="71"/>
      <c r="C454" s="71"/>
      <c r="D454" s="26"/>
      <c r="E454" s="26"/>
      <c r="F454" s="26"/>
      <c r="G454" s="26"/>
      <c r="H454" s="26"/>
      <c r="I454" s="26"/>
      <c r="J454" s="71"/>
      <c r="K454" s="71"/>
      <c r="L454" s="71"/>
      <c r="M454" s="26"/>
      <c r="N454" s="26"/>
      <c r="O454" s="26"/>
      <c r="P454" s="69"/>
      <c r="Q454" s="69"/>
      <c r="R454" s="26"/>
      <c r="S454" s="26"/>
      <c r="T454" s="26"/>
      <c r="U454" s="26"/>
      <c r="V454" s="26"/>
      <c r="W454" s="26"/>
      <c r="X454" s="26"/>
      <c r="Y454" s="26"/>
      <c r="Z454" s="26"/>
      <c r="AA454" s="26"/>
      <c r="AB454" s="26"/>
      <c r="AC454" s="26"/>
      <c r="AD454" s="26"/>
      <c r="AE454" s="26"/>
      <c r="AF454" s="26"/>
      <c r="AG454" s="26"/>
      <c r="AH454" s="26"/>
      <c r="AI454" s="26"/>
      <c r="AJ454" s="26"/>
      <c r="AK454" s="26"/>
      <c r="AL454" s="26"/>
      <c r="AM454" s="26"/>
    </row>
    <row r="455" spans="1:39" ht="12.75" customHeight="1" x14ac:dyDescent="0.2">
      <c r="A455" s="71"/>
      <c r="B455" s="71"/>
      <c r="C455" s="71"/>
      <c r="D455" s="26"/>
      <c r="E455" s="26"/>
      <c r="F455" s="26"/>
      <c r="G455" s="26"/>
      <c r="H455" s="26"/>
      <c r="I455" s="26"/>
      <c r="J455" s="71"/>
      <c r="K455" s="71"/>
      <c r="L455" s="71"/>
      <c r="M455" s="26"/>
      <c r="N455" s="26"/>
      <c r="O455" s="26"/>
      <c r="P455" s="69"/>
      <c r="Q455" s="69"/>
      <c r="R455" s="26"/>
      <c r="S455" s="26"/>
      <c r="T455" s="26"/>
      <c r="U455" s="26"/>
      <c r="V455" s="26"/>
      <c r="W455" s="26"/>
      <c r="X455" s="26"/>
      <c r="Y455" s="26"/>
      <c r="Z455" s="26"/>
      <c r="AA455" s="26"/>
      <c r="AB455" s="26"/>
      <c r="AC455" s="26"/>
      <c r="AD455" s="26"/>
      <c r="AE455" s="26"/>
      <c r="AF455" s="26"/>
      <c r="AG455" s="26"/>
      <c r="AH455" s="26"/>
      <c r="AI455" s="26"/>
      <c r="AJ455" s="26"/>
      <c r="AK455" s="26"/>
      <c r="AL455" s="26"/>
      <c r="AM455" s="26"/>
    </row>
    <row r="456" spans="1:39" ht="12.75" customHeight="1" x14ac:dyDescent="0.2">
      <c r="A456" s="71"/>
      <c r="B456" s="71"/>
      <c r="C456" s="71"/>
      <c r="D456" s="26"/>
      <c r="E456" s="26"/>
      <c r="F456" s="26"/>
      <c r="G456" s="26"/>
      <c r="H456" s="26"/>
      <c r="I456" s="26"/>
      <c r="J456" s="71"/>
      <c r="K456" s="71"/>
      <c r="L456" s="71"/>
      <c r="M456" s="26"/>
      <c r="N456" s="26"/>
      <c r="O456" s="26"/>
      <c r="P456" s="69"/>
      <c r="Q456" s="69"/>
      <c r="R456" s="26"/>
      <c r="S456" s="26"/>
      <c r="T456" s="26"/>
      <c r="U456" s="26"/>
      <c r="V456" s="26"/>
      <c r="W456" s="26"/>
      <c r="X456" s="26"/>
      <c r="Y456" s="26"/>
      <c r="Z456" s="26"/>
      <c r="AA456" s="26"/>
      <c r="AB456" s="26"/>
      <c r="AC456" s="26"/>
      <c r="AD456" s="26"/>
      <c r="AE456" s="26"/>
      <c r="AF456" s="26"/>
      <c r="AG456" s="26"/>
      <c r="AH456" s="26"/>
      <c r="AI456" s="26"/>
      <c r="AJ456" s="26"/>
      <c r="AK456" s="26"/>
      <c r="AL456" s="26"/>
      <c r="AM456" s="26"/>
    </row>
    <row r="457" spans="1:39" ht="12.75" customHeight="1" x14ac:dyDescent="0.2">
      <c r="A457" s="71"/>
      <c r="B457" s="71"/>
      <c r="C457" s="71"/>
      <c r="D457" s="26"/>
      <c r="E457" s="26"/>
      <c r="F457" s="26"/>
      <c r="G457" s="26"/>
      <c r="H457" s="26"/>
      <c r="I457" s="26"/>
      <c r="J457" s="71"/>
      <c r="K457" s="71"/>
      <c r="L457" s="71"/>
      <c r="M457" s="26"/>
      <c r="N457" s="26"/>
      <c r="O457" s="26"/>
      <c r="P457" s="69"/>
      <c r="Q457" s="69"/>
      <c r="R457" s="26"/>
      <c r="S457" s="26"/>
      <c r="T457" s="26"/>
      <c r="U457" s="26"/>
      <c r="V457" s="26"/>
      <c r="W457" s="26"/>
      <c r="X457" s="26"/>
      <c r="Y457" s="26"/>
      <c r="Z457" s="26"/>
      <c r="AA457" s="26"/>
      <c r="AB457" s="26"/>
      <c r="AC457" s="26"/>
      <c r="AD457" s="26"/>
      <c r="AE457" s="26"/>
      <c r="AF457" s="26"/>
      <c r="AG457" s="26"/>
      <c r="AH457" s="26"/>
      <c r="AI457" s="26"/>
      <c r="AJ457" s="26"/>
      <c r="AK457" s="26"/>
      <c r="AL457" s="26"/>
      <c r="AM457" s="26"/>
    </row>
    <row r="458" spans="1:39" ht="12.75" customHeight="1" x14ac:dyDescent="0.2">
      <c r="A458" s="71"/>
      <c r="B458" s="71"/>
      <c r="C458" s="71"/>
      <c r="D458" s="26"/>
      <c r="E458" s="26"/>
      <c r="F458" s="26"/>
      <c r="G458" s="26"/>
      <c r="H458" s="26"/>
      <c r="I458" s="26"/>
      <c r="J458" s="71"/>
      <c r="K458" s="71"/>
      <c r="L458" s="71"/>
      <c r="M458" s="26"/>
      <c r="N458" s="26"/>
      <c r="O458" s="26"/>
      <c r="P458" s="69"/>
      <c r="Q458" s="69"/>
      <c r="R458" s="26"/>
      <c r="S458" s="26"/>
      <c r="T458" s="26"/>
      <c r="U458" s="26"/>
      <c r="V458" s="26"/>
      <c r="W458" s="26"/>
      <c r="X458" s="26"/>
      <c r="Y458" s="26"/>
      <c r="Z458" s="26"/>
      <c r="AA458" s="26"/>
      <c r="AB458" s="26"/>
      <c r="AC458" s="26"/>
      <c r="AD458" s="26"/>
      <c r="AE458" s="26"/>
      <c r="AF458" s="26"/>
      <c r="AG458" s="26"/>
      <c r="AH458" s="26"/>
      <c r="AI458" s="26"/>
      <c r="AJ458" s="26"/>
      <c r="AK458" s="26"/>
      <c r="AL458" s="26"/>
      <c r="AM458" s="26"/>
    </row>
    <row r="459" spans="1:39" ht="12.75" customHeight="1" x14ac:dyDescent="0.2">
      <c r="A459" s="71"/>
      <c r="B459" s="71"/>
      <c r="C459" s="71"/>
      <c r="D459" s="26"/>
      <c r="E459" s="26"/>
      <c r="F459" s="26"/>
      <c r="G459" s="26"/>
      <c r="H459" s="26"/>
      <c r="I459" s="26"/>
      <c r="J459" s="71"/>
      <c r="K459" s="71"/>
      <c r="L459" s="71"/>
      <c r="M459" s="26"/>
      <c r="N459" s="26"/>
      <c r="O459" s="26"/>
      <c r="P459" s="69"/>
      <c r="Q459" s="69"/>
      <c r="R459" s="26"/>
      <c r="S459" s="26"/>
      <c r="T459" s="26"/>
      <c r="U459" s="26"/>
      <c r="V459" s="26"/>
      <c r="W459" s="26"/>
      <c r="X459" s="26"/>
      <c r="Y459" s="26"/>
      <c r="Z459" s="26"/>
      <c r="AA459" s="26"/>
      <c r="AB459" s="26"/>
      <c r="AC459" s="26"/>
      <c r="AD459" s="26"/>
      <c r="AE459" s="26"/>
      <c r="AF459" s="26"/>
      <c r="AG459" s="26"/>
      <c r="AH459" s="26"/>
      <c r="AI459" s="26"/>
      <c r="AJ459" s="26"/>
      <c r="AK459" s="26"/>
      <c r="AL459" s="26"/>
      <c r="AM459" s="26"/>
    </row>
    <row r="460" spans="1:39" ht="12.75" customHeight="1" x14ac:dyDescent="0.2">
      <c r="A460" s="71"/>
      <c r="B460" s="71"/>
      <c r="C460" s="71"/>
      <c r="D460" s="26"/>
      <c r="E460" s="26"/>
      <c r="F460" s="26"/>
      <c r="G460" s="26"/>
      <c r="H460" s="26"/>
      <c r="I460" s="26"/>
      <c r="J460" s="71"/>
      <c r="K460" s="71"/>
      <c r="L460" s="71"/>
      <c r="M460" s="26"/>
      <c r="N460" s="26"/>
      <c r="O460" s="26"/>
      <c r="P460" s="69"/>
      <c r="Q460" s="69"/>
      <c r="R460" s="26"/>
      <c r="S460" s="26"/>
      <c r="T460" s="26"/>
      <c r="U460" s="26"/>
      <c r="V460" s="26"/>
      <c r="W460" s="26"/>
      <c r="X460" s="26"/>
      <c r="Y460" s="26"/>
      <c r="Z460" s="26"/>
      <c r="AA460" s="26"/>
      <c r="AB460" s="26"/>
      <c r="AC460" s="26"/>
      <c r="AD460" s="26"/>
      <c r="AE460" s="26"/>
      <c r="AF460" s="26"/>
      <c r="AG460" s="26"/>
      <c r="AH460" s="26"/>
      <c r="AI460" s="26"/>
      <c r="AJ460" s="26"/>
      <c r="AK460" s="26"/>
      <c r="AL460" s="26"/>
      <c r="AM460" s="26"/>
    </row>
    <row r="461" spans="1:39" ht="12.75" customHeight="1" x14ac:dyDescent="0.2">
      <c r="A461" s="71"/>
      <c r="B461" s="71"/>
      <c r="C461" s="71"/>
      <c r="D461" s="26"/>
      <c r="E461" s="26"/>
      <c r="F461" s="26"/>
      <c r="G461" s="26"/>
      <c r="H461" s="26"/>
      <c r="I461" s="26"/>
      <c r="J461" s="71"/>
      <c r="K461" s="71"/>
      <c r="L461" s="71"/>
      <c r="M461" s="26"/>
      <c r="N461" s="26"/>
      <c r="O461" s="26"/>
      <c r="P461" s="69"/>
      <c r="Q461" s="69"/>
      <c r="R461" s="26"/>
      <c r="S461" s="26"/>
      <c r="T461" s="26"/>
      <c r="U461" s="26"/>
      <c r="V461" s="26"/>
      <c r="W461" s="26"/>
      <c r="X461" s="26"/>
      <c r="Y461" s="26"/>
      <c r="Z461" s="26"/>
      <c r="AA461" s="26"/>
      <c r="AB461" s="26"/>
      <c r="AC461" s="26"/>
      <c r="AD461" s="26"/>
      <c r="AE461" s="26"/>
      <c r="AF461" s="26"/>
      <c r="AG461" s="26"/>
      <c r="AH461" s="26"/>
      <c r="AI461" s="26"/>
      <c r="AJ461" s="26"/>
      <c r="AK461" s="26"/>
      <c r="AL461" s="26"/>
      <c r="AM461" s="26"/>
    </row>
    <row r="462" spans="1:39" ht="12.75" customHeight="1" x14ac:dyDescent="0.2">
      <c r="A462" s="71"/>
      <c r="B462" s="71"/>
      <c r="C462" s="71"/>
      <c r="D462" s="26"/>
      <c r="E462" s="26"/>
      <c r="F462" s="26"/>
      <c r="G462" s="26"/>
      <c r="H462" s="26"/>
      <c r="I462" s="26"/>
      <c r="J462" s="71"/>
      <c r="K462" s="71"/>
      <c r="L462" s="71"/>
      <c r="M462" s="26"/>
      <c r="N462" s="26"/>
      <c r="O462" s="26"/>
      <c r="P462" s="69"/>
      <c r="Q462" s="69"/>
      <c r="R462" s="26"/>
      <c r="S462" s="26"/>
      <c r="T462" s="26"/>
      <c r="U462" s="26"/>
      <c r="V462" s="26"/>
      <c r="W462" s="26"/>
      <c r="X462" s="26"/>
      <c r="Y462" s="26"/>
      <c r="Z462" s="26"/>
      <c r="AA462" s="26"/>
      <c r="AB462" s="26"/>
      <c r="AC462" s="26"/>
      <c r="AD462" s="26"/>
      <c r="AE462" s="26"/>
      <c r="AF462" s="26"/>
      <c r="AG462" s="26"/>
      <c r="AH462" s="26"/>
      <c r="AI462" s="26"/>
      <c r="AJ462" s="26"/>
      <c r="AK462" s="26"/>
      <c r="AL462" s="26"/>
      <c r="AM462" s="26"/>
    </row>
    <row r="463" spans="1:39" ht="12.75" customHeight="1" x14ac:dyDescent="0.2">
      <c r="A463" s="71"/>
      <c r="B463" s="71"/>
      <c r="C463" s="71"/>
      <c r="D463" s="26"/>
      <c r="E463" s="26"/>
      <c r="F463" s="26"/>
      <c r="G463" s="26"/>
      <c r="H463" s="26"/>
      <c r="I463" s="26"/>
      <c r="J463" s="71"/>
      <c r="K463" s="71"/>
      <c r="L463" s="71"/>
      <c r="M463" s="26"/>
      <c r="N463" s="26"/>
      <c r="O463" s="26"/>
      <c r="P463" s="69"/>
      <c r="Q463" s="69"/>
      <c r="R463" s="26"/>
      <c r="S463" s="26"/>
      <c r="T463" s="26"/>
      <c r="U463" s="26"/>
      <c r="V463" s="26"/>
      <c r="W463" s="26"/>
      <c r="X463" s="26"/>
      <c r="Y463" s="26"/>
      <c r="Z463" s="26"/>
      <c r="AA463" s="26"/>
      <c r="AB463" s="26"/>
      <c r="AC463" s="26"/>
      <c r="AD463" s="26"/>
      <c r="AE463" s="26"/>
      <c r="AF463" s="26"/>
      <c r="AG463" s="26"/>
      <c r="AH463" s="26"/>
      <c r="AI463" s="26"/>
      <c r="AJ463" s="26"/>
      <c r="AK463" s="26"/>
      <c r="AL463" s="26"/>
      <c r="AM463" s="26"/>
    </row>
    <row r="464" spans="1:39" ht="12.75" customHeight="1" x14ac:dyDescent="0.2">
      <c r="A464" s="71"/>
      <c r="B464" s="71"/>
      <c r="C464" s="71"/>
      <c r="D464" s="26"/>
      <c r="E464" s="26"/>
      <c r="F464" s="26"/>
      <c r="G464" s="26"/>
      <c r="H464" s="26"/>
      <c r="I464" s="26"/>
      <c r="J464" s="71"/>
      <c r="K464" s="71"/>
      <c r="L464" s="71"/>
      <c r="M464" s="26"/>
      <c r="N464" s="26"/>
      <c r="O464" s="26"/>
      <c r="P464" s="69"/>
      <c r="Q464" s="69"/>
      <c r="R464" s="26"/>
      <c r="S464" s="26"/>
      <c r="T464" s="26"/>
      <c r="U464" s="26"/>
      <c r="V464" s="26"/>
      <c r="W464" s="26"/>
      <c r="X464" s="26"/>
      <c r="Y464" s="26"/>
      <c r="Z464" s="26"/>
      <c r="AA464" s="26"/>
      <c r="AB464" s="26"/>
      <c r="AC464" s="26"/>
      <c r="AD464" s="26"/>
      <c r="AE464" s="26"/>
      <c r="AF464" s="26"/>
      <c r="AG464" s="26"/>
      <c r="AH464" s="26"/>
      <c r="AI464" s="26"/>
      <c r="AJ464" s="26"/>
      <c r="AK464" s="26"/>
      <c r="AL464" s="26"/>
      <c r="AM464" s="26"/>
    </row>
    <row r="465" spans="1:39" ht="12.75" customHeight="1" x14ac:dyDescent="0.2">
      <c r="A465" s="71"/>
      <c r="B465" s="71"/>
      <c r="C465" s="71"/>
      <c r="D465" s="26"/>
      <c r="E465" s="26"/>
      <c r="F465" s="26"/>
      <c r="G465" s="26"/>
      <c r="H465" s="26"/>
      <c r="I465" s="26"/>
      <c r="J465" s="71"/>
      <c r="K465" s="71"/>
      <c r="L465" s="71"/>
      <c r="M465" s="26"/>
      <c r="N465" s="26"/>
      <c r="O465" s="26"/>
      <c r="P465" s="69"/>
      <c r="Q465" s="69"/>
      <c r="R465" s="26"/>
      <c r="S465" s="26"/>
      <c r="T465" s="26"/>
      <c r="U465" s="26"/>
      <c r="V465" s="26"/>
      <c r="W465" s="26"/>
      <c r="X465" s="26"/>
      <c r="Y465" s="26"/>
      <c r="Z465" s="26"/>
      <c r="AA465" s="26"/>
      <c r="AB465" s="26"/>
      <c r="AC465" s="26"/>
      <c r="AD465" s="26"/>
      <c r="AE465" s="26"/>
      <c r="AF465" s="26"/>
      <c r="AG465" s="26"/>
      <c r="AH465" s="26"/>
      <c r="AI465" s="26"/>
      <c r="AJ465" s="26"/>
      <c r="AK465" s="26"/>
      <c r="AL465" s="26"/>
      <c r="AM465" s="26"/>
    </row>
    <row r="466" spans="1:39" ht="12.75" customHeight="1" x14ac:dyDescent="0.2">
      <c r="A466" s="71"/>
      <c r="B466" s="71"/>
      <c r="C466" s="71"/>
      <c r="D466" s="26"/>
      <c r="E466" s="26"/>
      <c r="F466" s="26"/>
      <c r="G466" s="26"/>
      <c r="H466" s="26"/>
      <c r="I466" s="26"/>
      <c r="J466" s="71"/>
      <c r="K466" s="71"/>
      <c r="L466" s="71"/>
      <c r="M466" s="26"/>
      <c r="N466" s="26"/>
      <c r="O466" s="26"/>
      <c r="P466" s="69"/>
      <c r="Q466" s="69"/>
      <c r="R466" s="26"/>
      <c r="S466" s="26"/>
      <c r="T466" s="26"/>
      <c r="U466" s="26"/>
      <c r="V466" s="26"/>
      <c r="W466" s="26"/>
      <c r="X466" s="26"/>
      <c r="Y466" s="26"/>
      <c r="Z466" s="26"/>
      <c r="AA466" s="26"/>
      <c r="AB466" s="26"/>
      <c r="AC466" s="26"/>
      <c r="AD466" s="26"/>
      <c r="AE466" s="26"/>
      <c r="AF466" s="26"/>
      <c r="AG466" s="26"/>
      <c r="AH466" s="26"/>
      <c r="AI466" s="26"/>
      <c r="AJ466" s="26"/>
      <c r="AK466" s="26"/>
      <c r="AL466" s="26"/>
      <c r="AM466" s="26"/>
    </row>
    <row r="467" spans="1:39" ht="12.75" customHeight="1" x14ac:dyDescent="0.2">
      <c r="A467" s="71"/>
      <c r="B467" s="71"/>
      <c r="C467" s="71"/>
      <c r="D467" s="26"/>
      <c r="E467" s="26"/>
      <c r="F467" s="26"/>
      <c r="G467" s="26"/>
      <c r="H467" s="26"/>
      <c r="I467" s="26"/>
      <c r="J467" s="71"/>
      <c r="K467" s="71"/>
      <c r="L467" s="71"/>
      <c r="M467" s="26"/>
      <c r="N467" s="26"/>
      <c r="O467" s="26"/>
      <c r="P467" s="69"/>
      <c r="Q467" s="69"/>
      <c r="R467" s="26"/>
      <c r="S467" s="26"/>
      <c r="T467" s="26"/>
      <c r="U467" s="26"/>
      <c r="V467" s="26"/>
      <c r="W467" s="26"/>
      <c r="X467" s="26"/>
      <c r="Y467" s="26"/>
      <c r="Z467" s="26"/>
      <c r="AA467" s="26"/>
      <c r="AB467" s="26"/>
      <c r="AC467" s="26"/>
      <c r="AD467" s="26"/>
      <c r="AE467" s="26"/>
      <c r="AF467" s="26"/>
      <c r="AG467" s="26"/>
      <c r="AH467" s="26"/>
      <c r="AI467" s="26"/>
      <c r="AJ467" s="26"/>
      <c r="AK467" s="26"/>
      <c r="AL467" s="26"/>
      <c r="AM467" s="26"/>
    </row>
    <row r="468" spans="1:39" ht="12.75" customHeight="1" x14ac:dyDescent="0.2">
      <c r="A468" s="71"/>
      <c r="B468" s="71"/>
      <c r="C468" s="71"/>
      <c r="D468" s="26"/>
      <c r="E468" s="26"/>
      <c r="F468" s="26"/>
      <c r="G468" s="26"/>
      <c r="H468" s="26"/>
      <c r="I468" s="26"/>
      <c r="J468" s="71"/>
      <c r="K468" s="71"/>
      <c r="L468" s="71"/>
      <c r="M468" s="26"/>
      <c r="N468" s="26"/>
      <c r="O468" s="26"/>
      <c r="P468" s="69"/>
      <c r="Q468" s="69"/>
      <c r="R468" s="26"/>
      <c r="S468" s="26"/>
      <c r="T468" s="26"/>
      <c r="U468" s="26"/>
      <c r="V468" s="26"/>
      <c r="W468" s="26"/>
      <c r="X468" s="26"/>
      <c r="Y468" s="26"/>
      <c r="Z468" s="26"/>
      <c r="AA468" s="26"/>
      <c r="AB468" s="26"/>
      <c r="AC468" s="26"/>
      <c r="AD468" s="26"/>
      <c r="AE468" s="26"/>
      <c r="AF468" s="26"/>
      <c r="AG468" s="26"/>
      <c r="AH468" s="26"/>
      <c r="AI468" s="26"/>
      <c r="AJ468" s="26"/>
      <c r="AK468" s="26"/>
      <c r="AL468" s="26"/>
      <c r="AM468" s="26"/>
    </row>
    <row r="469" spans="1:39" ht="12.75" customHeight="1" x14ac:dyDescent="0.2">
      <c r="A469" s="71"/>
      <c r="B469" s="71"/>
      <c r="C469" s="71"/>
      <c r="D469" s="26"/>
      <c r="E469" s="26"/>
      <c r="F469" s="26"/>
      <c r="G469" s="26"/>
      <c r="H469" s="26"/>
      <c r="I469" s="26"/>
      <c r="J469" s="71"/>
      <c r="K469" s="71"/>
      <c r="L469" s="71"/>
      <c r="M469" s="26"/>
      <c r="N469" s="26"/>
      <c r="O469" s="26"/>
      <c r="P469" s="69"/>
      <c r="Q469" s="69"/>
      <c r="R469" s="26"/>
      <c r="S469" s="26"/>
      <c r="T469" s="26"/>
      <c r="U469" s="26"/>
      <c r="V469" s="26"/>
      <c r="W469" s="26"/>
      <c r="X469" s="26"/>
      <c r="Y469" s="26"/>
      <c r="Z469" s="26"/>
      <c r="AA469" s="26"/>
      <c r="AB469" s="26"/>
      <c r="AC469" s="26"/>
      <c r="AD469" s="26"/>
      <c r="AE469" s="26"/>
      <c r="AF469" s="26"/>
      <c r="AG469" s="26"/>
      <c r="AH469" s="26"/>
      <c r="AI469" s="26"/>
      <c r="AJ469" s="26"/>
      <c r="AK469" s="26"/>
      <c r="AL469" s="26"/>
      <c r="AM469" s="26"/>
    </row>
    <row r="470" spans="1:39" ht="12.75" customHeight="1" x14ac:dyDescent="0.2">
      <c r="A470" s="71"/>
      <c r="B470" s="71"/>
      <c r="C470" s="71"/>
      <c r="D470" s="26"/>
      <c r="E470" s="26"/>
      <c r="F470" s="26"/>
      <c r="G470" s="26"/>
      <c r="H470" s="26"/>
      <c r="I470" s="26"/>
      <c r="J470" s="71"/>
      <c r="K470" s="71"/>
      <c r="L470" s="71"/>
      <c r="M470" s="26"/>
      <c r="N470" s="26"/>
      <c r="O470" s="26"/>
      <c r="P470" s="69"/>
      <c r="Q470" s="69"/>
      <c r="R470" s="26"/>
      <c r="S470" s="26"/>
      <c r="T470" s="26"/>
      <c r="U470" s="26"/>
      <c r="V470" s="26"/>
      <c r="W470" s="26"/>
      <c r="X470" s="26"/>
      <c r="Y470" s="26"/>
      <c r="Z470" s="26"/>
      <c r="AA470" s="26"/>
      <c r="AB470" s="26"/>
      <c r="AC470" s="26"/>
      <c r="AD470" s="26"/>
      <c r="AE470" s="26"/>
      <c r="AF470" s="26"/>
      <c r="AG470" s="26"/>
      <c r="AH470" s="26"/>
      <c r="AI470" s="26"/>
      <c r="AJ470" s="26"/>
      <c r="AK470" s="26"/>
      <c r="AL470" s="26"/>
      <c r="AM470" s="26"/>
    </row>
    <row r="471" spans="1:39" ht="12.75" customHeight="1" x14ac:dyDescent="0.2">
      <c r="A471" s="71"/>
      <c r="B471" s="71"/>
      <c r="C471" s="71"/>
      <c r="D471" s="26"/>
      <c r="E471" s="26"/>
      <c r="F471" s="26"/>
      <c r="G471" s="26"/>
      <c r="H471" s="26"/>
      <c r="I471" s="26"/>
      <c r="J471" s="71"/>
      <c r="K471" s="71"/>
      <c r="L471" s="71"/>
      <c r="M471" s="26"/>
      <c r="N471" s="26"/>
      <c r="O471" s="26"/>
      <c r="P471" s="69"/>
      <c r="Q471" s="69"/>
      <c r="R471" s="26"/>
      <c r="S471" s="26"/>
      <c r="T471" s="26"/>
      <c r="U471" s="26"/>
      <c r="V471" s="26"/>
      <c r="W471" s="26"/>
      <c r="X471" s="26"/>
      <c r="Y471" s="26"/>
      <c r="Z471" s="26"/>
      <c r="AA471" s="26"/>
      <c r="AB471" s="26"/>
      <c r="AC471" s="26"/>
      <c r="AD471" s="26"/>
      <c r="AE471" s="26"/>
      <c r="AF471" s="26"/>
      <c r="AG471" s="26"/>
      <c r="AH471" s="26"/>
      <c r="AI471" s="26"/>
      <c r="AJ471" s="26"/>
      <c r="AK471" s="26"/>
      <c r="AL471" s="26"/>
      <c r="AM471" s="26"/>
    </row>
    <row r="472" spans="1:39" ht="12.75" customHeight="1" x14ac:dyDescent="0.2">
      <c r="A472" s="71"/>
      <c r="B472" s="71"/>
      <c r="C472" s="71"/>
      <c r="D472" s="26"/>
      <c r="E472" s="26"/>
      <c r="F472" s="26"/>
      <c r="G472" s="26"/>
      <c r="H472" s="26"/>
      <c r="I472" s="26"/>
      <c r="J472" s="71"/>
      <c r="K472" s="71"/>
      <c r="L472" s="71"/>
      <c r="M472" s="26"/>
      <c r="N472" s="26"/>
      <c r="O472" s="26"/>
      <c r="P472" s="69"/>
      <c r="Q472" s="69"/>
      <c r="R472" s="26"/>
      <c r="S472" s="26"/>
      <c r="T472" s="26"/>
      <c r="U472" s="26"/>
      <c r="V472" s="26"/>
      <c r="W472" s="26"/>
      <c r="X472" s="26"/>
      <c r="Y472" s="26"/>
      <c r="Z472" s="26"/>
      <c r="AA472" s="26"/>
      <c r="AB472" s="26"/>
      <c r="AC472" s="26"/>
      <c r="AD472" s="26"/>
      <c r="AE472" s="26"/>
      <c r="AF472" s="26"/>
      <c r="AG472" s="26"/>
      <c r="AH472" s="26"/>
      <c r="AI472" s="26"/>
      <c r="AJ472" s="26"/>
      <c r="AK472" s="26"/>
      <c r="AL472" s="26"/>
      <c r="AM472" s="26"/>
    </row>
    <row r="473" spans="1:39" ht="12.75" customHeight="1" x14ac:dyDescent="0.2">
      <c r="A473" s="71"/>
      <c r="B473" s="71"/>
      <c r="C473" s="71"/>
      <c r="D473" s="26"/>
      <c r="E473" s="26"/>
      <c r="F473" s="26"/>
      <c r="G473" s="26"/>
      <c r="H473" s="26"/>
      <c r="I473" s="26"/>
      <c r="J473" s="71"/>
      <c r="K473" s="71"/>
      <c r="L473" s="71"/>
      <c r="M473" s="26"/>
      <c r="N473" s="26"/>
      <c r="O473" s="26"/>
      <c r="P473" s="69"/>
      <c r="Q473" s="69"/>
      <c r="R473" s="26"/>
      <c r="S473" s="26"/>
      <c r="T473" s="26"/>
      <c r="U473" s="26"/>
      <c r="V473" s="26"/>
      <c r="W473" s="26"/>
      <c r="X473" s="26"/>
      <c r="Y473" s="26"/>
      <c r="Z473" s="26"/>
      <c r="AA473" s="26"/>
      <c r="AB473" s="26"/>
      <c r="AC473" s="26"/>
      <c r="AD473" s="26"/>
      <c r="AE473" s="26"/>
      <c r="AF473" s="26"/>
      <c r="AG473" s="26"/>
      <c r="AH473" s="26"/>
      <c r="AI473" s="26"/>
      <c r="AJ473" s="26"/>
      <c r="AK473" s="26"/>
      <c r="AL473" s="26"/>
      <c r="AM473" s="26"/>
    </row>
    <row r="474" spans="1:39" ht="12.75" customHeight="1" x14ac:dyDescent="0.2">
      <c r="A474" s="71"/>
      <c r="B474" s="71"/>
      <c r="C474" s="71"/>
      <c r="D474" s="26"/>
      <c r="E474" s="26"/>
      <c r="F474" s="26"/>
      <c r="G474" s="26"/>
      <c r="H474" s="26"/>
      <c r="I474" s="26"/>
      <c r="J474" s="71"/>
      <c r="K474" s="71"/>
      <c r="L474" s="71"/>
      <c r="M474" s="26"/>
      <c r="N474" s="26"/>
      <c r="O474" s="26"/>
      <c r="P474" s="69"/>
      <c r="Q474" s="69"/>
      <c r="R474" s="26"/>
      <c r="S474" s="26"/>
      <c r="T474" s="26"/>
      <c r="U474" s="26"/>
      <c r="V474" s="26"/>
      <c r="W474" s="26"/>
      <c r="X474" s="26"/>
      <c r="Y474" s="26"/>
      <c r="Z474" s="26"/>
      <c r="AA474" s="26"/>
      <c r="AB474" s="26"/>
      <c r="AC474" s="26"/>
      <c r="AD474" s="26"/>
      <c r="AE474" s="26"/>
      <c r="AF474" s="26"/>
      <c r="AG474" s="26"/>
      <c r="AH474" s="26"/>
      <c r="AI474" s="26"/>
      <c r="AJ474" s="26"/>
      <c r="AK474" s="26"/>
      <c r="AL474" s="26"/>
      <c r="AM474" s="26"/>
    </row>
    <row r="475" spans="1:39" ht="12.75" customHeight="1" x14ac:dyDescent="0.2">
      <c r="A475" s="71"/>
      <c r="B475" s="71"/>
      <c r="C475" s="71"/>
      <c r="D475" s="26"/>
      <c r="E475" s="26"/>
      <c r="F475" s="26"/>
      <c r="G475" s="26"/>
      <c r="H475" s="26"/>
      <c r="I475" s="26"/>
      <c r="J475" s="71"/>
      <c r="K475" s="71"/>
      <c r="L475" s="71"/>
      <c r="M475" s="26"/>
      <c r="N475" s="26"/>
      <c r="O475" s="26"/>
      <c r="P475" s="69"/>
      <c r="Q475" s="69"/>
      <c r="R475" s="26"/>
      <c r="S475" s="26"/>
      <c r="T475" s="26"/>
      <c r="U475" s="26"/>
      <c r="V475" s="26"/>
      <c r="W475" s="26"/>
      <c r="X475" s="26"/>
      <c r="Y475" s="26"/>
      <c r="Z475" s="26"/>
      <c r="AA475" s="26"/>
      <c r="AB475" s="26"/>
      <c r="AC475" s="26"/>
      <c r="AD475" s="26"/>
      <c r="AE475" s="26"/>
      <c r="AF475" s="26"/>
      <c r="AG475" s="26"/>
      <c r="AH475" s="26"/>
      <c r="AI475" s="26"/>
      <c r="AJ475" s="26"/>
      <c r="AK475" s="26"/>
      <c r="AL475" s="26"/>
      <c r="AM475" s="26"/>
    </row>
    <row r="476" spans="1:39" ht="12.75" customHeight="1" x14ac:dyDescent="0.2">
      <c r="A476" s="71"/>
      <c r="B476" s="71"/>
      <c r="C476" s="71"/>
      <c r="D476" s="26"/>
      <c r="E476" s="26"/>
      <c r="F476" s="26"/>
      <c r="G476" s="26"/>
      <c r="H476" s="26"/>
      <c r="I476" s="26"/>
      <c r="J476" s="71"/>
      <c r="K476" s="71"/>
      <c r="L476" s="71"/>
      <c r="M476" s="26"/>
      <c r="N476" s="26"/>
      <c r="O476" s="26"/>
      <c r="P476" s="69"/>
      <c r="Q476" s="69"/>
      <c r="R476" s="26"/>
      <c r="S476" s="26"/>
      <c r="T476" s="26"/>
      <c r="U476" s="26"/>
      <c r="V476" s="26"/>
      <c r="W476" s="26"/>
      <c r="X476" s="26"/>
      <c r="Y476" s="26"/>
      <c r="Z476" s="26"/>
      <c r="AA476" s="26"/>
      <c r="AB476" s="26"/>
      <c r="AC476" s="26"/>
      <c r="AD476" s="26"/>
      <c r="AE476" s="26"/>
      <c r="AF476" s="26"/>
      <c r="AG476" s="26"/>
      <c r="AH476" s="26"/>
      <c r="AI476" s="26"/>
      <c r="AJ476" s="26"/>
      <c r="AK476" s="26"/>
      <c r="AL476" s="26"/>
      <c r="AM476" s="26"/>
    </row>
    <row r="477" spans="1:39" ht="12.75" customHeight="1" x14ac:dyDescent="0.2">
      <c r="A477" s="71"/>
      <c r="B477" s="71"/>
      <c r="C477" s="71"/>
      <c r="D477" s="26"/>
      <c r="E477" s="26"/>
      <c r="F477" s="26"/>
      <c r="G477" s="26"/>
      <c r="H477" s="26"/>
      <c r="I477" s="26"/>
      <c r="J477" s="71"/>
      <c r="K477" s="71"/>
      <c r="L477" s="71"/>
      <c r="M477" s="26"/>
      <c r="N477" s="26"/>
      <c r="O477" s="26"/>
      <c r="P477" s="69"/>
      <c r="Q477" s="69"/>
      <c r="R477" s="26"/>
      <c r="S477" s="26"/>
      <c r="T477" s="26"/>
      <c r="U477" s="26"/>
      <c r="V477" s="26"/>
      <c r="W477" s="26"/>
      <c r="X477" s="26"/>
      <c r="Y477" s="26"/>
      <c r="Z477" s="26"/>
      <c r="AA477" s="26"/>
      <c r="AB477" s="26"/>
      <c r="AC477" s="26"/>
      <c r="AD477" s="26"/>
      <c r="AE477" s="26"/>
      <c r="AF477" s="26"/>
      <c r="AG477" s="26"/>
      <c r="AH477" s="26"/>
      <c r="AI477" s="26"/>
      <c r="AJ477" s="26"/>
      <c r="AK477" s="26"/>
      <c r="AL477" s="26"/>
      <c r="AM477" s="26"/>
    </row>
    <row r="478" spans="1:39" ht="12.75" customHeight="1" x14ac:dyDescent="0.2">
      <c r="A478" s="71"/>
      <c r="B478" s="71"/>
      <c r="C478" s="71"/>
      <c r="D478" s="26"/>
      <c r="E478" s="26"/>
      <c r="F478" s="26"/>
      <c r="G478" s="26"/>
      <c r="H478" s="26"/>
      <c r="I478" s="26"/>
      <c r="J478" s="71"/>
      <c r="K478" s="71"/>
      <c r="L478" s="71"/>
      <c r="M478" s="26"/>
      <c r="N478" s="26"/>
      <c r="O478" s="26"/>
      <c r="P478" s="69"/>
      <c r="Q478" s="69"/>
      <c r="R478" s="26"/>
      <c r="S478" s="26"/>
      <c r="T478" s="26"/>
      <c r="U478" s="26"/>
      <c r="V478" s="26"/>
      <c r="W478" s="26"/>
      <c r="X478" s="26"/>
      <c r="Y478" s="26"/>
      <c r="Z478" s="26"/>
      <c r="AA478" s="26"/>
      <c r="AB478" s="26"/>
      <c r="AC478" s="26"/>
      <c r="AD478" s="26"/>
      <c r="AE478" s="26"/>
      <c r="AF478" s="26"/>
      <c r="AG478" s="26"/>
      <c r="AH478" s="26"/>
      <c r="AI478" s="26"/>
      <c r="AJ478" s="26"/>
      <c r="AK478" s="26"/>
      <c r="AL478" s="26"/>
      <c r="AM478" s="26"/>
    </row>
    <row r="479" spans="1:39" ht="12.75" customHeight="1" x14ac:dyDescent="0.2">
      <c r="A479" s="71"/>
      <c r="B479" s="71"/>
      <c r="C479" s="71"/>
      <c r="D479" s="26"/>
      <c r="E479" s="26"/>
      <c r="F479" s="26"/>
      <c r="G479" s="26"/>
      <c r="H479" s="26"/>
      <c r="I479" s="26"/>
      <c r="J479" s="71"/>
      <c r="K479" s="71"/>
      <c r="L479" s="71"/>
      <c r="M479" s="26"/>
      <c r="N479" s="26"/>
      <c r="O479" s="26"/>
      <c r="P479" s="69"/>
      <c r="Q479" s="69"/>
      <c r="R479" s="26"/>
      <c r="S479" s="26"/>
      <c r="T479" s="26"/>
      <c r="U479" s="26"/>
      <c r="V479" s="26"/>
      <c r="W479" s="26"/>
      <c r="X479" s="26"/>
      <c r="Y479" s="26"/>
      <c r="Z479" s="26"/>
      <c r="AA479" s="26"/>
      <c r="AB479" s="26"/>
      <c r="AC479" s="26"/>
      <c r="AD479" s="26"/>
      <c r="AE479" s="26"/>
      <c r="AF479" s="26"/>
      <c r="AG479" s="26"/>
      <c r="AH479" s="26"/>
      <c r="AI479" s="26"/>
      <c r="AJ479" s="26"/>
      <c r="AK479" s="26"/>
      <c r="AL479" s="26"/>
      <c r="AM479" s="26"/>
    </row>
    <row r="480" spans="1:39" ht="12.75" customHeight="1" x14ac:dyDescent="0.2">
      <c r="A480" s="71"/>
      <c r="B480" s="71"/>
      <c r="C480" s="71"/>
      <c r="D480" s="26"/>
      <c r="E480" s="26"/>
      <c r="F480" s="26"/>
      <c r="G480" s="26"/>
      <c r="H480" s="26"/>
      <c r="I480" s="26"/>
      <c r="J480" s="71"/>
      <c r="K480" s="71"/>
      <c r="L480" s="71"/>
      <c r="M480" s="26"/>
      <c r="N480" s="26"/>
      <c r="O480" s="26"/>
      <c r="P480" s="69"/>
      <c r="Q480" s="69"/>
      <c r="R480" s="26"/>
      <c r="S480" s="26"/>
      <c r="T480" s="26"/>
      <c r="U480" s="26"/>
      <c r="V480" s="26"/>
      <c r="W480" s="26"/>
      <c r="X480" s="26"/>
      <c r="Y480" s="26"/>
      <c r="Z480" s="26"/>
      <c r="AA480" s="26"/>
      <c r="AB480" s="26"/>
      <c r="AC480" s="26"/>
      <c r="AD480" s="26"/>
      <c r="AE480" s="26"/>
      <c r="AF480" s="26"/>
      <c r="AG480" s="26"/>
      <c r="AH480" s="26"/>
      <c r="AI480" s="26"/>
      <c r="AJ480" s="26"/>
      <c r="AK480" s="26"/>
      <c r="AL480" s="26"/>
      <c r="AM480" s="26"/>
    </row>
    <row r="481" spans="1:39" ht="12.75" customHeight="1" x14ac:dyDescent="0.2">
      <c r="A481" s="71"/>
      <c r="B481" s="71"/>
      <c r="C481" s="71"/>
      <c r="D481" s="26"/>
      <c r="E481" s="26"/>
      <c r="F481" s="26"/>
      <c r="G481" s="26"/>
      <c r="H481" s="26"/>
      <c r="I481" s="26"/>
      <c r="J481" s="71"/>
      <c r="K481" s="71"/>
      <c r="L481" s="71"/>
      <c r="M481" s="26"/>
      <c r="N481" s="26"/>
      <c r="O481" s="26"/>
      <c r="P481" s="69"/>
      <c r="Q481" s="69"/>
      <c r="R481" s="26"/>
      <c r="S481" s="26"/>
      <c r="T481" s="26"/>
      <c r="U481" s="26"/>
      <c r="V481" s="26"/>
      <c r="W481" s="26"/>
      <c r="X481" s="26"/>
      <c r="Y481" s="26"/>
      <c r="Z481" s="26"/>
      <c r="AA481" s="26"/>
      <c r="AB481" s="26"/>
      <c r="AC481" s="26"/>
      <c r="AD481" s="26"/>
      <c r="AE481" s="26"/>
      <c r="AF481" s="26"/>
      <c r="AG481" s="26"/>
      <c r="AH481" s="26"/>
      <c r="AI481" s="26"/>
      <c r="AJ481" s="26"/>
      <c r="AK481" s="26"/>
      <c r="AL481" s="26"/>
      <c r="AM481" s="26"/>
    </row>
    <row r="482" spans="1:39" ht="12.75" customHeight="1" x14ac:dyDescent="0.2">
      <c r="A482" s="71"/>
      <c r="B482" s="71"/>
      <c r="C482" s="71"/>
      <c r="D482" s="26"/>
      <c r="E482" s="26"/>
      <c r="F482" s="26"/>
      <c r="G482" s="26"/>
      <c r="H482" s="26"/>
      <c r="I482" s="26"/>
      <c r="J482" s="71"/>
      <c r="K482" s="71"/>
      <c r="L482" s="71"/>
      <c r="M482" s="26"/>
      <c r="N482" s="26"/>
      <c r="O482" s="26"/>
      <c r="P482" s="69"/>
      <c r="Q482" s="69"/>
      <c r="R482" s="26"/>
      <c r="S482" s="26"/>
      <c r="T482" s="26"/>
      <c r="U482" s="26"/>
      <c r="V482" s="26"/>
      <c r="W482" s="26"/>
      <c r="X482" s="26"/>
      <c r="Y482" s="26"/>
      <c r="Z482" s="26"/>
      <c r="AA482" s="26"/>
      <c r="AB482" s="26"/>
      <c r="AC482" s="26"/>
      <c r="AD482" s="26"/>
      <c r="AE482" s="26"/>
      <c r="AF482" s="26"/>
      <c r="AG482" s="26"/>
      <c r="AH482" s="26"/>
      <c r="AI482" s="26"/>
      <c r="AJ482" s="26"/>
      <c r="AK482" s="26"/>
      <c r="AL482" s="26"/>
      <c r="AM482" s="26"/>
    </row>
    <row r="483" spans="1:39" ht="12.75" customHeight="1" x14ac:dyDescent="0.2">
      <c r="A483" s="71"/>
      <c r="B483" s="71"/>
      <c r="C483" s="71"/>
      <c r="D483" s="26"/>
      <c r="E483" s="26"/>
      <c r="F483" s="26"/>
      <c r="G483" s="26"/>
      <c r="H483" s="26"/>
      <c r="I483" s="26"/>
      <c r="J483" s="71"/>
      <c r="K483" s="71"/>
      <c r="L483" s="71"/>
      <c r="M483" s="26"/>
      <c r="N483" s="26"/>
      <c r="O483" s="26"/>
      <c r="P483" s="69"/>
      <c r="Q483" s="69"/>
      <c r="R483" s="26"/>
      <c r="S483" s="26"/>
      <c r="T483" s="26"/>
      <c r="U483" s="26"/>
      <c r="V483" s="26"/>
      <c r="W483" s="26"/>
      <c r="X483" s="26"/>
      <c r="Y483" s="26"/>
      <c r="Z483" s="26"/>
      <c r="AA483" s="26"/>
      <c r="AB483" s="26"/>
      <c r="AC483" s="26"/>
      <c r="AD483" s="26"/>
      <c r="AE483" s="26"/>
      <c r="AF483" s="26"/>
      <c r="AG483" s="26"/>
      <c r="AH483" s="26"/>
      <c r="AI483" s="26"/>
      <c r="AJ483" s="26"/>
      <c r="AK483" s="26"/>
      <c r="AL483" s="26"/>
      <c r="AM483" s="26"/>
    </row>
    <row r="484" spans="1:39" ht="12.75" customHeight="1" x14ac:dyDescent="0.2">
      <c r="A484" s="71"/>
      <c r="B484" s="71"/>
      <c r="C484" s="71"/>
      <c r="D484" s="26"/>
      <c r="E484" s="26"/>
      <c r="F484" s="26"/>
      <c r="G484" s="26"/>
      <c r="H484" s="26"/>
      <c r="I484" s="26"/>
      <c r="J484" s="71"/>
      <c r="K484" s="71"/>
      <c r="L484" s="71"/>
      <c r="M484" s="26"/>
      <c r="N484" s="26"/>
      <c r="O484" s="26"/>
      <c r="P484" s="69"/>
      <c r="Q484" s="69"/>
      <c r="R484" s="26"/>
      <c r="S484" s="26"/>
      <c r="T484" s="26"/>
      <c r="U484" s="26"/>
      <c r="V484" s="26"/>
      <c r="W484" s="26"/>
      <c r="X484" s="26"/>
      <c r="Y484" s="26"/>
      <c r="Z484" s="26"/>
      <c r="AA484" s="26"/>
      <c r="AB484" s="26"/>
      <c r="AC484" s="26"/>
      <c r="AD484" s="26"/>
      <c r="AE484" s="26"/>
      <c r="AF484" s="26"/>
      <c r="AG484" s="26"/>
      <c r="AH484" s="26"/>
      <c r="AI484" s="26"/>
      <c r="AJ484" s="26"/>
      <c r="AK484" s="26"/>
      <c r="AL484" s="26"/>
      <c r="AM484" s="26"/>
    </row>
    <row r="485" spans="1:39" ht="12.75" customHeight="1" x14ac:dyDescent="0.2">
      <c r="A485" s="71"/>
      <c r="B485" s="71"/>
      <c r="C485" s="71"/>
      <c r="D485" s="26"/>
      <c r="E485" s="26"/>
      <c r="F485" s="26"/>
      <c r="G485" s="26"/>
      <c r="H485" s="26"/>
      <c r="I485" s="26"/>
      <c r="J485" s="71"/>
      <c r="K485" s="71"/>
      <c r="L485" s="71"/>
      <c r="M485" s="26"/>
      <c r="N485" s="26"/>
      <c r="O485" s="26"/>
      <c r="P485" s="69"/>
      <c r="Q485" s="69"/>
      <c r="R485" s="26"/>
      <c r="S485" s="26"/>
      <c r="T485" s="26"/>
      <c r="U485" s="26"/>
      <c r="V485" s="26"/>
      <c r="W485" s="26"/>
      <c r="X485" s="26"/>
      <c r="Y485" s="26"/>
      <c r="Z485" s="26"/>
      <c r="AA485" s="26"/>
      <c r="AB485" s="26"/>
      <c r="AC485" s="26"/>
      <c r="AD485" s="26"/>
      <c r="AE485" s="26"/>
      <c r="AF485" s="26"/>
      <c r="AG485" s="26"/>
      <c r="AH485" s="26"/>
      <c r="AI485" s="26"/>
      <c r="AJ485" s="26"/>
      <c r="AK485" s="26"/>
      <c r="AL485" s="26"/>
      <c r="AM485" s="26"/>
    </row>
    <row r="486" spans="1:39" ht="12.75" customHeight="1" x14ac:dyDescent="0.2">
      <c r="A486" s="71"/>
      <c r="B486" s="71"/>
      <c r="C486" s="71"/>
      <c r="D486" s="26"/>
      <c r="E486" s="26"/>
      <c r="F486" s="26"/>
      <c r="G486" s="26"/>
      <c r="H486" s="26"/>
      <c r="I486" s="26"/>
      <c r="J486" s="71"/>
      <c r="K486" s="71"/>
      <c r="L486" s="71"/>
      <c r="M486" s="26"/>
      <c r="N486" s="26"/>
      <c r="O486" s="26"/>
      <c r="P486" s="69"/>
      <c r="Q486" s="69"/>
      <c r="R486" s="26"/>
      <c r="S486" s="26"/>
      <c r="T486" s="26"/>
      <c r="U486" s="26"/>
      <c r="V486" s="26"/>
      <c r="W486" s="26"/>
      <c r="X486" s="26"/>
      <c r="Y486" s="26"/>
      <c r="Z486" s="26"/>
      <c r="AA486" s="26"/>
      <c r="AB486" s="26"/>
      <c r="AC486" s="26"/>
      <c r="AD486" s="26"/>
      <c r="AE486" s="26"/>
      <c r="AF486" s="26"/>
      <c r="AG486" s="26"/>
      <c r="AH486" s="26"/>
      <c r="AI486" s="26"/>
      <c r="AJ486" s="26"/>
      <c r="AK486" s="26"/>
      <c r="AL486" s="26"/>
      <c r="AM486" s="26"/>
    </row>
    <row r="487" spans="1:39" ht="12.75" customHeight="1" x14ac:dyDescent="0.2">
      <c r="A487" s="71"/>
      <c r="B487" s="71"/>
      <c r="C487" s="71"/>
      <c r="D487" s="26"/>
      <c r="E487" s="26"/>
      <c r="F487" s="26"/>
      <c r="G487" s="26"/>
      <c r="H487" s="26"/>
      <c r="I487" s="26"/>
      <c r="J487" s="71"/>
      <c r="K487" s="71"/>
      <c r="L487" s="71"/>
      <c r="M487" s="26"/>
      <c r="N487" s="26"/>
      <c r="O487" s="26"/>
      <c r="P487" s="69"/>
      <c r="Q487" s="69"/>
      <c r="R487" s="26"/>
      <c r="S487" s="26"/>
      <c r="T487" s="26"/>
      <c r="U487" s="26"/>
      <c r="V487" s="26"/>
      <c r="W487" s="26"/>
      <c r="X487" s="26"/>
      <c r="Y487" s="26"/>
      <c r="Z487" s="26"/>
      <c r="AA487" s="26"/>
      <c r="AB487" s="26"/>
      <c r="AC487" s="26"/>
      <c r="AD487" s="26"/>
      <c r="AE487" s="26"/>
      <c r="AF487" s="26"/>
      <c r="AG487" s="26"/>
      <c r="AH487" s="26"/>
      <c r="AI487" s="26"/>
      <c r="AJ487" s="26"/>
      <c r="AK487" s="26"/>
      <c r="AL487" s="26"/>
      <c r="AM487" s="26"/>
    </row>
    <row r="488" spans="1:39" ht="12.75" customHeight="1" x14ac:dyDescent="0.2">
      <c r="A488" s="71"/>
      <c r="B488" s="71"/>
      <c r="C488" s="71"/>
      <c r="D488" s="26"/>
      <c r="E488" s="26"/>
      <c r="F488" s="26"/>
      <c r="G488" s="26"/>
      <c r="H488" s="26"/>
      <c r="I488" s="26"/>
      <c r="J488" s="71"/>
      <c r="K488" s="71"/>
      <c r="L488" s="71"/>
      <c r="M488" s="26"/>
      <c r="N488" s="26"/>
      <c r="O488" s="26"/>
      <c r="P488" s="69"/>
      <c r="Q488" s="69"/>
      <c r="R488" s="26"/>
      <c r="S488" s="26"/>
      <c r="T488" s="26"/>
      <c r="U488" s="26"/>
      <c r="V488" s="26"/>
      <c r="W488" s="26"/>
      <c r="X488" s="26"/>
      <c r="Y488" s="26"/>
      <c r="Z488" s="26"/>
      <c r="AA488" s="26"/>
      <c r="AB488" s="26"/>
      <c r="AC488" s="26"/>
      <c r="AD488" s="26"/>
      <c r="AE488" s="26"/>
      <c r="AF488" s="26"/>
      <c r="AG488" s="26"/>
      <c r="AH488" s="26"/>
      <c r="AI488" s="26"/>
      <c r="AJ488" s="26"/>
      <c r="AK488" s="26"/>
      <c r="AL488" s="26"/>
      <c r="AM488" s="26"/>
    </row>
    <row r="489" spans="1:39" ht="12.75" customHeight="1" x14ac:dyDescent="0.2">
      <c r="A489" s="71"/>
      <c r="B489" s="71"/>
      <c r="C489" s="71"/>
      <c r="D489" s="26"/>
      <c r="E489" s="26"/>
      <c r="F489" s="26"/>
      <c r="G489" s="26"/>
      <c r="H489" s="26"/>
      <c r="I489" s="26"/>
      <c r="J489" s="71"/>
      <c r="K489" s="71"/>
      <c r="L489" s="71"/>
      <c r="M489" s="26"/>
      <c r="N489" s="26"/>
      <c r="O489" s="26"/>
      <c r="P489" s="69"/>
      <c r="Q489" s="69"/>
      <c r="R489" s="26"/>
      <c r="S489" s="26"/>
      <c r="T489" s="26"/>
      <c r="U489" s="26"/>
      <c r="V489" s="26"/>
      <c r="W489" s="26"/>
      <c r="X489" s="26"/>
      <c r="Y489" s="26"/>
      <c r="Z489" s="26"/>
      <c r="AA489" s="26"/>
      <c r="AB489" s="26"/>
      <c r="AC489" s="26"/>
      <c r="AD489" s="26"/>
      <c r="AE489" s="26"/>
      <c r="AF489" s="26"/>
      <c r="AG489" s="26"/>
      <c r="AH489" s="26"/>
      <c r="AI489" s="26"/>
      <c r="AJ489" s="26"/>
      <c r="AK489" s="26"/>
      <c r="AL489" s="26"/>
      <c r="AM489" s="26"/>
    </row>
    <row r="490" spans="1:39" ht="12.75" customHeight="1" x14ac:dyDescent="0.2">
      <c r="A490" s="71"/>
      <c r="B490" s="71"/>
      <c r="C490" s="71"/>
      <c r="D490" s="26"/>
      <c r="E490" s="26"/>
      <c r="F490" s="26"/>
      <c r="G490" s="26"/>
      <c r="H490" s="26"/>
      <c r="I490" s="26"/>
      <c r="J490" s="71"/>
      <c r="K490" s="71"/>
      <c r="L490" s="71"/>
      <c r="M490" s="26"/>
      <c r="N490" s="26"/>
      <c r="O490" s="26"/>
      <c r="P490" s="69"/>
      <c r="Q490" s="69"/>
      <c r="R490" s="26"/>
      <c r="S490" s="26"/>
      <c r="T490" s="26"/>
      <c r="U490" s="26"/>
      <c r="V490" s="26"/>
      <c r="W490" s="26"/>
      <c r="X490" s="26"/>
      <c r="Y490" s="26"/>
      <c r="Z490" s="26"/>
      <c r="AA490" s="26"/>
      <c r="AB490" s="26"/>
      <c r="AC490" s="26"/>
      <c r="AD490" s="26"/>
      <c r="AE490" s="26"/>
      <c r="AF490" s="26"/>
      <c r="AG490" s="26"/>
      <c r="AH490" s="26"/>
      <c r="AI490" s="26"/>
      <c r="AJ490" s="26"/>
      <c r="AK490" s="26"/>
      <c r="AL490" s="26"/>
      <c r="AM490" s="26"/>
    </row>
    <row r="491" spans="1:39" ht="12.75" customHeight="1" x14ac:dyDescent="0.2">
      <c r="A491" s="71"/>
      <c r="B491" s="71"/>
      <c r="C491" s="71"/>
      <c r="D491" s="26"/>
      <c r="E491" s="26"/>
      <c r="F491" s="26"/>
      <c r="G491" s="26"/>
      <c r="H491" s="26"/>
      <c r="I491" s="26"/>
      <c r="J491" s="71"/>
      <c r="K491" s="71"/>
      <c r="L491" s="71"/>
      <c r="M491" s="26"/>
      <c r="N491" s="26"/>
      <c r="O491" s="26"/>
      <c r="P491" s="69"/>
      <c r="Q491" s="69"/>
      <c r="R491" s="26"/>
      <c r="S491" s="26"/>
      <c r="T491" s="26"/>
      <c r="U491" s="26"/>
      <c r="V491" s="26"/>
      <c r="W491" s="26"/>
      <c r="X491" s="26"/>
      <c r="Y491" s="26"/>
      <c r="Z491" s="26"/>
      <c r="AA491" s="26"/>
      <c r="AB491" s="26"/>
      <c r="AC491" s="26"/>
      <c r="AD491" s="26"/>
      <c r="AE491" s="26"/>
      <c r="AF491" s="26"/>
      <c r="AG491" s="26"/>
      <c r="AH491" s="26"/>
      <c r="AI491" s="26"/>
      <c r="AJ491" s="26"/>
      <c r="AK491" s="26"/>
      <c r="AL491" s="26"/>
      <c r="AM491" s="26"/>
    </row>
    <row r="492" spans="1:39" ht="12.75" customHeight="1" x14ac:dyDescent="0.2">
      <c r="A492" s="71"/>
      <c r="B492" s="71"/>
      <c r="C492" s="71"/>
      <c r="D492" s="26"/>
      <c r="E492" s="26"/>
      <c r="F492" s="26"/>
      <c r="G492" s="26"/>
      <c r="H492" s="26"/>
      <c r="I492" s="26"/>
      <c r="J492" s="71"/>
      <c r="K492" s="71"/>
      <c r="L492" s="71"/>
      <c r="M492" s="26"/>
      <c r="N492" s="26"/>
      <c r="O492" s="26"/>
      <c r="P492" s="69"/>
      <c r="Q492" s="69"/>
      <c r="R492" s="26"/>
      <c r="S492" s="26"/>
      <c r="T492" s="26"/>
      <c r="U492" s="26"/>
      <c r="V492" s="26"/>
      <c r="W492" s="26"/>
      <c r="X492" s="26"/>
      <c r="Y492" s="26"/>
      <c r="Z492" s="26"/>
      <c r="AA492" s="26"/>
      <c r="AB492" s="26"/>
      <c r="AC492" s="26"/>
      <c r="AD492" s="26"/>
      <c r="AE492" s="26"/>
      <c r="AF492" s="26"/>
      <c r="AG492" s="26"/>
      <c r="AH492" s="26"/>
      <c r="AI492" s="26"/>
      <c r="AJ492" s="26"/>
      <c r="AK492" s="26"/>
      <c r="AL492" s="26"/>
      <c r="AM492" s="26"/>
    </row>
    <row r="493" spans="1:39" ht="12.75" customHeight="1" x14ac:dyDescent="0.2">
      <c r="A493" s="71"/>
      <c r="B493" s="71"/>
      <c r="C493" s="71"/>
      <c r="D493" s="26"/>
      <c r="E493" s="26"/>
      <c r="F493" s="26"/>
      <c r="G493" s="26"/>
      <c r="H493" s="26"/>
      <c r="I493" s="26"/>
      <c r="J493" s="71"/>
      <c r="K493" s="71"/>
      <c r="L493" s="71"/>
      <c r="M493" s="26"/>
      <c r="N493" s="26"/>
      <c r="O493" s="26"/>
      <c r="P493" s="69"/>
      <c r="Q493" s="69"/>
      <c r="R493" s="26"/>
      <c r="S493" s="26"/>
      <c r="T493" s="26"/>
      <c r="U493" s="26"/>
      <c r="V493" s="26"/>
      <c r="W493" s="26"/>
      <c r="X493" s="26"/>
      <c r="Y493" s="26"/>
      <c r="Z493" s="26"/>
      <c r="AA493" s="26"/>
      <c r="AB493" s="26"/>
      <c r="AC493" s="26"/>
      <c r="AD493" s="26"/>
      <c r="AE493" s="26"/>
      <c r="AF493" s="26"/>
      <c r="AG493" s="26"/>
      <c r="AH493" s="26"/>
      <c r="AI493" s="26"/>
      <c r="AJ493" s="26"/>
      <c r="AK493" s="26"/>
      <c r="AL493" s="26"/>
      <c r="AM493" s="26"/>
    </row>
    <row r="494" spans="1:39" ht="12.75" customHeight="1" x14ac:dyDescent="0.2">
      <c r="A494" s="71"/>
      <c r="B494" s="71"/>
      <c r="C494" s="71"/>
      <c r="D494" s="26"/>
      <c r="E494" s="26"/>
      <c r="F494" s="26"/>
      <c r="G494" s="26"/>
      <c r="H494" s="26"/>
      <c r="I494" s="26"/>
      <c r="J494" s="71"/>
      <c r="K494" s="71"/>
      <c r="L494" s="71"/>
      <c r="M494" s="26"/>
      <c r="N494" s="26"/>
      <c r="O494" s="26"/>
      <c r="P494" s="69"/>
      <c r="Q494" s="69"/>
      <c r="R494" s="26"/>
      <c r="S494" s="26"/>
      <c r="T494" s="26"/>
      <c r="U494" s="26"/>
      <c r="V494" s="26"/>
      <c r="W494" s="26"/>
      <c r="X494" s="26"/>
      <c r="Y494" s="26"/>
      <c r="Z494" s="26"/>
      <c r="AA494" s="26"/>
      <c r="AB494" s="26"/>
      <c r="AC494" s="26"/>
      <c r="AD494" s="26"/>
      <c r="AE494" s="26"/>
      <c r="AF494" s="26"/>
      <c r="AG494" s="26"/>
      <c r="AH494" s="26"/>
      <c r="AI494" s="26"/>
      <c r="AJ494" s="26"/>
      <c r="AK494" s="26"/>
      <c r="AL494" s="26"/>
      <c r="AM494" s="26"/>
    </row>
    <row r="495" spans="1:39" ht="12.75" customHeight="1" x14ac:dyDescent="0.2">
      <c r="A495" s="71"/>
      <c r="B495" s="71"/>
      <c r="C495" s="71"/>
      <c r="D495" s="26"/>
      <c r="E495" s="26"/>
      <c r="F495" s="26"/>
      <c r="G495" s="26"/>
      <c r="H495" s="26"/>
      <c r="I495" s="26"/>
      <c r="J495" s="71"/>
      <c r="K495" s="71"/>
      <c r="L495" s="71"/>
      <c r="M495" s="26"/>
      <c r="N495" s="26"/>
      <c r="O495" s="26"/>
      <c r="P495" s="69"/>
      <c r="Q495" s="69"/>
      <c r="R495" s="26"/>
      <c r="S495" s="26"/>
      <c r="T495" s="26"/>
      <c r="U495" s="26"/>
      <c r="V495" s="26"/>
      <c r="W495" s="26"/>
      <c r="X495" s="26"/>
      <c r="Y495" s="26"/>
      <c r="Z495" s="26"/>
      <c r="AA495" s="26"/>
      <c r="AB495" s="26"/>
      <c r="AC495" s="26"/>
      <c r="AD495" s="26"/>
      <c r="AE495" s="26"/>
      <c r="AF495" s="26"/>
      <c r="AG495" s="26"/>
      <c r="AH495" s="26"/>
      <c r="AI495" s="26"/>
      <c r="AJ495" s="26"/>
      <c r="AK495" s="26"/>
      <c r="AL495" s="26"/>
      <c r="AM495" s="26"/>
    </row>
    <row r="496" spans="1:39" ht="12.75" customHeight="1" x14ac:dyDescent="0.2">
      <c r="A496" s="71"/>
      <c r="B496" s="71"/>
      <c r="C496" s="71"/>
      <c r="D496" s="26"/>
      <c r="E496" s="26"/>
      <c r="F496" s="26"/>
      <c r="G496" s="26"/>
      <c r="H496" s="26"/>
      <c r="I496" s="26"/>
      <c r="J496" s="71"/>
      <c r="K496" s="71"/>
      <c r="L496" s="71"/>
      <c r="M496" s="26"/>
      <c r="N496" s="26"/>
      <c r="O496" s="26"/>
      <c r="P496" s="69"/>
      <c r="Q496" s="69"/>
      <c r="R496" s="26"/>
      <c r="S496" s="26"/>
      <c r="T496" s="26"/>
      <c r="U496" s="26"/>
      <c r="V496" s="26"/>
      <c r="W496" s="26"/>
      <c r="X496" s="26"/>
      <c r="Y496" s="26"/>
      <c r="Z496" s="26"/>
      <c r="AA496" s="26"/>
      <c r="AB496" s="26"/>
      <c r="AC496" s="26"/>
      <c r="AD496" s="26"/>
      <c r="AE496" s="26"/>
      <c r="AF496" s="26"/>
      <c r="AG496" s="26"/>
      <c r="AH496" s="26"/>
      <c r="AI496" s="26"/>
      <c r="AJ496" s="26"/>
      <c r="AK496" s="26"/>
      <c r="AL496" s="26"/>
      <c r="AM496" s="26"/>
    </row>
    <row r="497" spans="1:39" ht="12.75" customHeight="1" x14ac:dyDescent="0.2">
      <c r="A497" s="71"/>
      <c r="B497" s="71"/>
      <c r="C497" s="71"/>
      <c r="D497" s="26"/>
      <c r="E497" s="26"/>
      <c r="F497" s="26"/>
      <c r="G497" s="26"/>
      <c r="H497" s="26"/>
      <c r="I497" s="26"/>
      <c r="J497" s="71"/>
      <c r="K497" s="71"/>
      <c r="L497" s="71"/>
      <c r="M497" s="26"/>
      <c r="N497" s="26"/>
      <c r="O497" s="26"/>
      <c r="P497" s="69"/>
      <c r="Q497" s="69"/>
      <c r="R497" s="26"/>
      <c r="S497" s="26"/>
      <c r="T497" s="26"/>
      <c r="U497" s="26"/>
      <c r="V497" s="26"/>
      <c r="W497" s="26"/>
      <c r="X497" s="26"/>
      <c r="Y497" s="26"/>
      <c r="Z497" s="26"/>
      <c r="AA497" s="26"/>
      <c r="AB497" s="26"/>
      <c r="AC497" s="26"/>
      <c r="AD497" s="26"/>
      <c r="AE497" s="26"/>
      <c r="AF497" s="26"/>
      <c r="AG497" s="26"/>
      <c r="AH497" s="26"/>
      <c r="AI497" s="26"/>
      <c r="AJ497" s="26"/>
      <c r="AK497" s="26"/>
      <c r="AL497" s="26"/>
      <c r="AM497" s="26"/>
    </row>
    <row r="498" spans="1:39" ht="12.75" customHeight="1" x14ac:dyDescent="0.2">
      <c r="A498" s="71"/>
      <c r="B498" s="71"/>
      <c r="C498" s="71"/>
      <c r="D498" s="26"/>
      <c r="E498" s="26"/>
      <c r="F498" s="26"/>
      <c r="G498" s="26"/>
      <c r="H498" s="26"/>
      <c r="I498" s="26"/>
      <c r="J498" s="71"/>
      <c r="K498" s="71"/>
      <c r="L498" s="71"/>
      <c r="M498" s="26"/>
      <c r="N498" s="26"/>
      <c r="O498" s="26"/>
      <c r="P498" s="69"/>
      <c r="Q498" s="69"/>
      <c r="R498" s="26"/>
      <c r="S498" s="26"/>
      <c r="T498" s="26"/>
      <c r="U498" s="26"/>
      <c r="V498" s="26"/>
      <c r="W498" s="26"/>
      <c r="X498" s="26"/>
      <c r="Y498" s="26"/>
      <c r="Z498" s="26"/>
      <c r="AA498" s="26"/>
      <c r="AB498" s="26"/>
      <c r="AC498" s="26"/>
      <c r="AD498" s="26"/>
      <c r="AE498" s="26"/>
      <c r="AF498" s="26"/>
      <c r="AG498" s="26"/>
      <c r="AH498" s="26"/>
      <c r="AI498" s="26"/>
      <c r="AJ498" s="26"/>
      <c r="AK498" s="26"/>
      <c r="AL498" s="26"/>
      <c r="AM498" s="26"/>
    </row>
    <row r="499" spans="1:39" ht="12.75" customHeight="1" x14ac:dyDescent="0.2">
      <c r="A499" s="71"/>
      <c r="B499" s="71"/>
      <c r="C499" s="71"/>
      <c r="D499" s="26"/>
      <c r="E499" s="26"/>
      <c r="F499" s="26"/>
      <c r="G499" s="26"/>
      <c r="H499" s="26"/>
      <c r="I499" s="26"/>
      <c r="J499" s="71"/>
      <c r="K499" s="71"/>
      <c r="L499" s="71"/>
      <c r="M499" s="26"/>
      <c r="N499" s="26"/>
      <c r="O499" s="26"/>
      <c r="P499" s="69"/>
      <c r="Q499" s="69"/>
      <c r="R499" s="26"/>
      <c r="S499" s="26"/>
      <c r="T499" s="26"/>
      <c r="U499" s="26"/>
      <c r="V499" s="26"/>
      <c r="W499" s="26"/>
      <c r="X499" s="26"/>
      <c r="Y499" s="26"/>
      <c r="Z499" s="26"/>
      <c r="AA499" s="26"/>
      <c r="AB499" s="26"/>
      <c r="AC499" s="26"/>
      <c r="AD499" s="26"/>
      <c r="AE499" s="26"/>
      <c r="AF499" s="26"/>
      <c r="AG499" s="26"/>
      <c r="AH499" s="26"/>
      <c r="AI499" s="26"/>
      <c r="AJ499" s="26"/>
      <c r="AK499" s="26"/>
      <c r="AL499" s="26"/>
      <c r="AM499" s="26"/>
    </row>
    <row r="500" spans="1:39" ht="12.75" customHeight="1" x14ac:dyDescent="0.2">
      <c r="A500" s="71"/>
      <c r="B500" s="71"/>
      <c r="C500" s="71"/>
      <c r="D500" s="26"/>
      <c r="E500" s="26"/>
      <c r="F500" s="26"/>
      <c r="G500" s="26"/>
      <c r="H500" s="26"/>
      <c r="I500" s="26"/>
      <c r="J500" s="71"/>
      <c r="K500" s="71"/>
      <c r="L500" s="71"/>
      <c r="M500" s="26"/>
      <c r="N500" s="26"/>
      <c r="O500" s="26"/>
      <c r="P500" s="69"/>
      <c r="Q500" s="69"/>
      <c r="R500" s="26"/>
      <c r="S500" s="26"/>
      <c r="T500" s="26"/>
      <c r="U500" s="26"/>
      <c r="V500" s="26"/>
      <c r="W500" s="26"/>
      <c r="X500" s="26"/>
      <c r="Y500" s="26"/>
      <c r="Z500" s="26"/>
      <c r="AA500" s="26"/>
      <c r="AB500" s="26"/>
      <c r="AC500" s="26"/>
      <c r="AD500" s="26"/>
      <c r="AE500" s="26"/>
      <c r="AF500" s="26"/>
      <c r="AG500" s="26"/>
      <c r="AH500" s="26"/>
      <c r="AI500" s="26"/>
      <c r="AJ500" s="26"/>
      <c r="AK500" s="26"/>
      <c r="AL500" s="26"/>
      <c r="AM500" s="26"/>
    </row>
    <row r="501" spans="1:39" ht="12.75" customHeight="1" x14ac:dyDescent="0.2">
      <c r="A501" s="71"/>
      <c r="B501" s="71"/>
      <c r="C501" s="71"/>
      <c r="D501" s="26"/>
      <c r="E501" s="26"/>
      <c r="F501" s="26"/>
      <c r="G501" s="26"/>
      <c r="H501" s="26"/>
      <c r="I501" s="26"/>
      <c r="J501" s="71"/>
      <c r="K501" s="71"/>
      <c r="L501" s="71"/>
      <c r="M501" s="26"/>
      <c r="N501" s="26"/>
      <c r="O501" s="26"/>
      <c r="P501" s="69"/>
      <c r="Q501" s="69"/>
      <c r="R501" s="26"/>
      <c r="S501" s="26"/>
      <c r="T501" s="26"/>
      <c r="U501" s="26"/>
      <c r="V501" s="26"/>
      <c r="W501" s="26"/>
      <c r="X501" s="26"/>
      <c r="Y501" s="26"/>
      <c r="Z501" s="26"/>
      <c r="AA501" s="26"/>
      <c r="AB501" s="26"/>
      <c r="AC501" s="26"/>
      <c r="AD501" s="26"/>
      <c r="AE501" s="26"/>
      <c r="AF501" s="26"/>
      <c r="AG501" s="26"/>
      <c r="AH501" s="26"/>
      <c r="AI501" s="26"/>
      <c r="AJ501" s="26"/>
      <c r="AK501" s="26"/>
      <c r="AL501" s="26"/>
      <c r="AM501" s="26"/>
    </row>
    <row r="502" spans="1:39" ht="12.75" customHeight="1" x14ac:dyDescent="0.2">
      <c r="A502" s="71"/>
      <c r="B502" s="71"/>
      <c r="C502" s="71"/>
      <c r="D502" s="26"/>
      <c r="E502" s="26"/>
      <c r="F502" s="26"/>
      <c r="G502" s="26"/>
      <c r="H502" s="26"/>
      <c r="I502" s="26"/>
      <c r="J502" s="71"/>
      <c r="K502" s="71"/>
      <c r="L502" s="71"/>
      <c r="M502" s="26"/>
      <c r="N502" s="26"/>
      <c r="O502" s="26"/>
      <c r="P502" s="69"/>
      <c r="Q502" s="69"/>
      <c r="R502" s="26"/>
      <c r="S502" s="26"/>
      <c r="T502" s="26"/>
      <c r="U502" s="26"/>
      <c r="V502" s="26"/>
      <c r="W502" s="26"/>
      <c r="X502" s="26"/>
      <c r="Y502" s="26"/>
      <c r="Z502" s="26"/>
      <c r="AA502" s="26"/>
      <c r="AB502" s="26"/>
      <c r="AC502" s="26"/>
      <c r="AD502" s="26"/>
      <c r="AE502" s="26"/>
      <c r="AF502" s="26"/>
      <c r="AG502" s="26"/>
      <c r="AH502" s="26"/>
      <c r="AI502" s="26"/>
      <c r="AJ502" s="26"/>
      <c r="AK502" s="26"/>
      <c r="AL502" s="26"/>
      <c r="AM502" s="26"/>
    </row>
    <row r="503" spans="1:39" ht="12.75" customHeight="1" x14ac:dyDescent="0.2">
      <c r="A503" s="71"/>
      <c r="B503" s="71"/>
      <c r="C503" s="71"/>
      <c r="D503" s="26"/>
      <c r="E503" s="26"/>
      <c r="F503" s="26"/>
      <c r="G503" s="26"/>
      <c r="H503" s="26"/>
      <c r="I503" s="26"/>
      <c r="J503" s="71"/>
      <c r="K503" s="71"/>
      <c r="L503" s="71"/>
      <c r="M503" s="26"/>
      <c r="N503" s="26"/>
      <c r="O503" s="26"/>
      <c r="P503" s="69"/>
      <c r="Q503" s="69"/>
      <c r="R503" s="26"/>
      <c r="S503" s="26"/>
      <c r="T503" s="26"/>
      <c r="U503" s="26"/>
      <c r="V503" s="26"/>
      <c r="W503" s="26"/>
      <c r="X503" s="26"/>
      <c r="Y503" s="26"/>
      <c r="Z503" s="26"/>
      <c r="AA503" s="26"/>
      <c r="AB503" s="26"/>
      <c r="AC503" s="26"/>
      <c r="AD503" s="26"/>
      <c r="AE503" s="26"/>
      <c r="AF503" s="26"/>
      <c r="AG503" s="26"/>
      <c r="AH503" s="26"/>
      <c r="AI503" s="26"/>
      <c r="AJ503" s="26"/>
      <c r="AK503" s="26"/>
      <c r="AL503" s="26"/>
      <c r="AM503" s="26"/>
    </row>
    <row r="504" spans="1:39" ht="12.75" customHeight="1" x14ac:dyDescent="0.2">
      <c r="A504" s="71"/>
      <c r="B504" s="71"/>
      <c r="C504" s="71"/>
      <c r="D504" s="26"/>
      <c r="E504" s="26"/>
      <c r="F504" s="26"/>
      <c r="G504" s="26"/>
      <c r="H504" s="26"/>
      <c r="I504" s="26"/>
      <c r="J504" s="71"/>
      <c r="K504" s="71"/>
      <c r="L504" s="71"/>
      <c r="M504" s="26"/>
      <c r="N504" s="26"/>
      <c r="O504" s="26"/>
      <c r="P504" s="69"/>
      <c r="Q504" s="69"/>
      <c r="R504" s="26"/>
      <c r="S504" s="26"/>
      <c r="T504" s="26"/>
      <c r="U504" s="26"/>
      <c r="V504" s="26"/>
      <c r="W504" s="26"/>
      <c r="X504" s="26"/>
      <c r="Y504" s="26"/>
      <c r="Z504" s="26"/>
      <c r="AA504" s="26"/>
      <c r="AB504" s="26"/>
      <c r="AC504" s="26"/>
      <c r="AD504" s="26"/>
      <c r="AE504" s="26"/>
      <c r="AF504" s="26"/>
      <c r="AG504" s="26"/>
      <c r="AH504" s="26"/>
      <c r="AI504" s="26"/>
      <c r="AJ504" s="26"/>
      <c r="AK504" s="26"/>
      <c r="AL504" s="26"/>
      <c r="AM504" s="26"/>
    </row>
    <row r="505" spans="1:39" ht="12.75" customHeight="1" x14ac:dyDescent="0.2">
      <c r="A505" s="71"/>
      <c r="B505" s="71"/>
      <c r="C505" s="71"/>
      <c r="D505" s="26"/>
      <c r="E505" s="26"/>
      <c r="F505" s="26"/>
      <c r="G505" s="26"/>
      <c r="H505" s="26"/>
      <c r="I505" s="26"/>
      <c r="J505" s="71"/>
      <c r="K505" s="71"/>
      <c r="L505" s="71"/>
      <c r="M505" s="26"/>
      <c r="N505" s="26"/>
      <c r="O505" s="26"/>
      <c r="P505" s="69"/>
      <c r="Q505" s="69"/>
      <c r="R505" s="26"/>
      <c r="S505" s="26"/>
      <c r="T505" s="26"/>
      <c r="U505" s="26"/>
      <c r="V505" s="26"/>
      <c r="W505" s="26"/>
      <c r="X505" s="26"/>
      <c r="Y505" s="26"/>
      <c r="Z505" s="26"/>
      <c r="AA505" s="26"/>
      <c r="AB505" s="26"/>
      <c r="AC505" s="26"/>
      <c r="AD505" s="26"/>
      <c r="AE505" s="26"/>
      <c r="AF505" s="26"/>
      <c r="AG505" s="26"/>
      <c r="AH505" s="26"/>
      <c r="AI505" s="26"/>
      <c r="AJ505" s="26"/>
      <c r="AK505" s="26"/>
      <c r="AL505" s="26"/>
      <c r="AM505" s="26"/>
    </row>
    <row r="506" spans="1:39" ht="12.75" customHeight="1" x14ac:dyDescent="0.2">
      <c r="A506" s="71"/>
      <c r="B506" s="71"/>
      <c r="C506" s="71"/>
      <c r="D506" s="26"/>
      <c r="E506" s="26"/>
      <c r="F506" s="26"/>
      <c r="G506" s="26"/>
      <c r="H506" s="26"/>
      <c r="I506" s="26"/>
      <c r="J506" s="71"/>
      <c r="K506" s="71"/>
      <c r="L506" s="71"/>
      <c r="M506" s="26"/>
      <c r="N506" s="26"/>
      <c r="O506" s="26"/>
      <c r="P506" s="69"/>
      <c r="Q506" s="69"/>
      <c r="R506" s="26"/>
      <c r="S506" s="26"/>
      <c r="T506" s="26"/>
      <c r="U506" s="26"/>
      <c r="V506" s="26"/>
      <c r="W506" s="26"/>
      <c r="X506" s="26"/>
      <c r="Y506" s="26"/>
      <c r="Z506" s="26"/>
      <c r="AA506" s="26"/>
      <c r="AB506" s="26"/>
      <c r="AC506" s="26"/>
      <c r="AD506" s="26"/>
      <c r="AE506" s="26"/>
      <c r="AF506" s="26"/>
      <c r="AG506" s="26"/>
      <c r="AH506" s="26"/>
      <c r="AI506" s="26"/>
      <c r="AJ506" s="26"/>
      <c r="AK506" s="26"/>
      <c r="AL506" s="26"/>
      <c r="AM506" s="26"/>
    </row>
    <row r="507" spans="1:39" ht="12.75" customHeight="1" x14ac:dyDescent="0.2">
      <c r="A507" s="71"/>
      <c r="B507" s="71"/>
      <c r="C507" s="71"/>
      <c r="D507" s="26"/>
      <c r="E507" s="26"/>
      <c r="F507" s="26"/>
      <c r="G507" s="26"/>
      <c r="H507" s="26"/>
      <c r="I507" s="26"/>
      <c r="J507" s="71"/>
      <c r="K507" s="71"/>
      <c r="L507" s="71"/>
      <c r="M507" s="26"/>
      <c r="N507" s="26"/>
      <c r="O507" s="26"/>
      <c r="P507" s="69"/>
      <c r="Q507" s="69"/>
      <c r="R507" s="26"/>
      <c r="S507" s="26"/>
      <c r="T507" s="26"/>
      <c r="U507" s="26"/>
      <c r="V507" s="26"/>
      <c r="W507" s="26"/>
      <c r="X507" s="26"/>
      <c r="Y507" s="26"/>
      <c r="Z507" s="26"/>
      <c r="AA507" s="26"/>
      <c r="AB507" s="26"/>
      <c r="AC507" s="26"/>
      <c r="AD507" s="26"/>
      <c r="AE507" s="26"/>
      <c r="AF507" s="26"/>
      <c r="AG507" s="26"/>
      <c r="AH507" s="26"/>
      <c r="AI507" s="26"/>
      <c r="AJ507" s="26"/>
      <c r="AK507" s="26"/>
      <c r="AL507" s="26"/>
      <c r="AM507" s="26"/>
    </row>
    <row r="508" spans="1:39" ht="12.75" customHeight="1" x14ac:dyDescent="0.2">
      <c r="A508" s="71"/>
      <c r="B508" s="71"/>
      <c r="C508" s="71"/>
      <c r="D508" s="26"/>
      <c r="E508" s="26"/>
      <c r="F508" s="26"/>
      <c r="G508" s="26"/>
      <c r="H508" s="26"/>
      <c r="I508" s="26"/>
      <c r="J508" s="71"/>
      <c r="K508" s="71"/>
      <c r="L508" s="71"/>
      <c r="M508" s="26"/>
      <c r="N508" s="26"/>
      <c r="O508" s="26"/>
      <c r="P508" s="69"/>
      <c r="Q508" s="69"/>
      <c r="R508" s="26"/>
      <c r="S508" s="26"/>
      <c r="T508" s="26"/>
      <c r="U508" s="26"/>
      <c r="V508" s="26"/>
      <c r="W508" s="26"/>
      <c r="X508" s="26"/>
      <c r="Y508" s="26"/>
      <c r="Z508" s="26"/>
      <c r="AA508" s="26"/>
      <c r="AB508" s="26"/>
      <c r="AC508" s="26"/>
      <c r="AD508" s="26"/>
      <c r="AE508" s="26"/>
      <c r="AF508" s="26"/>
      <c r="AG508" s="26"/>
      <c r="AH508" s="26"/>
      <c r="AI508" s="26"/>
      <c r="AJ508" s="26"/>
      <c r="AK508" s="26"/>
      <c r="AL508" s="26"/>
      <c r="AM508" s="26"/>
    </row>
    <row r="509" spans="1:39" ht="12.75" customHeight="1" x14ac:dyDescent="0.2">
      <c r="A509" s="71"/>
      <c r="B509" s="71"/>
      <c r="C509" s="71"/>
      <c r="D509" s="26"/>
      <c r="E509" s="26"/>
      <c r="F509" s="26"/>
      <c r="G509" s="26"/>
      <c r="H509" s="26"/>
      <c r="I509" s="26"/>
      <c r="J509" s="71"/>
      <c r="K509" s="71"/>
      <c r="L509" s="71"/>
      <c r="M509" s="26"/>
      <c r="N509" s="26"/>
      <c r="O509" s="26"/>
      <c r="P509" s="69"/>
      <c r="Q509" s="69"/>
      <c r="R509" s="26"/>
      <c r="S509" s="26"/>
      <c r="T509" s="26"/>
      <c r="U509" s="26"/>
      <c r="V509" s="26"/>
      <c r="W509" s="26"/>
      <c r="X509" s="26"/>
      <c r="Y509" s="26"/>
      <c r="Z509" s="26"/>
      <c r="AA509" s="26"/>
      <c r="AB509" s="26"/>
      <c r="AC509" s="26"/>
      <c r="AD509" s="26"/>
      <c r="AE509" s="26"/>
      <c r="AF509" s="26"/>
      <c r="AG509" s="26"/>
      <c r="AH509" s="26"/>
      <c r="AI509" s="26"/>
      <c r="AJ509" s="26"/>
      <c r="AK509" s="26"/>
      <c r="AL509" s="26"/>
      <c r="AM509" s="26"/>
    </row>
    <row r="510" spans="1:39" ht="12.75" customHeight="1" x14ac:dyDescent="0.2">
      <c r="A510" s="71"/>
      <c r="B510" s="71"/>
      <c r="C510" s="71"/>
      <c r="D510" s="26"/>
      <c r="E510" s="26"/>
      <c r="F510" s="26"/>
      <c r="G510" s="26"/>
      <c r="H510" s="26"/>
      <c r="I510" s="26"/>
      <c r="J510" s="71"/>
      <c r="K510" s="71"/>
      <c r="L510" s="71"/>
      <c r="M510" s="26"/>
      <c r="N510" s="26"/>
      <c r="O510" s="26"/>
      <c r="P510" s="69"/>
      <c r="Q510" s="69"/>
      <c r="R510" s="26"/>
      <c r="S510" s="26"/>
      <c r="T510" s="26"/>
      <c r="U510" s="26"/>
      <c r="V510" s="26"/>
      <c r="W510" s="26"/>
      <c r="X510" s="26"/>
      <c r="Y510" s="26"/>
      <c r="Z510" s="26"/>
      <c r="AA510" s="26"/>
      <c r="AB510" s="26"/>
      <c r="AC510" s="26"/>
      <c r="AD510" s="26"/>
      <c r="AE510" s="26"/>
      <c r="AF510" s="26"/>
      <c r="AG510" s="26"/>
      <c r="AH510" s="26"/>
      <c r="AI510" s="26"/>
      <c r="AJ510" s="26"/>
      <c r="AK510" s="26"/>
      <c r="AL510" s="26"/>
      <c r="AM510" s="26"/>
    </row>
    <row r="511" spans="1:39" ht="12.75" customHeight="1" x14ac:dyDescent="0.2">
      <c r="A511" s="71"/>
      <c r="B511" s="71"/>
      <c r="C511" s="71"/>
      <c r="D511" s="26"/>
      <c r="E511" s="26"/>
      <c r="F511" s="26"/>
      <c r="G511" s="26"/>
      <c r="H511" s="26"/>
      <c r="I511" s="26"/>
      <c r="J511" s="71"/>
      <c r="K511" s="71"/>
      <c r="L511" s="71"/>
      <c r="M511" s="26"/>
      <c r="N511" s="26"/>
      <c r="O511" s="26"/>
      <c r="P511" s="69"/>
      <c r="Q511" s="69"/>
      <c r="R511" s="26"/>
      <c r="S511" s="26"/>
      <c r="T511" s="26"/>
      <c r="U511" s="26"/>
      <c r="V511" s="26"/>
      <c r="W511" s="26"/>
      <c r="X511" s="26"/>
      <c r="Y511" s="26"/>
      <c r="Z511" s="26"/>
      <c r="AA511" s="26"/>
      <c r="AB511" s="26"/>
      <c r="AC511" s="26"/>
      <c r="AD511" s="26"/>
      <c r="AE511" s="26"/>
      <c r="AF511" s="26"/>
      <c r="AG511" s="26"/>
      <c r="AH511" s="26"/>
      <c r="AI511" s="26"/>
      <c r="AJ511" s="26"/>
      <c r="AK511" s="26"/>
      <c r="AL511" s="26"/>
      <c r="AM511" s="26"/>
    </row>
    <row r="512" spans="1:39" ht="12.75" customHeight="1" x14ac:dyDescent="0.2">
      <c r="A512" s="71"/>
      <c r="B512" s="71"/>
      <c r="C512" s="71"/>
      <c r="D512" s="26"/>
      <c r="E512" s="26"/>
      <c r="F512" s="26"/>
      <c r="G512" s="26"/>
      <c r="H512" s="26"/>
      <c r="I512" s="26"/>
      <c r="J512" s="71"/>
      <c r="K512" s="71"/>
      <c r="L512" s="71"/>
      <c r="M512" s="26"/>
      <c r="N512" s="26"/>
      <c r="O512" s="26"/>
      <c r="P512" s="69"/>
      <c r="Q512" s="69"/>
      <c r="R512" s="26"/>
      <c r="S512" s="26"/>
      <c r="T512" s="26"/>
      <c r="U512" s="26"/>
      <c r="V512" s="26"/>
      <c r="W512" s="26"/>
      <c r="X512" s="26"/>
      <c r="Y512" s="26"/>
      <c r="Z512" s="26"/>
      <c r="AA512" s="26"/>
      <c r="AB512" s="26"/>
      <c r="AC512" s="26"/>
      <c r="AD512" s="26"/>
      <c r="AE512" s="26"/>
      <c r="AF512" s="26"/>
      <c r="AG512" s="26"/>
      <c r="AH512" s="26"/>
      <c r="AI512" s="26"/>
      <c r="AJ512" s="26"/>
      <c r="AK512" s="26"/>
      <c r="AL512" s="26"/>
      <c r="AM512" s="26"/>
    </row>
    <row r="513" spans="1:39" ht="12.75" customHeight="1" x14ac:dyDescent="0.2">
      <c r="A513" s="71"/>
      <c r="B513" s="71"/>
      <c r="C513" s="71"/>
      <c r="D513" s="26"/>
      <c r="E513" s="26"/>
      <c r="F513" s="26"/>
      <c r="G513" s="26"/>
      <c r="H513" s="26"/>
      <c r="I513" s="26"/>
      <c r="J513" s="71"/>
      <c r="K513" s="71"/>
      <c r="L513" s="71"/>
      <c r="M513" s="26"/>
      <c r="N513" s="26"/>
      <c r="O513" s="26"/>
      <c r="P513" s="69"/>
      <c r="Q513" s="69"/>
      <c r="R513" s="26"/>
      <c r="S513" s="26"/>
      <c r="T513" s="26"/>
      <c r="U513" s="26"/>
      <c r="V513" s="26"/>
      <c r="W513" s="26"/>
      <c r="X513" s="26"/>
      <c r="Y513" s="26"/>
      <c r="Z513" s="26"/>
      <c r="AA513" s="26"/>
      <c r="AB513" s="26"/>
      <c r="AC513" s="26"/>
      <c r="AD513" s="26"/>
      <c r="AE513" s="26"/>
      <c r="AF513" s="26"/>
      <c r="AG513" s="26"/>
      <c r="AH513" s="26"/>
      <c r="AI513" s="26"/>
      <c r="AJ513" s="26"/>
      <c r="AK513" s="26"/>
      <c r="AL513" s="26"/>
      <c r="AM513" s="26"/>
    </row>
    <row r="514" spans="1:39" ht="12.75" customHeight="1" x14ac:dyDescent="0.2">
      <c r="A514" s="71"/>
      <c r="B514" s="71"/>
      <c r="C514" s="71"/>
      <c r="D514" s="26"/>
      <c r="E514" s="26"/>
      <c r="F514" s="26"/>
      <c r="G514" s="26"/>
      <c r="H514" s="26"/>
      <c r="I514" s="26"/>
      <c r="J514" s="71"/>
      <c r="K514" s="71"/>
      <c r="L514" s="71"/>
      <c r="M514" s="26"/>
      <c r="N514" s="26"/>
      <c r="O514" s="26"/>
      <c r="P514" s="69"/>
      <c r="Q514" s="69"/>
      <c r="R514" s="26"/>
      <c r="S514" s="26"/>
      <c r="T514" s="26"/>
      <c r="U514" s="26"/>
      <c r="V514" s="26"/>
      <c r="W514" s="26"/>
      <c r="X514" s="26"/>
      <c r="Y514" s="26"/>
      <c r="Z514" s="26"/>
      <c r="AA514" s="26"/>
      <c r="AB514" s="26"/>
      <c r="AC514" s="26"/>
      <c r="AD514" s="26"/>
      <c r="AE514" s="26"/>
      <c r="AF514" s="26"/>
      <c r="AG514" s="26"/>
      <c r="AH514" s="26"/>
      <c r="AI514" s="26"/>
      <c r="AJ514" s="26"/>
      <c r="AK514" s="26"/>
      <c r="AL514" s="26"/>
      <c r="AM514" s="26"/>
    </row>
    <row r="515" spans="1:39" ht="12.75" customHeight="1" x14ac:dyDescent="0.2">
      <c r="A515" s="71"/>
      <c r="B515" s="71"/>
      <c r="C515" s="71"/>
      <c r="D515" s="26"/>
      <c r="E515" s="26"/>
      <c r="F515" s="26"/>
      <c r="G515" s="26"/>
      <c r="H515" s="26"/>
      <c r="I515" s="26"/>
      <c r="J515" s="71"/>
      <c r="K515" s="71"/>
      <c r="L515" s="71"/>
      <c r="M515" s="26"/>
      <c r="N515" s="26"/>
      <c r="O515" s="26"/>
      <c r="P515" s="69"/>
      <c r="Q515" s="69"/>
      <c r="R515" s="26"/>
      <c r="S515" s="26"/>
      <c r="T515" s="26"/>
      <c r="U515" s="26"/>
      <c r="V515" s="26"/>
      <c r="W515" s="26"/>
      <c r="X515" s="26"/>
      <c r="Y515" s="26"/>
      <c r="Z515" s="26"/>
      <c r="AA515" s="26"/>
      <c r="AB515" s="26"/>
      <c r="AC515" s="26"/>
      <c r="AD515" s="26"/>
      <c r="AE515" s="26"/>
      <c r="AF515" s="26"/>
      <c r="AG515" s="26"/>
      <c r="AH515" s="26"/>
      <c r="AI515" s="26"/>
      <c r="AJ515" s="26"/>
      <c r="AK515" s="26"/>
      <c r="AL515" s="26"/>
      <c r="AM515" s="26"/>
    </row>
    <row r="516" spans="1:39" ht="12.75" customHeight="1" x14ac:dyDescent="0.2">
      <c r="A516" s="71"/>
      <c r="B516" s="71"/>
      <c r="C516" s="71"/>
      <c r="D516" s="26"/>
      <c r="E516" s="26"/>
      <c r="F516" s="26"/>
      <c r="G516" s="26"/>
      <c r="H516" s="26"/>
      <c r="I516" s="26"/>
      <c r="J516" s="71"/>
      <c r="K516" s="71"/>
      <c r="L516" s="71"/>
      <c r="M516" s="26"/>
      <c r="N516" s="26"/>
      <c r="O516" s="26"/>
      <c r="P516" s="69"/>
      <c r="Q516" s="69"/>
      <c r="R516" s="26"/>
      <c r="S516" s="26"/>
      <c r="T516" s="26"/>
      <c r="U516" s="26"/>
      <c r="V516" s="26"/>
      <c r="W516" s="26"/>
      <c r="X516" s="26"/>
      <c r="Y516" s="26"/>
      <c r="Z516" s="26"/>
      <c r="AA516" s="26"/>
      <c r="AB516" s="26"/>
      <c r="AC516" s="26"/>
      <c r="AD516" s="26"/>
      <c r="AE516" s="26"/>
      <c r="AF516" s="26"/>
      <c r="AG516" s="26"/>
      <c r="AH516" s="26"/>
      <c r="AI516" s="26"/>
      <c r="AJ516" s="26"/>
      <c r="AK516" s="26"/>
      <c r="AL516" s="26"/>
      <c r="AM516" s="26"/>
    </row>
    <row r="517" spans="1:39" ht="12.75" customHeight="1" x14ac:dyDescent="0.2">
      <c r="A517" s="71"/>
      <c r="B517" s="71"/>
      <c r="C517" s="71"/>
      <c r="D517" s="26"/>
      <c r="E517" s="26"/>
      <c r="F517" s="26"/>
      <c r="G517" s="26"/>
      <c r="H517" s="26"/>
      <c r="I517" s="26"/>
      <c r="J517" s="71"/>
      <c r="K517" s="71"/>
      <c r="L517" s="71"/>
      <c r="M517" s="26"/>
      <c r="N517" s="26"/>
      <c r="O517" s="26"/>
      <c r="P517" s="69"/>
      <c r="Q517" s="69"/>
      <c r="R517" s="26"/>
      <c r="S517" s="26"/>
      <c r="T517" s="26"/>
      <c r="U517" s="26"/>
      <c r="V517" s="26"/>
      <c r="W517" s="26"/>
      <c r="X517" s="26"/>
      <c r="Y517" s="26"/>
      <c r="Z517" s="26"/>
      <c r="AA517" s="26"/>
      <c r="AB517" s="26"/>
      <c r="AC517" s="26"/>
      <c r="AD517" s="26"/>
      <c r="AE517" s="26"/>
      <c r="AF517" s="26"/>
      <c r="AG517" s="26"/>
      <c r="AH517" s="26"/>
      <c r="AI517" s="26"/>
      <c r="AJ517" s="26"/>
      <c r="AK517" s="26"/>
      <c r="AL517" s="26"/>
      <c r="AM517" s="26"/>
    </row>
    <row r="518" spans="1:39" ht="12.75" customHeight="1" x14ac:dyDescent="0.2">
      <c r="A518" s="71"/>
      <c r="B518" s="71"/>
      <c r="C518" s="71"/>
      <c r="D518" s="26"/>
      <c r="E518" s="26"/>
      <c r="F518" s="26"/>
      <c r="G518" s="26"/>
      <c r="H518" s="26"/>
      <c r="I518" s="26"/>
      <c r="J518" s="71"/>
      <c r="K518" s="71"/>
      <c r="L518" s="71"/>
      <c r="M518" s="26"/>
      <c r="N518" s="26"/>
      <c r="O518" s="26"/>
      <c r="P518" s="69"/>
      <c r="Q518" s="69"/>
      <c r="R518" s="26"/>
      <c r="S518" s="26"/>
      <c r="T518" s="26"/>
      <c r="U518" s="26"/>
      <c r="V518" s="26"/>
      <c r="W518" s="26"/>
      <c r="X518" s="26"/>
      <c r="Y518" s="26"/>
      <c r="Z518" s="26"/>
      <c r="AA518" s="26"/>
      <c r="AB518" s="26"/>
      <c r="AC518" s="26"/>
      <c r="AD518" s="26"/>
      <c r="AE518" s="26"/>
      <c r="AF518" s="26"/>
      <c r="AG518" s="26"/>
      <c r="AH518" s="26"/>
      <c r="AI518" s="26"/>
      <c r="AJ518" s="26"/>
      <c r="AK518" s="26"/>
      <c r="AL518" s="26"/>
      <c r="AM518" s="26"/>
    </row>
    <row r="519" spans="1:39" ht="12.75" customHeight="1" x14ac:dyDescent="0.2">
      <c r="A519" s="71"/>
      <c r="B519" s="71"/>
      <c r="C519" s="71"/>
      <c r="D519" s="26"/>
      <c r="E519" s="26"/>
      <c r="F519" s="26"/>
      <c r="G519" s="26"/>
      <c r="H519" s="26"/>
      <c r="I519" s="26"/>
      <c r="J519" s="71"/>
      <c r="K519" s="71"/>
      <c r="L519" s="71"/>
      <c r="M519" s="26"/>
      <c r="N519" s="26"/>
      <c r="O519" s="26"/>
      <c r="P519" s="69"/>
      <c r="Q519" s="69"/>
      <c r="R519" s="26"/>
      <c r="S519" s="26"/>
      <c r="T519" s="26"/>
      <c r="U519" s="26"/>
      <c r="V519" s="26"/>
      <c r="W519" s="26"/>
      <c r="X519" s="26"/>
      <c r="Y519" s="26"/>
      <c r="Z519" s="26"/>
      <c r="AA519" s="26"/>
      <c r="AB519" s="26"/>
      <c r="AC519" s="26"/>
      <c r="AD519" s="26"/>
      <c r="AE519" s="26"/>
      <c r="AF519" s="26"/>
      <c r="AG519" s="26"/>
      <c r="AH519" s="26"/>
      <c r="AI519" s="26"/>
      <c r="AJ519" s="26"/>
      <c r="AK519" s="26"/>
      <c r="AL519" s="26"/>
      <c r="AM519" s="26"/>
    </row>
    <row r="520" spans="1:39" ht="12.75" customHeight="1" x14ac:dyDescent="0.2">
      <c r="A520" s="71"/>
      <c r="B520" s="71"/>
      <c r="C520" s="71"/>
      <c r="D520" s="26"/>
      <c r="E520" s="26"/>
      <c r="F520" s="26"/>
      <c r="G520" s="26"/>
      <c r="H520" s="26"/>
      <c r="I520" s="26"/>
      <c r="J520" s="71"/>
      <c r="K520" s="71"/>
      <c r="L520" s="71"/>
      <c r="M520" s="26"/>
      <c r="N520" s="26"/>
      <c r="O520" s="26"/>
      <c r="P520" s="69"/>
      <c r="Q520" s="69"/>
      <c r="R520" s="26"/>
      <c r="S520" s="26"/>
      <c r="T520" s="26"/>
      <c r="U520" s="26"/>
      <c r="V520" s="26"/>
      <c r="W520" s="26"/>
      <c r="X520" s="26"/>
      <c r="Y520" s="26"/>
      <c r="Z520" s="26"/>
      <c r="AA520" s="26"/>
      <c r="AB520" s="26"/>
      <c r="AC520" s="26"/>
      <c r="AD520" s="26"/>
      <c r="AE520" s="26"/>
      <c r="AF520" s="26"/>
      <c r="AG520" s="26"/>
      <c r="AH520" s="26"/>
      <c r="AI520" s="26"/>
      <c r="AJ520" s="26"/>
      <c r="AK520" s="26"/>
      <c r="AL520" s="26"/>
      <c r="AM520" s="26"/>
    </row>
    <row r="521" spans="1:39" ht="12.75" customHeight="1" x14ac:dyDescent="0.2">
      <c r="A521" s="71"/>
      <c r="B521" s="71"/>
      <c r="C521" s="71"/>
      <c r="D521" s="26"/>
      <c r="E521" s="26"/>
      <c r="F521" s="26"/>
      <c r="G521" s="26"/>
      <c r="H521" s="26"/>
      <c r="I521" s="26"/>
      <c r="J521" s="71"/>
      <c r="K521" s="71"/>
      <c r="L521" s="71"/>
      <c r="M521" s="26"/>
      <c r="N521" s="26"/>
      <c r="O521" s="26"/>
      <c r="P521" s="69"/>
      <c r="Q521" s="69"/>
      <c r="R521" s="26"/>
      <c r="S521" s="26"/>
      <c r="T521" s="26"/>
      <c r="U521" s="26"/>
      <c r="V521" s="26"/>
      <c r="W521" s="26"/>
      <c r="X521" s="26"/>
      <c r="Y521" s="26"/>
      <c r="Z521" s="26"/>
      <c r="AA521" s="26"/>
      <c r="AB521" s="26"/>
      <c r="AC521" s="26"/>
      <c r="AD521" s="26"/>
      <c r="AE521" s="26"/>
      <c r="AF521" s="26"/>
      <c r="AG521" s="26"/>
      <c r="AH521" s="26"/>
      <c r="AI521" s="26"/>
      <c r="AJ521" s="26"/>
      <c r="AK521" s="26"/>
      <c r="AL521" s="26"/>
      <c r="AM521" s="26"/>
    </row>
    <row r="522" spans="1:39" ht="12.75" customHeight="1" x14ac:dyDescent="0.2">
      <c r="A522" s="71"/>
      <c r="B522" s="71"/>
      <c r="C522" s="71"/>
      <c r="D522" s="26"/>
      <c r="E522" s="26"/>
      <c r="F522" s="26"/>
      <c r="G522" s="26"/>
      <c r="H522" s="26"/>
      <c r="I522" s="26"/>
      <c r="J522" s="71"/>
      <c r="K522" s="71"/>
      <c r="L522" s="71"/>
      <c r="M522" s="26"/>
      <c r="N522" s="26"/>
      <c r="O522" s="26"/>
      <c r="P522" s="69"/>
      <c r="Q522" s="69"/>
      <c r="R522" s="26"/>
      <c r="S522" s="26"/>
      <c r="T522" s="26"/>
      <c r="U522" s="26"/>
      <c r="V522" s="26"/>
      <c r="W522" s="26"/>
      <c r="X522" s="26"/>
      <c r="Y522" s="26"/>
      <c r="Z522" s="26"/>
      <c r="AA522" s="26"/>
      <c r="AB522" s="26"/>
      <c r="AC522" s="26"/>
      <c r="AD522" s="26"/>
      <c r="AE522" s="26"/>
      <c r="AF522" s="26"/>
      <c r="AG522" s="26"/>
      <c r="AH522" s="26"/>
      <c r="AI522" s="26"/>
      <c r="AJ522" s="26"/>
      <c r="AK522" s="26"/>
      <c r="AL522" s="26"/>
      <c r="AM522" s="26"/>
    </row>
    <row r="523" spans="1:39" ht="12.75" customHeight="1" x14ac:dyDescent="0.2">
      <c r="A523" s="71"/>
      <c r="B523" s="71"/>
      <c r="C523" s="71"/>
      <c r="D523" s="26"/>
      <c r="E523" s="26"/>
      <c r="F523" s="26"/>
      <c r="G523" s="26"/>
      <c r="H523" s="26"/>
      <c r="I523" s="26"/>
      <c r="J523" s="71"/>
      <c r="K523" s="71"/>
      <c r="L523" s="71"/>
      <c r="M523" s="26"/>
      <c r="N523" s="26"/>
      <c r="O523" s="26"/>
      <c r="P523" s="69"/>
      <c r="Q523" s="69"/>
      <c r="R523" s="26"/>
      <c r="S523" s="26"/>
      <c r="T523" s="26"/>
      <c r="U523" s="26"/>
      <c r="V523" s="26"/>
      <c r="W523" s="26"/>
      <c r="X523" s="26"/>
      <c r="Y523" s="26"/>
      <c r="Z523" s="26"/>
      <c r="AA523" s="26"/>
      <c r="AB523" s="26"/>
      <c r="AC523" s="26"/>
      <c r="AD523" s="26"/>
      <c r="AE523" s="26"/>
      <c r="AF523" s="26"/>
      <c r="AG523" s="26"/>
      <c r="AH523" s="26"/>
      <c r="AI523" s="26"/>
      <c r="AJ523" s="26"/>
      <c r="AK523" s="26"/>
      <c r="AL523" s="26"/>
      <c r="AM523" s="26"/>
    </row>
    <row r="524" spans="1:39" ht="12.75" customHeight="1" x14ac:dyDescent="0.2">
      <c r="A524" s="71"/>
      <c r="B524" s="71"/>
      <c r="C524" s="71"/>
      <c r="D524" s="26"/>
      <c r="E524" s="26"/>
      <c r="F524" s="26"/>
      <c r="G524" s="26"/>
      <c r="H524" s="26"/>
      <c r="I524" s="26"/>
      <c r="J524" s="71"/>
      <c r="K524" s="71"/>
      <c r="L524" s="71"/>
      <c r="M524" s="26"/>
      <c r="N524" s="26"/>
      <c r="O524" s="26"/>
      <c r="P524" s="69"/>
      <c r="Q524" s="69"/>
      <c r="R524" s="26"/>
      <c r="S524" s="26"/>
      <c r="T524" s="26"/>
      <c r="U524" s="26"/>
      <c r="V524" s="26"/>
      <c r="W524" s="26"/>
      <c r="X524" s="26"/>
      <c r="Y524" s="26"/>
      <c r="Z524" s="26"/>
      <c r="AA524" s="26"/>
      <c r="AB524" s="26"/>
      <c r="AC524" s="26"/>
      <c r="AD524" s="26"/>
      <c r="AE524" s="26"/>
      <c r="AF524" s="26"/>
      <c r="AG524" s="26"/>
      <c r="AH524" s="26"/>
      <c r="AI524" s="26"/>
      <c r="AJ524" s="26"/>
      <c r="AK524" s="26"/>
      <c r="AL524" s="26"/>
      <c r="AM524" s="26"/>
    </row>
    <row r="525" spans="1:39" ht="12.75" customHeight="1" x14ac:dyDescent="0.2">
      <c r="A525" s="71"/>
      <c r="B525" s="71"/>
      <c r="C525" s="71"/>
      <c r="D525" s="26"/>
      <c r="E525" s="26"/>
      <c r="F525" s="26"/>
      <c r="G525" s="26"/>
      <c r="H525" s="26"/>
      <c r="I525" s="26"/>
      <c r="J525" s="71"/>
      <c r="K525" s="71"/>
      <c r="L525" s="71"/>
      <c r="M525" s="26"/>
      <c r="N525" s="26"/>
      <c r="O525" s="26"/>
      <c r="P525" s="69"/>
      <c r="Q525" s="69"/>
      <c r="R525" s="26"/>
      <c r="S525" s="26"/>
      <c r="T525" s="26"/>
      <c r="U525" s="26"/>
      <c r="V525" s="26"/>
      <c r="W525" s="26"/>
      <c r="X525" s="26"/>
      <c r="Y525" s="26"/>
      <c r="Z525" s="26"/>
      <c r="AA525" s="26"/>
      <c r="AB525" s="26"/>
      <c r="AC525" s="26"/>
      <c r="AD525" s="26"/>
      <c r="AE525" s="26"/>
      <c r="AF525" s="26"/>
      <c r="AG525" s="26"/>
      <c r="AH525" s="26"/>
      <c r="AI525" s="26"/>
      <c r="AJ525" s="26"/>
      <c r="AK525" s="26"/>
      <c r="AL525" s="26"/>
      <c r="AM525" s="26"/>
    </row>
    <row r="526" spans="1:39" ht="12.75" customHeight="1" x14ac:dyDescent="0.2">
      <c r="A526" s="71"/>
      <c r="B526" s="71"/>
      <c r="C526" s="71"/>
      <c r="D526" s="26"/>
      <c r="E526" s="26"/>
      <c r="F526" s="26"/>
      <c r="G526" s="26"/>
      <c r="H526" s="26"/>
      <c r="I526" s="26"/>
      <c r="J526" s="71"/>
      <c r="K526" s="71"/>
      <c r="L526" s="71"/>
      <c r="M526" s="26"/>
      <c r="N526" s="26"/>
      <c r="O526" s="26"/>
      <c r="P526" s="69"/>
      <c r="Q526" s="69"/>
      <c r="R526" s="26"/>
      <c r="S526" s="26"/>
      <c r="T526" s="26"/>
      <c r="U526" s="26"/>
      <c r="V526" s="26"/>
      <c r="W526" s="26"/>
      <c r="X526" s="26"/>
      <c r="Y526" s="26"/>
      <c r="Z526" s="26"/>
      <c r="AA526" s="26"/>
      <c r="AB526" s="26"/>
      <c r="AC526" s="26"/>
      <c r="AD526" s="26"/>
      <c r="AE526" s="26"/>
      <c r="AF526" s="26"/>
      <c r="AG526" s="26"/>
      <c r="AH526" s="26"/>
      <c r="AI526" s="26"/>
      <c r="AJ526" s="26"/>
      <c r="AK526" s="26"/>
      <c r="AL526" s="26"/>
      <c r="AM526" s="26"/>
    </row>
    <row r="527" spans="1:39" ht="12.75" customHeight="1" x14ac:dyDescent="0.2">
      <c r="A527" s="71"/>
      <c r="B527" s="71"/>
      <c r="C527" s="71"/>
      <c r="D527" s="26"/>
      <c r="E527" s="26"/>
      <c r="F527" s="26"/>
      <c r="G527" s="26"/>
      <c r="H527" s="26"/>
      <c r="I527" s="26"/>
      <c r="J527" s="71"/>
      <c r="K527" s="71"/>
      <c r="L527" s="71"/>
      <c r="M527" s="26"/>
      <c r="N527" s="26"/>
      <c r="O527" s="26"/>
      <c r="P527" s="69"/>
      <c r="Q527" s="69"/>
      <c r="R527" s="26"/>
      <c r="S527" s="26"/>
      <c r="T527" s="26"/>
      <c r="U527" s="26"/>
      <c r="V527" s="26"/>
      <c r="W527" s="26"/>
      <c r="X527" s="26"/>
      <c r="Y527" s="26"/>
      <c r="Z527" s="26"/>
      <c r="AA527" s="26"/>
      <c r="AB527" s="26"/>
      <c r="AC527" s="26"/>
      <c r="AD527" s="26"/>
      <c r="AE527" s="26"/>
      <c r="AF527" s="26"/>
      <c r="AG527" s="26"/>
      <c r="AH527" s="26"/>
      <c r="AI527" s="26"/>
      <c r="AJ527" s="26"/>
      <c r="AK527" s="26"/>
      <c r="AL527" s="26"/>
      <c r="AM527" s="26"/>
    </row>
    <row r="528" spans="1:39" ht="12.75" customHeight="1" x14ac:dyDescent="0.2">
      <c r="A528" s="71"/>
      <c r="B528" s="71"/>
      <c r="C528" s="71"/>
      <c r="D528" s="26"/>
      <c r="E528" s="26"/>
      <c r="F528" s="26"/>
      <c r="G528" s="26"/>
      <c r="H528" s="26"/>
      <c r="I528" s="26"/>
      <c r="J528" s="71"/>
      <c r="K528" s="71"/>
      <c r="L528" s="71"/>
      <c r="M528" s="26"/>
      <c r="N528" s="26"/>
      <c r="O528" s="26"/>
      <c r="P528" s="69"/>
      <c r="Q528" s="69"/>
      <c r="R528" s="26"/>
      <c r="S528" s="26"/>
      <c r="T528" s="26"/>
      <c r="U528" s="26"/>
      <c r="V528" s="26"/>
      <c r="W528" s="26"/>
      <c r="X528" s="26"/>
      <c r="Y528" s="26"/>
      <c r="Z528" s="26"/>
      <c r="AA528" s="26"/>
      <c r="AB528" s="26"/>
      <c r="AC528" s="26"/>
      <c r="AD528" s="26"/>
      <c r="AE528" s="26"/>
      <c r="AF528" s="26"/>
      <c r="AG528" s="26"/>
      <c r="AH528" s="26"/>
      <c r="AI528" s="26"/>
      <c r="AJ528" s="26"/>
      <c r="AK528" s="26"/>
      <c r="AL528" s="26"/>
      <c r="AM528" s="26"/>
    </row>
    <row r="529" spans="1:39" ht="12.75" customHeight="1" x14ac:dyDescent="0.2">
      <c r="A529" s="71"/>
      <c r="B529" s="71"/>
      <c r="C529" s="71"/>
      <c r="D529" s="26"/>
      <c r="E529" s="26"/>
      <c r="F529" s="26"/>
      <c r="G529" s="26"/>
      <c r="H529" s="26"/>
      <c r="I529" s="26"/>
      <c r="J529" s="71"/>
      <c r="K529" s="71"/>
      <c r="L529" s="71"/>
      <c r="M529" s="26"/>
      <c r="N529" s="26"/>
      <c r="O529" s="26"/>
      <c r="P529" s="69"/>
      <c r="Q529" s="69"/>
      <c r="R529" s="26"/>
      <c r="S529" s="26"/>
      <c r="T529" s="26"/>
      <c r="U529" s="26"/>
      <c r="V529" s="26"/>
      <c r="W529" s="26"/>
      <c r="X529" s="26"/>
      <c r="Y529" s="26"/>
      <c r="Z529" s="26"/>
      <c r="AA529" s="26"/>
      <c r="AB529" s="26"/>
      <c r="AC529" s="26"/>
      <c r="AD529" s="26"/>
      <c r="AE529" s="26"/>
      <c r="AF529" s="26"/>
      <c r="AG529" s="26"/>
      <c r="AH529" s="26"/>
      <c r="AI529" s="26"/>
      <c r="AJ529" s="26"/>
      <c r="AK529" s="26"/>
      <c r="AL529" s="26"/>
      <c r="AM529" s="26"/>
    </row>
    <row r="530" spans="1:39" ht="12.75" customHeight="1" x14ac:dyDescent="0.2">
      <c r="A530" s="71"/>
      <c r="B530" s="71"/>
      <c r="C530" s="71"/>
      <c r="D530" s="26"/>
      <c r="E530" s="26"/>
      <c r="F530" s="26"/>
      <c r="G530" s="26"/>
      <c r="H530" s="26"/>
      <c r="I530" s="26"/>
      <c r="J530" s="71"/>
      <c r="K530" s="71"/>
      <c r="L530" s="71"/>
      <c r="M530" s="26"/>
      <c r="N530" s="26"/>
      <c r="O530" s="26"/>
      <c r="P530" s="69"/>
      <c r="Q530" s="69"/>
      <c r="R530" s="26"/>
      <c r="S530" s="26"/>
      <c r="T530" s="26"/>
      <c r="U530" s="26"/>
      <c r="V530" s="26"/>
      <c r="W530" s="26"/>
      <c r="X530" s="26"/>
      <c r="Y530" s="26"/>
      <c r="Z530" s="26"/>
      <c r="AA530" s="26"/>
      <c r="AB530" s="26"/>
      <c r="AC530" s="26"/>
      <c r="AD530" s="26"/>
      <c r="AE530" s="26"/>
      <c r="AF530" s="26"/>
      <c r="AG530" s="26"/>
      <c r="AH530" s="26"/>
      <c r="AI530" s="26"/>
      <c r="AJ530" s="26"/>
      <c r="AK530" s="26"/>
      <c r="AL530" s="26"/>
      <c r="AM530" s="26"/>
    </row>
    <row r="531" spans="1:39" ht="12.75" customHeight="1" x14ac:dyDescent="0.2">
      <c r="A531" s="71"/>
      <c r="B531" s="71"/>
      <c r="C531" s="71"/>
      <c r="D531" s="26"/>
      <c r="E531" s="26"/>
      <c r="F531" s="26"/>
      <c r="G531" s="26"/>
      <c r="H531" s="26"/>
      <c r="I531" s="26"/>
      <c r="J531" s="71"/>
      <c r="K531" s="71"/>
      <c r="L531" s="71"/>
      <c r="M531" s="26"/>
      <c r="N531" s="26"/>
      <c r="O531" s="26"/>
      <c r="P531" s="69"/>
      <c r="Q531" s="69"/>
      <c r="R531" s="26"/>
      <c r="S531" s="26"/>
      <c r="T531" s="26"/>
      <c r="U531" s="26"/>
      <c r="V531" s="26"/>
      <c r="W531" s="26"/>
      <c r="X531" s="26"/>
      <c r="Y531" s="26"/>
      <c r="Z531" s="26"/>
      <c r="AA531" s="26"/>
      <c r="AB531" s="26"/>
      <c r="AC531" s="26"/>
      <c r="AD531" s="26"/>
      <c r="AE531" s="26"/>
      <c r="AF531" s="26"/>
      <c r="AG531" s="26"/>
      <c r="AH531" s="26"/>
      <c r="AI531" s="26"/>
      <c r="AJ531" s="26"/>
      <c r="AK531" s="26"/>
      <c r="AL531" s="26"/>
      <c r="AM531" s="26"/>
    </row>
    <row r="532" spans="1:39" ht="12.75" customHeight="1" x14ac:dyDescent="0.2">
      <c r="A532" s="71"/>
      <c r="B532" s="71"/>
      <c r="C532" s="71"/>
      <c r="D532" s="26"/>
      <c r="E532" s="26"/>
      <c r="F532" s="26"/>
      <c r="G532" s="26"/>
      <c r="H532" s="26"/>
      <c r="I532" s="26"/>
      <c r="J532" s="71"/>
      <c r="K532" s="71"/>
      <c r="L532" s="71"/>
      <c r="M532" s="26"/>
      <c r="N532" s="26"/>
      <c r="O532" s="26"/>
      <c r="P532" s="69"/>
      <c r="Q532" s="69"/>
      <c r="R532" s="26"/>
      <c r="S532" s="26"/>
      <c r="T532" s="26"/>
      <c r="U532" s="26"/>
      <c r="V532" s="26"/>
      <c r="W532" s="26"/>
      <c r="X532" s="26"/>
      <c r="Y532" s="26"/>
      <c r="Z532" s="26"/>
      <c r="AA532" s="26"/>
      <c r="AB532" s="26"/>
      <c r="AC532" s="26"/>
      <c r="AD532" s="26"/>
      <c r="AE532" s="26"/>
      <c r="AF532" s="26"/>
      <c r="AG532" s="26"/>
      <c r="AH532" s="26"/>
      <c r="AI532" s="26"/>
      <c r="AJ532" s="26"/>
      <c r="AK532" s="26"/>
      <c r="AL532" s="26"/>
      <c r="AM532" s="26"/>
    </row>
    <row r="533" spans="1:39" ht="12.75" customHeight="1" x14ac:dyDescent="0.2">
      <c r="A533" s="71"/>
      <c r="B533" s="71"/>
      <c r="C533" s="71"/>
      <c r="D533" s="26"/>
      <c r="E533" s="26"/>
      <c r="F533" s="26"/>
      <c r="G533" s="26"/>
      <c r="H533" s="26"/>
      <c r="I533" s="26"/>
      <c r="J533" s="71"/>
      <c r="K533" s="71"/>
      <c r="L533" s="71"/>
      <c r="M533" s="26"/>
      <c r="N533" s="26"/>
      <c r="O533" s="26"/>
      <c r="P533" s="69"/>
      <c r="Q533" s="69"/>
      <c r="R533" s="26"/>
      <c r="S533" s="26"/>
      <c r="T533" s="26"/>
      <c r="U533" s="26"/>
      <c r="V533" s="26"/>
      <c r="W533" s="26"/>
      <c r="X533" s="26"/>
      <c r="Y533" s="26"/>
      <c r="Z533" s="26"/>
      <c r="AA533" s="26"/>
      <c r="AB533" s="26"/>
      <c r="AC533" s="26"/>
      <c r="AD533" s="26"/>
      <c r="AE533" s="26"/>
      <c r="AF533" s="26"/>
      <c r="AG533" s="26"/>
      <c r="AH533" s="26"/>
      <c r="AI533" s="26"/>
      <c r="AJ533" s="26"/>
      <c r="AK533" s="26"/>
      <c r="AL533" s="26"/>
      <c r="AM533" s="26"/>
    </row>
    <row r="534" spans="1:39" ht="12.75" customHeight="1" x14ac:dyDescent="0.2">
      <c r="A534" s="71"/>
      <c r="B534" s="71"/>
      <c r="C534" s="71"/>
      <c r="D534" s="26"/>
      <c r="E534" s="26"/>
      <c r="F534" s="26"/>
      <c r="G534" s="26"/>
      <c r="H534" s="26"/>
      <c r="I534" s="26"/>
      <c r="J534" s="71"/>
      <c r="K534" s="71"/>
      <c r="L534" s="71"/>
      <c r="M534" s="26"/>
      <c r="N534" s="26"/>
      <c r="O534" s="26"/>
      <c r="P534" s="69"/>
      <c r="Q534" s="69"/>
      <c r="R534" s="26"/>
      <c r="S534" s="26"/>
      <c r="T534" s="26"/>
      <c r="U534" s="26"/>
      <c r="V534" s="26"/>
      <c r="W534" s="26"/>
      <c r="X534" s="26"/>
      <c r="Y534" s="26"/>
      <c r="Z534" s="26"/>
      <c r="AA534" s="26"/>
      <c r="AB534" s="26"/>
      <c r="AC534" s="26"/>
      <c r="AD534" s="26"/>
      <c r="AE534" s="26"/>
      <c r="AF534" s="26"/>
      <c r="AG534" s="26"/>
      <c r="AH534" s="26"/>
      <c r="AI534" s="26"/>
      <c r="AJ534" s="26"/>
      <c r="AK534" s="26"/>
      <c r="AL534" s="26"/>
      <c r="AM534" s="26"/>
    </row>
    <row r="535" spans="1:39" ht="12.75" customHeight="1" x14ac:dyDescent="0.2">
      <c r="A535" s="71"/>
      <c r="B535" s="71"/>
      <c r="C535" s="71"/>
      <c r="D535" s="26"/>
      <c r="E535" s="26"/>
      <c r="F535" s="26"/>
      <c r="G535" s="26"/>
      <c r="H535" s="26"/>
      <c r="I535" s="26"/>
      <c r="J535" s="71"/>
      <c r="K535" s="71"/>
      <c r="L535" s="71"/>
      <c r="M535" s="26"/>
      <c r="N535" s="26"/>
      <c r="O535" s="26"/>
      <c r="P535" s="69"/>
      <c r="Q535" s="69"/>
      <c r="R535" s="26"/>
      <c r="S535" s="26"/>
      <c r="T535" s="26"/>
      <c r="U535" s="26"/>
      <c r="V535" s="26"/>
      <c r="W535" s="26"/>
      <c r="X535" s="26"/>
      <c r="Y535" s="26"/>
      <c r="Z535" s="26"/>
      <c r="AA535" s="26"/>
      <c r="AB535" s="26"/>
      <c r="AC535" s="26"/>
      <c r="AD535" s="26"/>
      <c r="AE535" s="26"/>
      <c r="AF535" s="26"/>
      <c r="AG535" s="26"/>
      <c r="AH535" s="26"/>
      <c r="AI535" s="26"/>
      <c r="AJ535" s="26"/>
      <c r="AK535" s="26"/>
      <c r="AL535" s="26"/>
      <c r="AM535" s="26"/>
    </row>
    <row r="536" spans="1:39" ht="12.75" customHeight="1" x14ac:dyDescent="0.2">
      <c r="A536" s="71"/>
      <c r="B536" s="71"/>
      <c r="C536" s="71"/>
      <c r="D536" s="26"/>
      <c r="E536" s="26"/>
      <c r="F536" s="26"/>
      <c r="G536" s="26"/>
      <c r="H536" s="26"/>
      <c r="I536" s="26"/>
      <c r="J536" s="71"/>
      <c r="K536" s="71"/>
      <c r="L536" s="71"/>
      <c r="M536" s="26"/>
      <c r="N536" s="26"/>
      <c r="O536" s="26"/>
      <c r="P536" s="69"/>
      <c r="Q536" s="69"/>
      <c r="R536" s="26"/>
      <c r="S536" s="26"/>
      <c r="T536" s="26"/>
      <c r="U536" s="26"/>
      <c r="V536" s="26"/>
      <c r="W536" s="26"/>
      <c r="X536" s="26"/>
      <c r="Y536" s="26"/>
      <c r="Z536" s="26"/>
      <c r="AA536" s="26"/>
      <c r="AB536" s="26"/>
      <c r="AC536" s="26"/>
      <c r="AD536" s="26"/>
      <c r="AE536" s="26"/>
      <c r="AF536" s="26"/>
      <c r="AG536" s="26"/>
      <c r="AH536" s="26"/>
      <c r="AI536" s="26"/>
      <c r="AJ536" s="26"/>
      <c r="AK536" s="26"/>
      <c r="AL536" s="26"/>
      <c r="AM536" s="26"/>
    </row>
    <row r="537" spans="1:39" ht="12.75" customHeight="1" x14ac:dyDescent="0.2">
      <c r="A537" s="71"/>
      <c r="B537" s="71"/>
      <c r="C537" s="71"/>
      <c r="D537" s="26"/>
      <c r="E537" s="26"/>
      <c r="F537" s="26"/>
      <c r="G537" s="26"/>
      <c r="H537" s="26"/>
      <c r="I537" s="26"/>
      <c r="J537" s="71"/>
      <c r="K537" s="71"/>
      <c r="L537" s="71"/>
      <c r="M537" s="26"/>
      <c r="N537" s="26"/>
      <c r="O537" s="26"/>
      <c r="P537" s="69"/>
      <c r="Q537" s="69"/>
      <c r="R537" s="26"/>
      <c r="S537" s="26"/>
      <c r="T537" s="26"/>
      <c r="U537" s="26"/>
      <c r="V537" s="26"/>
      <c r="W537" s="26"/>
      <c r="X537" s="26"/>
      <c r="Y537" s="26"/>
      <c r="Z537" s="26"/>
      <c r="AA537" s="26"/>
      <c r="AB537" s="26"/>
      <c r="AC537" s="26"/>
      <c r="AD537" s="26"/>
      <c r="AE537" s="26"/>
      <c r="AF537" s="26"/>
      <c r="AG537" s="26"/>
      <c r="AH537" s="26"/>
      <c r="AI537" s="26"/>
      <c r="AJ537" s="26"/>
      <c r="AK537" s="26"/>
      <c r="AL537" s="26"/>
      <c r="AM537" s="26"/>
    </row>
    <row r="538" spans="1:39" ht="12.75" customHeight="1" x14ac:dyDescent="0.2">
      <c r="A538" s="71"/>
      <c r="B538" s="71"/>
      <c r="C538" s="71"/>
      <c r="D538" s="26"/>
      <c r="E538" s="26"/>
      <c r="F538" s="26"/>
      <c r="G538" s="26"/>
      <c r="H538" s="26"/>
      <c r="I538" s="26"/>
      <c r="J538" s="71"/>
      <c r="K538" s="71"/>
      <c r="L538" s="71"/>
      <c r="M538" s="26"/>
      <c r="N538" s="26"/>
      <c r="O538" s="26"/>
      <c r="P538" s="69"/>
      <c r="Q538" s="69"/>
      <c r="R538" s="26"/>
      <c r="S538" s="26"/>
      <c r="T538" s="26"/>
      <c r="U538" s="26"/>
      <c r="V538" s="26"/>
      <c r="W538" s="26"/>
      <c r="X538" s="26"/>
      <c r="Y538" s="26"/>
      <c r="Z538" s="26"/>
      <c r="AA538" s="26"/>
      <c r="AB538" s="26"/>
      <c r="AC538" s="26"/>
      <c r="AD538" s="26"/>
      <c r="AE538" s="26"/>
      <c r="AF538" s="26"/>
      <c r="AG538" s="26"/>
      <c r="AH538" s="26"/>
      <c r="AI538" s="26"/>
      <c r="AJ538" s="26"/>
      <c r="AK538" s="26"/>
      <c r="AL538" s="26"/>
      <c r="AM538" s="26"/>
    </row>
    <row r="539" spans="1:39" ht="12.75" customHeight="1" x14ac:dyDescent="0.2">
      <c r="A539" s="71"/>
      <c r="B539" s="71"/>
      <c r="C539" s="71"/>
      <c r="D539" s="26"/>
      <c r="E539" s="26"/>
      <c r="F539" s="26"/>
      <c r="G539" s="26"/>
      <c r="H539" s="26"/>
      <c r="I539" s="26"/>
      <c r="J539" s="71"/>
      <c r="K539" s="71"/>
      <c r="L539" s="71"/>
      <c r="M539" s="26"/>
      <c r="N539" s="26"/>
      <c r="O539" s="26"/>
      <c r="P539" s="69"/>
      <c r="Q539" s="69"/>
      <c r="R539" s="26"/>
      <c r="S539" s="26"/>
      <c r="T539" s="26"/>
      <c r="U539" s="26"/>
      <c r="V539" s="26"/>
      <c r="W539" s="26"/>
      <c r="X539" s="26"/>
      <c r="Y539" s="26"/>
      <c r="Z539" s="26"/>
      <c r="AA539" s="26"/>
      <c r="AB539" s="26"/>
      <c r="AC539" s="26"/>
      <c r="AD539" s="26"/>
      <c r="AE539" s="26"/>
      <c r="AF539" s="26"/>
      <c r="AG539" s="26"/>
      <c r="AH539" s="26"/>
      <c r="AI539" s="26"/>
      <c r="AJ539" s="26"/>
      <c r="AK539" s="26"/>
      <c r="AL539" s="26"/>
      <c r="AM539" s="26"/>
    </row>
    <row r="540" spans="1:39" ht="12.75" customHeight="1" x14ac:dyDescent="0.2">
      <c r="A540" s="71"/>
      <c r="B540" s="71"/>
      <c r="C540" s="71"/>
      <c r="D540" s="26"/>
      <c r="E540" s="26"/>
      <c r="F540" s="26"/>
      <c r="G540" s="26"/>
      <c r="H540" s="26"/>
      <c r="I540" s="26"/>
      <c r="J540" s="71"/>
      <c r="K540" s="71"/>
      <c r="L540" s="71"/>
      <c r="M540" s="26"/>
      <c r="N540" s="26"/>
      <c r="O540" s="26"/>
      <c r="P540" s="69"/>
      <c r="Q540" s="69"/>
      <c r="R540" s="26"/>
      <c r="S540" s="26"/>
      <c r="T540" s="26"/>
      <c r="U540" s="26"/>
      <c r="V540" s="26"/>
      <c r="W540" s="26"/>
      <c r="X540" s="26"/>
      <c r="Y540" s="26"/>
      <c r="Z540" s="26"/>
      <c r="AA540" s="26"/>
      <c r="AB540" s="26"/>
      <c r="AC540" s="26"/>
      <c r="AD540" s="26"/>
      <c r="AE540" s="26"/>
      <c r="AF540" s="26"/>
      <c r="AG540" s="26"/>
      <c r="AH540" s="26"/>
      <c r="AI540" s="26"/>
      <c r="AJ540" s="26"/>
      <c r="AK540" s="26"/>
      <c r="AL540" s="26"/>
      <c r="AM540" s="26"/>
    </row>
    <row r="541" spans="1:39" ht="12.75" customHeight="1" x14ac:dyDescent="0.2">
      <c r="A541" s="71"/>
      <c r="B541" s="71"/>
      <c r="C541" s="71"/>
      <c r="D541" s="26"/>
      <c r="E541" s="26"/>
      <c r="F541" s="26"/>
      <c r="G541" s="26"/>
      <c r="H541" s="26"/>
      <c r="I541" s="26"/>
      <c r="J541" s="71"/>
      <c r="K541" s="71"/>
      <c r="L541" s="71"/>
      <c r="M541" s="26"/>
      <c r="N541" s="26"/>
      <c r="O541" s="26"/>
      <c r="P541" s="69"/>
      <c r="Q541" s="69"/>
      <c r="R541" s="26"/>
      <c r="S541" s="26"/>
      <c r="T541" s="26"/>
      <c r="U541" s="26"/>
      <c r="V541" s="26"/>
      <c r="W541" s="26"/>
      <c r="X541" s="26"/>
      <c r="Y541" s="26"/>
      <c r="Z541" s="26"/>
      <c r="AA541" s="26"/>
      <c r="AB541" s="26"/>
      <c r="AC541" s="26"/>
      <c r="AD541" s="26"/>
      <c r="AE541" s="26"/>
      <c r="AF541" s="26"/>
      <c r="AG541" s="26"/>
      <c r="AH541" s="26"/>
      <c r="AI541" s="26"/>
      <c r="AJ541" s="26"/>
      <c r="AK541" s="26"/>
      <c r="AL541" s="26"/>
      <c r="AM541" s="26"/>
    </row>
    <row r="542" spans="1:39" ht="12.75" customHeight="1" x14ac:dyDescent="0.2">
      <c r="A542" s="71"/>
      <c r="B542" s="71"/>
      <c r="C542" s="71"/>
      <c r="D542" s="26"/>
      <c r="E542" s="26"/>
      <c r="F542" s="26"/>
      <c r="G542" s="26"/>
      <c r="H542" s="26"/>
      <c r="I542" s="26"/>
      <c r="J542" s="71"/>
      <c r="K542" s="71"/>
      <c r="L542" s="71"/>
      <c r="M542" s="26"/>
      <c r="N542" s="26"/>
      <c r="O542" s="26"/>
      <c r="P542" s="69"/>
      <c r="Q542" s="69"/>
      <c r="R542" s="26"/>
      <c r="S542" s="26"/>
      <c r="T542" s="26"/>
      <c r="U542" s="26"/>
      <c r="V542" s="26"/>
      <c r="W542" s="26"/>
      <c r="X542" s="26"/>
      <c r="Y542" s="26"/>
      <c r="Z542" s="26"/>
      <c r="AA542" s="26"/>
      <c r="AB542" s="26"/>
      <c r="AC542" s="26"/>
      <c r="AD542" s="26"/>
      <c r="AE542" s="26"/>
      <c r="AF542" s="26"/>
      <c r="AG542" s="26"/>
      <c r="AH542" s="26"/>
      <c r="AI542" s="26"/>
      <c r="AJ542" s="26"/>
      <c r="AK542" s="26"/>
      <c r="AL542" s="26"/>
      <c r="AM542" s="26"/>
    </row>
    <row r="543" spans="1:39" ht="12.75" customHeight="1" x14ac:dyDescent="0.2">
      <c r="A543" s="71"/>
      <c r="B543" s="71"/>
      <c r="C543" s="71"/>
      <c r="D543" s="26"/>
      <c r="E543" s="26"/>
      <c r="F543" s="26"/>
      <c r="G543" s="26"/>
      <c r="H543" s="26"/>
      <c r="I543" s="26"/>
      <c r="J543" s="71"/>
      <c r="K543" s="71"/>
      <c r="L543" s="71"/>
      <c r="M543" s="26"/>
      <c r="N543" s="26"/>
      <c r="O543" s="26"/>
      <c r="P543" s="69"/>
      <c r="Q543" s="69"/>
      <c r="R543" s="26"/>
      <c r="S543" s="26"/>
      <c r="T543" s="26"/>
      <c r="U543" s="26"/>
      <c r="V543" s="26"/>
      <c r="W543" s="26"/>
      <c r="X543" s="26"/>
      <c r="Y543" s="26"/>
      <c r="Z543" s="26"/>
      <c r="AA543" s="26"/>
      <c r="AB543" s="26"/>
      <c r="AC543" s="26"/>
      <c r="AD543" s="26"/>
      <c r="AE543" s="26"/>
      <c r="AF543" s="26"/>
      <c r="AG543" s="26"/>
      <c r="AH543" s="26"/>
      <c r="AI543" s="26"/>
      <c r="AJ543" s="26"/>
      <c r="AK543" s="26"/>
      <c r="AL543" s="26"/>
      <c r="AM543" s="26"/>
    </row>
    <row r="544" spans="1:39" ht="12.75" customHeight="1" x14ac:dyDescent="0.2">
      <c r="A544" s="71"/>
      <c r="B544" s="71"/>
      <c r="C544" s="71"/>
      <c r="D544" s="26"/>
      <c r="E544" s="26"/>
      <c r="F544" s="26"/>
      <c r="G544" s="26"/>
      <c r="H544" s="26"/>
      <c r="I544" s="26"/>
      <c r="J544" s="71"/>
      <c r="K544" s="71"/>
      <c r="L544" s="71"/>
      <c r="M544" s="26"/>
      <c r="N544" s="26"/>
      <c r="O544" s="26"/>
      <c r="P544" s="69"/>
      <c r="Q544" s="69"/>
      <c r="R544" s="26"/>
      <c r="S544" s="26"/>
      <c r="T544" s="26"/>
      <c r="U544" s="26"/>
      <c r="V544" s="26"/>
      <c r="W544" s="26"/>
      <c r="X544" s="26"/>
      <c r="Y544" s="26"/>
      <c r="Z544" s="26"/>
      <c r="AA544" s="26"/>
      <c r="AB544" s="26"/>
      <c r="AC544" s="26"/>
      <c r="AD544" s="26"/>
      <c r="AE544" s="26"/>
      <c r="AF544" s="26"/>
      <c r="AG544" s="26"/>
      <c r="AH544" s="26"/>
      <c r="AI544" s="26"/>
      <c r="AJ544" s="26"/>
      <c r="AK544" s="26"/>
      <c r="AL544" s="26"/>
      <c r="AM544" s="26"/>
    </row>
    <row r="545" spans="1:39" ht="12.75" customHeight="1" x14ac:dyDescent="0.2">
      <c r="A545" s="71"/>
      <c r="B545" s="71"/>
      <c r="C545" s="71"/>
      <c r="D545" s="26"/>
      <c r="E545" s="26"/>
      <c r="F545" s="26"/>
      <c r="G545" s="26"/>
      <c r="H545" s="26"/>
      <c r="I545" s="26"/>
      <c r="J545" s="71"/>
      <c r="K545" s="71"/>
      <c r="L545" s="71"/>
      <c r="M545" s="26"/>
      <c r="N545" s="26"/>
      <c r="O545" s="26"/>
      <c r="P545" s="69"/>
      <c r="Q545" s="69"/>
      <c r="R545" s="26"/>
      <c r="S545" s="26"/>
      <c r="T545" s="26"/>
      <c r="U545" s="26"/>
      <c r="V545" s="26"/>
      <c r="W545" s="26"/>
      <c r="X545" s="26"/>
      <c r="Y545" s="26"/>
      <c r="Z545" s="26"/>
      <c r="AA545" s="26"/>
      <c r="AB545" s="26"/>
      <c r="AC545" s="26"/>
      <c r="AD545" s="26"/>
      <c r="AE545" s="26"/>
      <c r="AF545" s="26"/>
      <c r="AG545" s="26"/>
      <c r="AH545" s="26"/>
      <c r="AI545" s="26"/>
      <c r="AJ545" s="26"/>
      <c r="AK545" s="26"/>
      <c r="AL545" s="26"/>
      <c r="AM545" s="26"/>
    </row>
    <row r="546" spans="1:39" ht="12.75" customHeight="1" x14ac:dyDescent="0.2">
      <c r="A546" s="71"/>
      <c r="B546" s="71"/>
      <c r="C546" s="71"/>
      <c r="D546" s="26"/>
      <c r="E546" s="26"/>
      <c r="F546" s="26"/>
      <c r="G546" s="26"/>
      <c r="H546" s="26"/>
      <c r="I546" s="26"/>
      <c r="J546" s="71"/>
      <c r="K546" s="71"/>
      <c r="L546" s="71"/>
      <c r="M546" s="26"/>
      <c r="N546" s="26"/>
      <c r="O546" s="26"/>
      <c r="P546" s="69"/>
      <c r="Q546" s="69"/>
      <c r="R546" s="26"/>
      <c r="S546" s="26"/>
      <c r="T546" s="26"/>
      <c r="U546" s="26"/>
      <c r="V546" s="26"/>
      <c r="W546" s="26"/>
      <c r="X546" s="26"/>
      <c r="Y546" s="26"/>
      <c r="Z546" s="26"/>
      <c r="AA546" s="26"/>
      <c r="AB546" s="26"/>
      <c r="AC546" s="26"/>
      <c r="AD546" s="26"/>
      <c r="AE546" s="26"/>
      <c r="AF546" s="26"/>
      <c r="AG546" s="26"/>
      <c r="AH546" s="26"/>
      <c r="AI546" s="26"/>
      <c r="AJ546" s="26"/>
      <c r="AK546" s="26"/>
      <c r="AL546" s="26"/>
      <c r="AM546" s="26"/>
    </row>
    <row r="547" spans="1:39" ht="12.75" customHeight="1" x14ac:dyDescent="0.2">
      <c r="A547" s="71"/>
      <c r="B547" s="71"/>
      <c r="C547" s="71"/>
      <c r="D547" s="26"/>
      <c r="E547" s="26"/>
      <c r="F547" s="26"/>
      <c r="G547" s="26"/>
      <c r="H547" s="26"/>
      <c r="I547" s="26"/>
      <c r="J547" s="71"/>
      <c r="K547" s="71"/>
      <c r="L547" s="71"/>
      <c r="M547" s="26"/>
      <c r="N547" s="26"/>
      <c r="O547" s="26"/>
      <c r="P547" s="69"/>
      <c r="Q547" s="69"/>
      <c r="R547" s="26"/>
      <c r="S547" s="26"/>
      <c r="T547" s="26"/>
      <c r="U547" s="26"/>
      <c r="V547" s="26"/>
      <c r="W547" s="26"/>
      <c r="X547" s="26"/>
      <c r="Y547" s="26"/>
      <c r="Z547" s="26"/>
      <c r="AA547" s="26"/>
      <c r="AB547" s="26"/>
      <c r="AC547" s="26"/>
      <c r="AD547" s="26"/>
      <c r="AE547" s="26"/>
      <c r="AF547" s="26"/>
      <c r="AG547" s="26"/>
      <c r="AH547" s="26"/>
      <c r="AI547" s="26"/>
      <c r="AJ547" s="26"/>
      <c r="AK547" s="26"/>
      <c r="AL547" s="26"/>
      <c r="AM547" s="26"/>
    </row>
    <row r="548" spans="1:39" ht="12.75" customHeight="1" x14ac:dyDescent="0.2">
      <c r="A548" s="71"/>
      <c r="B548" s="71"/>
      <c r="C548" s="71"/>
      <c r="D548" s="26"/>
      <c r="E548" s="26"/>
      <c r="F548" s="26"/>
      <c r="G548" s="26"/>
      <c r="H548" s="26"/>
      <c r="I548" s="26"/>
      <c r="J548" s="71"/>
      <c r="K548" s="71"/>
      <c r="L548" s="71"/>
      <c r="M548" s="26"/>
      <c r="N548" s="26"/>
      <c r="O548" s="26"/>
      <c r="P548" s="69"/>
      <c r="Q548" s="69"/>
      <c r="R548" s="26"/>
      <c r="S548" s="26"/>
      <c r="T548" s="26"/>
      <c r="U548" s="26"/>
      <c r="V548" s="26"/>
      <c r="W548" s="26"/>
      <c r="X548" s="26"/>
      <c r="Y548" s="26"/>
      <c r="Z548" s="26"/>
      <c r="AA548" s="26"/>
      <c r="AB548" s="26"/>
      <c r="AC548" s="26"/>
      <c r="AD548" s="26"/>
      <c r="AE548" s="26"/>
      <c r="AF548" s="26"/>
      <c r="AG548" s="26"/>
      <c r="AH548" s="26"/>
      <c r="AI548" s="26"/>
      <c r="AJ548" s="26"/>
      <c r="AK548" s="26"/>
      <c r="AL548" s="26"/>
      <c r="AM548" s="26"/>
    </row>
    <row r="549" spans="1:39" ht="12.75" customHeight="1" x14ac:dyDescent="0.2">
      <c r="A549" s="71"/>
      <c r="B549" s="71"/>
      <c r="C549" s="71"/>
      <c r="D549" s="26"/>
      <c r="E549" s="26"/>
      <c r="F549" s="26"/>
      <c r="G549" s="26"/>
      <c r="H549" s="26"/>
      <c r="I549" s="26"/>
      <c r="J549" s="71"/>
      <c r="K549" s="71"/>
      <c r="L549" s="71"/>
      <c r="M549" s="26"/>
      <c r="N549" s="26"/>
      <c r="O549" s="26"/>
      <c r="P549" s="69"/>
      <c r="Q549" s="69"/>
      <c r="R549" s="26"/>
      <c r="S549" s="26"/>
      <c r="T549" s="26"/>
      <c r="U549" s="26"/>
      <c r="V549" s="26"/>
      <c r="W549" s="26"/>
      <c r="X549" s="26"/>
      <c r="Y549" s="26"/>
      <c r="Z549" s="26"/>
      <c r="AA549" s="26"/>
      <c r="AB549" s="26"/>
      <c r="AC549" s="26"/>
      <c r="AD549" s="26"/>
      <c r="AE549" s="26"/>
      <c r="AF549" s="26"/>
      <c r="AG549" s="26"/>
      <c r="AH549" s="26"/>
      <c r="AI549" s="26"/>
      <c r="AJ549" s="26"/>
      <c r="AK549" s="26"/>
      <c r="AL549" s="26"/>
      <c r="AM549" s="26"/>
    </row>
    <row r="550" spans="1:39" ht="12.75" customHeight="1" x14ac:dyDescent="0.2">
      <c r="A550" s="71"/>
      <c r="B550" s="71"/>
      <c r="C550" s="71"/>
      <c r="D550" s="26"/>
      <c r="E550" s="26"/>
      <c r="F550" s="26"/>
      <c r="G550" s="26"/>
      <c r="H550" s="26"/>
      <c r="I550" s="26"/>
      <c r="J550" s="71"/>
      <c r="K550" s="71"/>
      <c r="L550" s="71"/>
      <c r="M550" s="26"/>
      <c r="N550" s="26"/>
      <c r="O550" s="26"/>
      <c r="P550" s="69"/>
      <c r="Q550" s="69"/>
      <c r="R550" s="26"/>
      <c r="S550" s="26"/>
      <c r="T550" s="26"/>
      <c r="U550" s="26"/>
      <c r="V550" s="26"/>
      <c r="W550" s="26"/>
      <c r="X550" s="26"/>
      <c r="Y550" s="26"/>
      <c r="Z550" s="26"/>
      <c r="AA550" s="26"/>
      <c r="AB550" s="26"/>
      <c r="AC550" s="26"/>
      <c r="AD550" s="26"/>
      <c r="AE550" s="26"/>
      <c r="AF550" s="26"/>
      <c r="AG550" s="26"/>
      <c r="AH550" s="26"/>
      <c r="AI550" s="26"/>
      <c r="AJ550" s="26"/>
      <c r="AK550" s="26"/>
      <c r="AL550" s="26"/>
      <c r="AM550" s="26"/>
    </row>
    <row r="551" spans="1:39" ht="12.75" customHeight="1" x14ac:dyDescent="0.2">
      <c r="A551" s="71"/>
      <c r="B551" s="71"/>
      <c r="C551" s="71"/>
      <c r="D551" s="26"/>
      <c r="E551" s="26"/>
      <c r="F551" s="26"/>
      <c r="G551" s="26"/>
      <c r="H551" s="26"/>
      <c r="I551" s="26"/>
      <c r="J551" s="71"/>
      <c r="K551" s="71"/>
      <c r="L551" s="71"/>
      <c r="M551" s="26"/>
      <c r="N551" s="26"/>
      <c r="O551" s="26"/>
      <c r="P551" s="69"/>
      <c r="Q551" s="69"/>
      <c r="R551" s="26"/>
      <c r="S551" s="26"/>
      <c r="T551" s="26"/>
      <c r="U551" s="26"/>
      <c r="V551" s="26"/>
      <c r="W551" s="26"/>
      <c r="X551" s="26"/>
      <c r="Y551" s="26"/>
      <c r="Z551" s="26"/>
      <c r="AA551" s="26"/>
      <c r="AB551" s="26"/>
      <c r="AC551" s="26"/>
      <c r="AD551" s="26"/>
      <c r="AE551" s="26"/>
      <c r="AF551" s="26"/>
      <c r="AG551" s="26"/>
      <c r="AH551" s="26"/>
      <c r="AI551" s="26"/>
      <c r="AJ551" s="26"/>
      <c r="AK551" s="26"/>
      <c r="AL551" s="26"/>
      <c r="AM551" s="26"/>
    </row>
    <row r="552" spans="1:39" ht="12.75" customHeight="1" x14ac:dyDescent="0.2">
      <c r="A552" s="71"/>
      <c r="B552" s="71"/>
      <c r="C552" s="71"/>
      <c r="D552" s="26"/>
      <c r="E552" s="26"/>
      <c r="F552" s="26"/>
      <c r="G552" s="26"/>
      <c r="H552" s="26"/>
      <c r="I552" s="26"/>
      <c r="J552" s="71"/>
      <c r="K552" s="71"/>
      <c r="L552" s="71"/>
      <c r="M552" s="26"/>
      <c r="N552" s="26"/>
      <c r="O552" s="26"/>
      <c r="P552" s="69"/>
      <c r="Q552" s="69"/>
      <c r="R552" s="26"/>
      <c r="S552" s="26"/>
      <c r="T552" s="26"/>
      <c r="U552" s="26"/>
      <c r="V552" s="26"/>
      <c r="W552" s="26"/>
      <c r="X552" s="26"/>
      <c r="Y552" s="26"/>
      <c r="Z552" s="26"/>
      <c r="AA552" s="26"/>
      <c r="AB552" s="26"/>
      <c r="AC552" s="26"/>
      <c r="AD552" s="26"/>
      <c r="AE552" s="26"/>
      <c r="AF552" s="26"/>
      <c r="AG552" s="26"/>
      <c r="AH552" s="26"/>
      <c r="AI552" s="26"/>
      <c r="AJ552" s="26"/>
      <c r="AK552" s="26"/>
      <c r="AL552" s="26"/>
      <c r="AM552" s="26"/>
    </row>
    <row r="553" spans="1:39" ht="12.75" customHeight="1" x14ac:dyDescent="0.2">
      <c r="A553" s="71"/>
      <c r="B553" s="71"/>
      <c r="C553" s="71"/>
      <c r="D553" s="26"/>
      <c r="E553" s="26"/>
      <c r="F553" s="26"/>
      <c r="G553" s="26"/>
      <c r="H553" s="26"/>
      <c r="I553" s="26"/>
      <c r="J553" s="71"/>
      <c r="K553" s="71"/>
      <c r="L553" s="71"/>
      <c r="M553" s="26"/>
      <c r="N553" s="26"/>
      <c r="O553" s="26"/>
      <c r="P553" s="69"/>
      <c r="Q553" s="69"/>
      <c r="R553" s="26"/>
      <c r="S553" s="26"/>
      <c r="T553" s="26"/>
      <c r="U553" s="26"/>
      <c r="V553" s="26"/>
      <c r="W553" s="26"/>
      <c r="X553" s="26"/>
      <c r="Y553" s="26"/>
      <c r="Z553" s="26"/>
      <c r="AA553" s="26"/>
      <c r="AB553" s="26"/>
      <c r="AC553" s="26"/>
      <c r="AD553" s="26"/>
      <c r="AE553" s="26"/>
      <c r="AF553" s="26"/>
      <c r="AG553" s="26"/>
      <c r="AH553" s="26"/>
      <c r="AI553" s="26"/>
      <c r="AJ553" s="26"/>
      <c r="AK553" s="26"/>
      <c r="AL553" s="26"/>
      <c r="AM553" s="26"/>
    </row>
    <row r="554" spans="1:39" ht="12.75" customHeight="1" x14ac:dyDescent="0.2">
      <c r="A554" s="71"/>
      <c r="B554" s="71"/>
      <c r="C554" s="71"/>
      <c r="D554" s="26"/>
      <c r="E554" s="26"/>
      <c r="F554" s="26"/>
      <c r="G554" s="26"/>
      <c r="H554" s="26"/>
      <c r="I554" s="26"/>
      <c r="J554" s="71"/>
      <c r="K554" s="71"/>
      <c r="L554" s="71"/>
      <c r="M554" s="26"/>
      <c r="N554" s="26"/>
      <c r="O554" s="26"/>
      <c r="P554" s="69"/>
      <c r="Q554" s="69"/>
      <c r="R554" s="26"/>
      <c r="S554" s="26"/>
      <c r="T554" s="26"/>
      <c r="U554" s="26"/>
      <c r="V554" s="26"/>
      <c r="W554" s="26"/>
      <c r="X554" s="26"/>
      <c r="Y554" s="26"/>
      <c r="Z554" s="26"/>
      <c r="AA554" s="26"/>
      <c r="AB554" s="26"/>
      <c r="AC554" s="26"/>
      <c r="AD554" s="26"/>
      <c r="AE554" s="26"/>
      <c r="AF554" s="26"/>
      <c r="AG554" s="26"/>
      <c r="AH554" s="26"/>
      <c r="AI554" s="26"/>
      <c r="AJ554" s="26"/>
      <c r="AK554" s="26"/>
      <c r="AL554" s="26"/>
      <c r="AM554" s="26"/>
    </row>
    <row r="555" spans="1:39" ht="12.75" customHeight="1" x14ac:dyDescent="0.2">
      <c r="A555" s="71"/>
      <c r="B555" s="71"/>
      <c r="C555" s="71"/>
      <c r="D555" s="26"/>
      <c r="E555" s="26"/>
      <c r="F555" s="26"/>
      <c r="G555" s="26"/>
      <c r="H555" s="26"/>
      <c r="I555" s="26"/>
      <c r="J555" s="71"/>
      <c r="K555" s="71"/>
      <c r="L555" s="71"/>
      <c r="M555" s="26"/>
      <c r="N555" s="26"/>
      <c r="O555" s="26"/>
      <c r="P555" s="69"/>
      <c r="Q555" s="69"/>
      <c r="R555" s="26"/>
      <c r="S555" s="26"/>
      <c r="T555" s="26"/>
      <c r="U555" s="26"/>
      <c r="V555" s="26"/>
      <c r="W555" s="26"/>
      <c r="X555" s="26"/>
      <c r="Y555" s="26"/>
      <c r="Z555" s="26"/>
      <c r="AA555" s="26"/>
      <c r="AB555" s="26"/>
      <c r="AC555" s="26"/>
      <c r="AD555" s="26"/>
      <c r="AE555" s="26"/>
      <c r="AF555" s="26"/>
      <c r="AG555" s="26"/>
      <c r="AH555" s="26"/>
      <c r="AI555" s="26"/>
      <c r="AJ555" s="26"/>
      <c r="AK555" s="26"/>
      <c r="AL555" s="26"/>
      <c r="AM555" s="26"/>
    </row>
    <row r="556" spans="1:39" ht="12.75" customHeight="1" x14ac:dyDescent="0.2">
      <c r="A556" s="71"/>
      <c r="B556" s="71"/>
      <c r="C556" s="71"/>
      <c r="D556" s="26"/>
      <c r="E556" s="26"/>
      <c r="F556" s="26"/>
      <c r="G556" s="26"/>
      <c r="H556" s="26"/>
      <c r="I556" s="26"/>
      <c r="J556" s="71"/>
      <c r="K556" s="71"/>
      <c r="L556" s="71"/>
      <c r="M556" s="26"/>
      <c r="N556" s="26"/>
      <c r="O556" s="26"/>
      <c r="P556" s="69"/>
      <c r="Q556" s="69"/>
      <c r="R556" s="26"/>
      <c r="S556" s="26"/>
      <c r="T556" s="26"/>
      <c r="U556" s="26"/>
      <c r="V556" s="26"/>
      <c r="W556" s="26"/>
      <c r="X556" s="26"/>
      <c r="Y556" s="26"/>
      <c r="Z556" s="26"/>
      <c r="AA556" s="26"/>
      <c r="AB556" s="26"/>
      <c r="AC556" s="26"/>
      <c r="AD556" s="26"/>
      <c r="AE556" s="26"/>
      <c r="AF556" s="26"/>
      <c r="AG556" s="26"/>
      <c r="AH556" s="26"/>
      <c r="AI556" s="26"/>
      <c r="AJ556" s="26"/>
      <c r="AK556" s="26"/>
      <c r="AL556" s="26"/>
      <c r="AM556" s="26"/>
    </row>
    <row r="557" spans="1:39" ht="12.75" customHeight="1" x14ac:dyDescent="0.2">
      <c r="A557" s="71"/>
      <c r="B557" s="71"/>
      <c r="C557" s="71"/>
      <c r="D557" s="26"/>
      <c r="E557" s="26"/>
      <c r="F557" s="26"/>
      <c r="G557" s="26"/>
      <c r="H557" s="26"/>
      <c r="I557" s="26"/>
      <c r="J557" s="71"/>
      <c r="K557" s="71"/>
      <c r="L557" s="71"/>
      <c r="M557" s="26"/>
      <c r="N557" s="26"/>
      <c r="O557" s="26"/>
      <c r="P557" s="69"/>
      <c r="Q557" s="69"/>
      <c r="R557" s="26"/>
      <c r="S557" s="26"/>
      <c r="T557" s="26"/>
      <c r="U557" s="26"/>
      <c r="V557" s="26"/>
      <c r="W557" s="26"/>
      <c r="X557" s="26"/>
      <c r="Y557" s="26"/>
      <c r="Z557" s="26"/>
      <c r="AA557" s="26"/>
      <c r="AB557" s="26"/>
      <c r="AC557" s="26"/>
      <c r="AD557" s="26"/>
      <c r="AE557" s="26"/>
      <c r="AF557" s="26"/>
      <c r="AG557" s="26"/>
      <c r="AH557" s="26"/>
      <c r="AI557" s="26"/>
      <c r="AJ557" s="26"/>
      <c r="AK557" s="26"/>
      <c r="AL557" s="26"/>
      <c r="AM557" s="26"/>
    </row>
    <row r="558" spans="1:39" ht="12.75" customHeight="1" x14ac:dyDescent="0.2">
      <c r="A558" s="71"/>
      <c r="B558" s="71"/>
      <c r="C558" s="71"/>
      <c r="D558" s="26"/>
      <c r="E558" s="26"/>
      <c r="F558" s="26"/>
      <c r="G558" s="26"/>
      <c r="H558" s="26"/>
      <c r="I558" s="26"/>
      <c r="J558" s="71"/>
      <c r="K558" s="71"/>
      <c r="L558" s="71"/>
      <c r="M558" s="26"/>
      <c r="N558" s="26"/>
      <c r="O558" s="26"/>
      <c r="P558" s="69"/>
      <c r="Q558" s="69"/>
      <c r="R558" s="26"/>
      <c r="S558" s="26"/>
      <c r="T558" s="26"/>
      <c r="U558" s="26"/>
      <c r="V558" s="26"/>
      <c r="W558" s="26"/>
      <c r="X558" s="26"/>
      <c r="Y558" s="26"/>
      <c r="Z558" s="26"/>
      <c r="AA558" s="26"/>
      <c r="AB558" s="26"/>
      <c r="AC558" s="26"/>
      <c r="AD558" s="26"/>
      <c r="AE558" s="26"/>
      <c r="AF558" s="26"/>
      <c r="AG558" s="26"/>
      <c r="AH558" s="26"/>
      <c r="AI558" s="26"/>
      <c r="AJ558" s="26"/>
      <c r="AK558" s="26"/>
      <c r="AL558" s="26"/>
      <c r="AM558" s="26"/>
    </row>
    <row r="559" spans="1:39" ht="12.75" customHeight="1" x14ac:dyDescent="0.2">
      <c r="A559" s="71"/>
      <c r="B559" s="71"/>
      <c r="C559" s="71"/>
      <c r="D559" s="26"/>
      <c r="E559" s="26"/>
      <c r="F559" s="26"/>
      <c r="G559" s="26"/>
      <c r="H559" s="26"/>
      <c r="I559" s="26"/>
      <c r="J559" s="71"/>
      <c r="K559" s="71"/>
      <c r="L559" s="71"/>
      <c r="M559" s="26"/>
      <c r="N559" s="26"/>
      <c r="O559" s="26"/>
      <c r="P559" s="69"/>
      <c r="Q559" s="69"/>
      <c r="R559" s="26"/>
      <c r="S559" s="26"/>
      <c r="T559" s="26"/>
      <c r="U559" s="26"/>
      <c r="V559" s="26"/>
      <c r="W559" s="26"/>
      <c r="X559" s="26"/>
      <c r="Y559" s="26"/>
      <c r="Z559" s="26"/>
      <c r="AA559" s="26"/>
      <c r="AB559" s="26"/>
      <c r="AC559" s="26"/>
      <c r="AD559" s="26"/>
      <c r="AE559" s="26"/>
      <c r="AF559" s="26"/>
      <c r="AG559" s="26"/>
      <c r="AH559" s="26"/>
      <c r="AI559" s="26"/>
      <c r="AJ559" s="26"/>
      <c r="AK559" s="26"/>
      <c r="AL559" s="26"/>
      <c r="AM559" s="26"/>
    </row>
    <row r="560" spans="1:39" ht="12.75" customHeight="1" x14ac:dyDescent="0.2">
      <c r="A560" s="71"/>
      <c r="B560" s="71"/>
      <c r="C560" s="71"/>
      <c r="D560" s="26"/>
      <c r="E560" s="26"/>
      <c r="F560" s="26"/>
      <c r="G560" s="26"/>
      <c r="H560" s="26"/>
      <c r="I560" s="26"/>
      <c r="J560" s="71"/>
      <c r="K560" s="71"/>
      <c r="L560" s="71"/>
      <c r="M560" s="26"/>
      <c r="N560" s="26"/>
      <c r="O560" s="26"/>
      <c r="P560" s="69"/>
      <c r="Q560" s="69"/>
      <c r="R560" s="26"/>
      <c r="S560" s="26"/>
      <c r="T560" s="26"/>
      <c r="U560" s="26"/>
      <c r="V560" s="26"/>
      <c r="W560" s="26"/>
      <c r="X560" s="26"/>
      <c r="Y560" s="26"/>
      <c r="Z560" s="26"/>
      <c r="AA560" s="26"/>
      <c r="AB560" s="26"/>
      <c r="AC560" s="26"/>
      <c r="AD560" s="26"/>
      <c r="AE560" s="26"/>
      <c r="AF560" s="26"/>
      <c r="AG560" s="26"/>
      <c r="AH560" s="26"/>
      <c r="AI560" s="26"/>
      <c r="AJ560" s="26"/>
      <c r="AK560" s="26"/>
      <c r="AL560" s="26"/>
      <c r="AM560" s="26"/>
    </row>
    <row r="561" spans="1:39" ht="12.75" customHeight="1" x14ac:dyDescent="0.2">
      <c r="A561" s="71"/>
      <c r="B561" s="71"/>
      <c r="C561" s="71"/>
      <c r="D561" s="26"/>
      <c r="E561" s="26"/>
      <c r="F561" s="26"/>
      <c r="G561" s="26"/>
      <c r="H561" s="26"/>
      <c r="I561" s="26"/>
      <c r="J561" s="71"/>
      <c r="K561" s="71"/>
      <c r="L561" s="71"/>
      <c r="M561" s="26"/>
      <c r="N561" s="26"/>
      <c r="O561" s="26"/>
      <c r="P561" s="69"/>
      <c r="Q561" s="69"/>
      <c r="R561" s="26"/>
      <c r="S561" s="26"/>
      <c r="T561" s="26"/>
      <c r="U561" s="26"/>
      <c r="V561" s="26"/>
      <c r="W561" s="26"/>
      <c r="X561" s="26"/>
      <c r="Y561" s="26"/>
      <c r="Z561" s="26"/>
      <c r="AA561" s="26"/>
      <c r="AB561" s="26"/>
      <c r="AC561" s="26"/>
      <c r="AD561" s="26"/>
      <c r="AE561" s="26"/>
      <c r="AF561" s="26"/>
      <c r="AG561" s="26"/>
      <c r="AH561" s="26"/>
      <c r="AI561" s="26"/>
      <c r="AJ561" s="26"/>
      <c r="AK561" s="26"/>
      <c r="AL561" s="26"/>
      <c r="AM561" s="26"/>
    </row>
    <row r="562" spans="1:39" ht="12.75" customHeight="1" x14ac:dyDescent="0.2">
      <c r="A562" s="71"/>
      <c r="B562" s="71"/>
      <c r="C562" s="71"/>
      <c r="D562" s="26"/>
      <c r="E562" s="26"/>
      <c r="F562" s="26"/>
      <c r="G562" s="26"/>
      <c r="H562" s="26"/>
      <c r="I562" s="26"/>
      <c r="J562" s="71"/>
      <c r="K562" s="71"/>
      <c r="L562" s="71"/>
      <c r="M562" s="26"/>
      <c r="N562" s="26"/>
      <c r="O562" s="26"/>
      <c r="P562" s="69"/>
      <c r="Q562" s="69"/>
      <c r="R562" s="26"/>
      <c r="S562" s="26"/>
      <c r="T562" s="26"/>
      <c r="U562" s="26"/>
      <c r="V562" s="26"/>
      <c r="W562" s="26"/>
      <c r="X562" s="26"/>
      <c r="Y562" s="26"/>
      <c r="Z562" s="26"/>
      <c r="AA562" s="26"/>
      <c r="AB562" s="26"/>
      <c r="AC562" s="26"/>
      <c r="AD562" s="26"/>
      <c r="AE562" s="26"/>
      <c r="AF562" s="26"/>
      <c r="AG562" s="26"/>
      <c r="AH562" s="26"/>
      <c r="AI562" s="26"/>
      <c r="AJ562" s="26"/>
      <c r="AK562" s="26"/>
      <c r="AL562" s="26"/>
      <c r="AM562" s="26"/>
    </row>
    <row r="563" spans="1:39" ht="12.75" customHeight="1" x14ac:dyDescent="0.2">
      <c r="A563" s="71"/>
      <c r="B563" s="71"/>
      <c r="C563" s="71"/>
      <c r="D563" s="26"/>
      <c r="E563" s="26"/>
      <c r="F563" s="26"/>
      <c r="G563" s="26"/>
      <c r="H563" s="26"/>
      <c r="I563" s="26"/>
      <c r="J563" s="71"/>
      <c r="K563" s="71"/>
      <c r="L563" s="71"/>
      <c r="M563" s="26"/>
      <c r="N563" s="26"/>
      <c r="O563" s="26"/>
      <c r="P563" s="69"/>
      <c r="Q563" s="69"/>
      <c r="R563" s="26"/>
      <c r="S563" s="26"/>
      <c r="T563" s="26"/>
      <c r="U563" s="26"/>
      <c r="V563" s="26"/>
      <c r="W563" s="26"/>
      <c r="X563" s="26"/>
      <c r="Y563" s="26"/>
      <c r="Z563" s="26"/>
      <c r="AA563" s="26"/>
      <c r="AB563" s="26"/>
      <c r="AC563" s="26"/>
      <c r="AD563" s="26"/>
      <c r="AE563" s="26"/>
      <c r="AF563" s="26"/>
      <c r="AG563" s="26"/>
      <c r="AH563" s="26"/>
      <c r="AI563" s="26"/>
      <c r="AJ563" s="26"/>
      <c r="AK563" s="26"/>
      <c r="AL563" s="26"/>
      <c r="AM563" s="26"/>
    </row>
    <row r="564" spans="1:39" ht="12.75" customHeight="1" x14ac:dyDescent="0.2">
      <c r="A564" s="71"/>
      <c r="B564" s="71"/>
      <c r="C564" s="71"/>
      <c r="D564" s="26"/>
      <c r="E564" s="26"/>
      <c r="F564" s="26"/>
      <c r="G564" s="26"/>
      <c r="H564" s="26"/>
      <c r="I564" s="26"/>
      <c r="J564" s="71"/>
      <c r="K564" s="71"/>
      <c r="L564" s="71"/>
      <c r="M564" s="26"/>
      <c r="N564" s="26"/>
      <c r="O564" s="26"/>
      <c r="P564" s="69"/>
      <c r="Q564" s="69"/>
      <c r="R564" s="26"/>
      <c r="S564" s="26"/>
      <c r="T564" s="26"/>
      <c r="U564" s="26"/>
      <c r="V564" s="26"/>
      <c r="W564" s="26"/>
      <c r="X564" s="26"/>
      <c r="Y564" s="26"/>
      <c r="Z564" s="26"/>
      <c r="AA564" s="26"/>
      <c r="AB564" s="26"/>
      <c r="AC564" s="26"/>
      <c r="AD564" s="26"/>
      <c r="AE564" s="26"/>
      <c r="AF564" s="26"/>
      <c r="AG564" s="26"/>
      <c r="AH564" s="26"/>
      <c r="AI564" s="26"/>
      <c r="AJ564" s="26"/>
      <c r="AK564" s="26"/>
      <c r="AL564" s="26"/>
      <c r="AM564" s="26"/>
    </row>
    <row r="565" spans="1:39" ht="12.75" customHeight="1" x14ac:dyDescent="0.2">
      <c r="A565" s="71"/>
      <c r="B565" s="71"/>
      <c r="C565" s="71"/>
      <c r="D565" s="26"/>
      <c r="E565" s="26"/>
      <c r="F565" s="26"/>
      <c r="G565" s="26"/>
      <c r="H565" s="26"/>
      <c r="I565" s="26"/>
      <c r="J565" s="71"/>
      <c r="K565" s="71"/>
      <c r="L565" s="71"/>
      <c r="M565" s="26"/>
      <c r="N565" s="26"/>
      <c r="O565" s="26"/>
      <c r="P565" s="69"/>
      <c r="Q565" s="69"/>
      <c r="R565" s="26"/>
      <c r="S565" s="26"/>
      <c r="T565" s="26"/>
      <c r="U565" s="26"/>
      <c r="V565" s="26"/>
      <c r="W565" s="26"/>
      <c r="X565" s="26"/>
      <c r="Y565" s="26"/>
      <c r="Z565" s="26"/>
      <c r="AA565" s="26"/>
      <c r="AB565" s="26"/>
      <c r="AC565" s="26"/>
      <c r="AD565" s="26"/>
      <c r="AE565" s="26"/>
      <c r="AF565" s="26"/>
      <c r="AG565" s="26"/>
      <c r="AH565" s="26"/>
      <c r="AI565" s="26"/>
      <c r="AJ565" s="26"/>
      <c r="AK565" s="26"/>
      <c r="AL565" s="26"/>
      <c r="AM565" s="26"/>
    </row>
    <row r="566" spans="1:39" ht="12.75" customHeight="1" x14ac:dyDescent="0.2">
      <c r="A566" s="71"/>
      <c r="B566" s="71"/>
      <c r="C566" s="71"/>
      <c r="D566" s="26"/>
      <c r="E566" s="26"/>
      <c r="F566" s="26"/>
      <c r="G566" s="26"/>
      <c r="H566" s="26"/>
      <c r="I566" s="26"/>
      <c r="J566" s="71"/>
      <c r="K566" s="71"/>
      <c r="L566" s="71"/>
      <c r="M566" s="26"/>
      <c r="N566" s="26"/>
      <c r="O566" s="26"/>
      <c r="P566" s="69"/>
      <c r="Q566" s="69"/>
      <c r="R566" s="26"/>
      <c r="S566" s="26"/>
      <c r="T566" s="26"/>
      <c r="U566" s="26"/>
      <c r="V566" s="26"/>
      <c r="W566" s="26"/>
      <c r="X566" s="26"/>
      <c r="Y566" s="26"/>
      <c r="Z566" s="26"/>
      <c r="AA566" s="26"/>
      <c r="AB566" s="26"/>
      <c r="AC566" s="26"/>
      <c r="AD566" s="26"/>
      <c r="AE566" s="26"/>
      <c r="AF566" s="26"/>
      <c r="AG566" s="26"/>
      <c r="AH566" s="26"/>
      <c r="AI566" s="26"/>
      <c r="AJ566" s="26"/>
      <c r="AK566" s="26"/>
      <c r="AL566" s="26"/>
      <c r="AM566" s="26"/>
    </row>
    <row r="567" spans="1:39" ht="12.75" customHeight="1" x14ac:dyDescent="0.2">
      <c r="A567" s="71"/>
      <c r="B567" s="71"/>
      <c r="C567" s="71"/>
      <c r="D567" s="26"/>
      <c r="E567" s="26"/>
      <c r="F567" s="26"/>
      <c r="G567" s="26"/>
      <c r="H567" s="26"/>
      <c r="I567" s="26"/>
      <c r="J567" s="71"/>
      <c r="K567" s="71"/>
      <c r="L567" s="71"/>
      <c r="M567" s="26"/>
      <c r="N567" s="26"/>
      <c r="O567" s="26"/>
      <c r="P567" s="69"/>
      <c r="Q567" s="69"/>
      <c r="R567" s="26"/>
      <c r="S567" s="26"/>
      <c r="T567" s="26"/>
      <c r="U567" s="26"/>
      <c r="V567" s="26"/>
      <c r="W567" s="26"/>
      <c r="X567" s="26"/>
      <c r="Y567" s="26"/>
      <c r="Z567" s="26"/>
      <c r="AA567" s="26"/>
      <c r="AB567" s="26"/>
      <c r="AC567" s="26"/>
      <c r="AD567" s="26"/>
      <c r="AE567" s="26"/>
      <c r="AF567" s="26"/>
      <c r="AG567" s="26"/>
      <c r="AH567" s="26"/>
      <c r="AI567" s="26"/>
      <c r="AJ567" s="26"/>
      <c r="AK567" s="26"/>
      <c r="AL567" s="26"/>
      <c r="AM567" s="26"/>
    </row>
    <row r="568" spans="1:39" ht="12.75" customHeight="1" x14ac:dyDescent="0.2">
      <c r="A568" s="71"/>
      <c r="B568" s="71"/>
      <c r="C568" s="71"/>
      <c r="D568" s="26"/>
      <c r="E568" s="26"/>
      <c r="F568" s="26"/>
      <c r="G568" s="26"/>
      <c r="H568" s="26"/>
      <c r="I568" s="26"/>
      <c r="J568" s="71"/>
      <c r="K568" s="71"/>
      <c r="L568" s="71"/>
      <c r="M568" s="26"/>
      <c r="N568" s="26"/>
      <c r="O568" s="26"/>
      <c r="P568" s="69"/>
      <c r="Q568" s="69"/>
      <c r="R568" s="26"/>
      <c r="S568" s="26"/>
      <c r="T568" s="26"/>
      <c r="U568" s="26"/>
      <c r="V568" s="26"/>
      <c r="W568" s="26"/>
      <c r="X568" s="26"/>
      <c r="Y568" s="26"/>
      <c r="Z568" s="26"/>
      <c r="AA568" s="26"/>
      <c r="AB568" s="26"/>
      <c r="AC568" s="26"/>
      <c r="AD568" s="26"/>
      <c r="AE568" s="26"/>
      <c r="AF568" s="26"/>
      <c r="AG568" s="26"/>
      <c r="AH568" s="26"/>
      <c r="AI568" s="26"/>
      <c r="AJ568" s="26"/>
      <c r="AK568" s="26"/>
      <c r="AL568" s="26"/>
      <c r="AM568" s="26"/>
    </row>
    <row r="569" spans="1:39" ht="12.75" customHeight="1" x14ac:dyDescent="0.2">
      <c r="A569" s="71"/>
      <c r="B569" s="71"/>
      <c r="C569" s="71"/>
      <c r="D569" s="26"/>
      <c r="E569" s="26"/>
      <c r="F569" s="26"/>
      <c r="G569" s="26"/>
      <c r="H569" s="26"/>
      <c r="I569" s="26"/>
      <c r="J569" s="71"/>
      <c r="K569" s="71"/>
      <c r="L569" s="71"/>
      <c r="M569" s="26"/>
      <c r="N569" s="26"/>
      <c r="O569" s="26"/>
      <c r="P569" s="69"/>
      <c r="Q569" s="69"/>
      <c r="R569" s="26"/>
      <c r="S569" s="26"/>
      <c r="T569" s="26"/>
      <c r="U569" s="26"/>
      <c r="V569" s="26"/>
      <c r="W569" s="26"/>
      <c r="X569" s="26"/>
      <c r="Y569" s="26"/>
      <c r="Z569" s="26"/>
      <c r="AA569" s="26"/>
      <c r="AB569" s="26"/>
      <c r="AC569" s="26"/>
      <c r="AD569" s="26"/>
      <c r="AE569" s="26"/>
      <c r="AF569" s="26"/>
      <c r="AG569" s="26"/>
      <c r="AH569" s="26"/>
      <c r="AI569" s="26"/>
      <c r="AJ569" s="26"/>
      <c r="AK569" s="26"/>
      <c r="AL569" s="26"/>
      <c r="AM569" s="26"/>
    </row>
    <row r="570" spans="1:39" ht="12.75" customHeight="1" x14ac:dyDescent="0.2">
      <c r="A570" s="71"/>
      <c r="B570" s="71"/>
      <c r="C570" s="71"/>
      <c r="D570" s="26"/>
      <c r="E570" s="26"/>
      <c r="F570" s="26"/>
      <c r="G570" s="26"/>
      <c r="H570" s="26"/>
      <c r="I570" s="26"/>
      <c r="J570" s="71"/>
      <c r="K570" s="71"/>
      <c r="L570" s="71"/>
      <c r="M570" s="26"/>
      <c r="N570" s="26"/>
      <c r="O570" s="26"/>
      <c r="P570" s="69"/>
      <c r="Q570" s="69"/>
      <c r="R570" s="26"/>
      <c r="S570" s="26"/>
      <c r="T570" s="26"/>
      <c r="U570" s="26"/>
      <c r="V570" s="26"/>
      <c r="W570" s="26"/>
      <c r="X570" s="26"/>
      <c r="Y570" s="26"/>
      <c r="Z570" s="26"/>
      <c r="AA570" s="26"/>
      <c r="AB570" s="26"/>
      <c r="AC570" s="26"/>
      <c r="AD570" s="26"/>
      <c r="AE570" s="26"/>
      <c r="AF570" s="26"/>
      <c r="AG570" s="26"/>
      <c r="AH570" s="26"/>
      <c r="AI570" s="26"/>
      <c r="AJ570" s="26"/>
      <c r="AK570" s="26"/>
      <c r="AL570" s="26"/>
      <c r="AM570" s="26"/>
    </row>
    <row r="571" spans="1:39" ht="12.75" customHeight="1" x14ac:dyDescent="0.2">
      <c r="A571" s="71"/>
      <c r="B571" s="71"/>
      <c r="C571" s="71"/>
      <c r="D571" s="26"/>
      <c r="E571" s="26"/>
      <c r="F571" s="26"/>
      <c r="G571" s="26"/>
      <c r="H571" s="26"/>
      <c r="I571" s="26"/>
      <c r="J571" s="71"/>
      <c r="K571" s="71"/>
      <c r="L571" s="71"/>
      <c r="M571" s="26"/>
      <c r="N571" s="26"/>
      <c r="O571" s="26"/>
      <c r="P571" s="69"/>
      <c r="Q571" s="69"/>
      <c r="R571" s="26"/>
      <c r="S571" s="26"/>
      <c r="T571" s="26"/>
      <c r="U571" s="26"/>
      <c r="V571" s="26"/>
      <c r="W571" s="26"/>
      <c r="X571" s="26"/>
      <c r="Y571" s="26"/>
      <c r="Z571" s="26"/>
      <c r="AA571" s="26"/>
      <c r="AB571" s="26"/>
      <c r="AC571" s="26"/>
      <c r="AD571" s="26"/>
      <c r="AE571" s="26"/>
      <c r="AF571" s="26"/>
      <c r="AG571" s="26"/>
      <c r="AH571" s="26"/>
      <c r="AI571" s="26"/>
      <c r="AJ571" s="26"/>
      <c r="AK571" s="26"/>
      <c r="AL571" s="26"/>
      <c r="AM571" s="26"/>
    </row>
    <row r="572" spans="1:39" ht="12.75" customHeight="1" x14ac:dyDescent="0.2">
      <c r="A572" s="71"/>
      <c r="B572" s="71"/>
      <c r="C572" s="71"/>
      <c r="D572" s="26"/>
      <c r="E572" s="26"/>
      <c r="F572" s="26"/>
      <c r="G572" s="26"/>
      <c r="H572" s="26"/>
      <c r="I572" s="26"/>
      <c r="J572" s="71"/>
      <c r="K572" s="71"/>
      <c r="L572" s="71"/>
      <c r="M572" s="26"/>
      <c r="N572" s="26"/>
      <c r="O572" s="26"/>
      <c r="P572" s="69"/>
      <c r="Q572" s="69"/>
      <c r="R572" s="26"/>
      <c r="S572" s="26"/>
      <c r="T572" s="26"/>
      <c r="U572" s="26"/>
      <c r="V572" s="26"/>
      <c r="W572" s="26"/>
      <c r="X572" s="26"/>
      <c r="Y572" s="26"/>
      <c r="Z572" s="26"/>
      <c r="AA572" s="26"/>
      <c r="AB572" s="26"/>
      <c r="AC572" s="26"/>
      <c r="AD572" s="26"/>
      <c r="AE572" s="26"/>
      <c r="AF572" s="26"/>
      <c r="AG572" s="26"/>
      <c r="AH572" s="26"/>
      <c r="AI572" s="26"/>
      <c r="AJ572" s="26"/>
      <c r="AK572" s="26"/>
      <c r="AL572" s="26"/>
      <c r="AM572" s="26"/>
    </row>
    <row r="573" spans="1:39" ht="12.75" customHeight="1" x14ac:dyDescent="0.2">
      <c r="A573" s="71"/>
      <c r="B573" s="71"/>
      <c r="C573" s="71"/>
      <c r="D573" s="26"/>
      <c r="E573" s="26"/>
      <c r="F573" s="26"/>
      <c r="G573" s="26"/>
      <c r="H573" s="26"/>
      <c r="I573" s="26"/>
      <c r="J573" s="71"/>
      <c r="K573" s="71"/>
      <c r="L573" s="71"/>
      <c r="M573" s="26"/>
      <c r="N573" s="26"/>
      <c r="O573" s="26"/>
      <c r="P573" s="69"/>
      <c r="Q573" s="69"/>
      <c r="R573" s="26"/>
      <c r="S573" s="26"/>
      <c r="T573" s="26"/>
      <c r="U573" s="26"/>
      <c r="V573" s="26"/>
      <c r="W573" s="26"/>
      <c r="X573" s="26"/>
      <c r="Y573" s="26"/>
      <c r="Z573" s="26"/>
      <c r="AA573" s="26"/>
      <c r="AB573" s="26"/>
      <c r="AC573" s="26"/>
      <c r="AD573" s="26"/>
      <c r="AE573" s="26"/>
      <c r="AF573" s="26"/>
      <c r="AG573" s="26"/>
      <c r="AH573" s="26"/>
      <c r="AI573" s="26"/>
      <c r="AJ573" s="26"/>
      <c r="AK573" s="26"/>
      <c r="AL573" s="26"/>
      <c r="AM573" s="26"/>
    </row>
    <row r="574" spans="1:39" ht="12.75" customHeight="1" x14ac:dyDescent="0.2">
      <c r="A574" s="71"/>
      <c r="B574" s="71"/>
      <c r="C574" s="71"/>
      <c r="D574" s="26"/>
      <c r="E574" s="26"/>
      <c r="F574" s="26"/>
      <c r="G574" s="26"/>
      <c r="H574" s="26"/>
      <c r="I574" s="26"/>
      <c r="J574" s="71"/>
      <c r="K574" s="71"/>
      <c r="L574" s="71"/>
      <c r="M574" s="26"/>
      <c r="N574" s="26"/>
      <c r="O574" s="26"/>
      <c r="P574" s="69"/>
      <c r="Q574" s="69"/>
      <c r="R574" s="26"/>
      <c r="S574" s="26"/>
      <c r="T574" s="26"/>
      <c r="U574" s="26"/>
      <c r="V574" s="26"/>
      <c r="W574" s="26"/>
      <c r="X574" s="26"/>
      <c r="Y574" s="26"/>
      <c r="Z574" s="26"/>
      <c r="AA574" s="26"/>
      <c r="AB574" s="26"/>
      <c r="AC574" s="26"/>
      <c r="AD574" s="26"/>
      <c r="AE574" s="26"/>
      <c r="AF574" s="26"/>
      <c r="AG574" s="26"/>
      <c r="AH574" s="26"/>
      <c r="AI574" s="26"/>
      <c r="AJ574" s="26"/>
      <c r="AK574" s="26"/>
      <c r="AL574" s="26"/>
      <c r="AM574" s="26"/>
    </row>
    <row r="575" spans="1:39" ht="12.75" customHeight="1" x14ac:dyDescent="0.2">
      <c r="A575" s="71"/>
      <c r="B575" s="71"/>
      <c r="C575" s="71"/>
      <c r="D575" s="26"/>
      <c r="E575" s="26"/>
      <c r="F575" s="26"/>
      <c r="G575" s="26"/>
      <c r="H575" s="26"/>
      <c r="I575" s="26"/>
      <c r="J575" s="71"/>
      <c r="K575" s="71"/>
      <c r="L575" s="71"/>
      <c r="M575" s="26"/>
      <c r="N575" s="26"/>
      <c r="O575" s="26"/>
      <c r="P575" s="69"/>
      <c r="Q575" s="69"/>
      <c r="R575" s="26"/>
      <c r="S575" s="26"/>
      <c r="T575" s="26"/>
      <c r="U575" s="26"/>
      <c r="V575" s="26"/>
      <c r="W575" s="26"/>
      <c r="X575" s="26"/>
      <c r="Y575" s="26"/>
      <c r="Z575" s="26"/>
      <c r="AA575" s="26"/>
      <c r="AB575" s="26"/>
      <c r="AC575" s="26"/>
      <c r="AD575" s="26"/>
      <c r="AE575" s="26"/>
      <c r="AF575" s="26"/>
      <c r="AG575" s="26"/>
      <c r="AH575" s="26"/>
      <c r="AI575" s="26"/>
      <c r="AJ575" s="26"/>
      <c r="AK575" s="26"/>
      <c r="AL575" s="26"/>
      <c r="AM575" s="26"/>
    </row>
    <row r="576" spans="1:39" ht="12.75" customHeight="1" x14ac:dyDescent="0.2">
      <c r="A576" s="71"/>
      <c r="B576" s="71"/>
      <c r="C576" s="71"/>
      <c r="D576" s="26"/>
      <c r="E576" s="26"/>
      <c r="F576" s="26"/>
      <c r="G576" s="26"/>
      <c r="H576" s="26"/>
      <c r="I576" s="26"/>
      <c r="J576" s="71"/>
      <c r="K576" s="71"/>
      <c r="L576" s="71"/>
      <c r="M576" s="26"/>
      <c r="N576" s="26"/>
      <c r="O576" s="26"/>
      <c r="P576" s="69"/>
      <c r="Q576" s="69"/>
      <c r="R576" s="26"/>
      <c r="S576" s="26"/>
      <c r="T576" s="26"/>
      <c r="U576" s="26"/>
      <c r="V576" s="26"/>
      <c r="W576" s="26"/>
      <c r="X576" s="26"/>
      <c r="Y576" s="26"/>
      <c r="Z576" s="26"/>
      <c r="AA576" s="26"/>
      <c r="AB576" s="26"/>
      <c r="AC576" s="26"/>
      <c r="AD576" s="26"/>
      <c r="AE576" s="26"/>
      <c r="AF576" s="26"/>
      <c r="AG576" s="26"/>
      <c r="AH576" s="26"/>
      <c r="AI576" s="26"/>
      <c r="AJ576" s="26"/>
      <c r="AK576" s="26"/>
      <c r="AL576" s="26"/>
      <c r="AM576" s="26"/>
    </row>
    <row r="577" spans="1:39" ht="12.75" customHeight="1" x14ac:dyDescent="0.2">
      <c r="A577" s="71"/>
      <c r="B577" s="71"/>
      <c r="C577" s="71"/>
      <c r="D577" s="26"/>
      <c r="E577" s="26"/>
      <c r="F577" s="26"/>
      <c r="G577" s="26"/>
      <c r="H577" s="26"/>
      <c r="I577" s="26"/>
      <c r="J577" s="71"/>
      <c r="K577" s="71"/>
      <c r="L577" s="71"/>
      <c r="M577" s="26"/>
      <c r="N577" s="26"/>
      <c r="O577" s="26"/>
      <c r="P577" s="69"/>
      <c r="Q577" s="69"/>
      <c r="R577" s="26"/>
      <c r="S577" s="26"/>
      <c r="T577" s="26"/>
      <c r="U577" s="26"/>
      <c r="V577" s="26"/>
      <c r="W577" s="26"/>
      <c r="X577" s="26"/>
      <c r="Y577" s="26"/>
      <c r="Z577" s="26"/>
      <c r="AA577" s="26"/>
      <c r="AB577" s="26"/>
      <c r="AC577" s="26"/>
      <c r="AD577" s="26"/>
      <c r="AE577" s="26"/>
      <c r="AF577" s="26"/>
      <c r="AG577" s="26"/>
      <c r="AH577" s="26"/>
      <c r="AI577" s="26"/>
      <c r="AJ577" s="26"/>
      <c r="AK577" s="26"/>
      <c r="AL577" s="26"/>
      <c r="AM577" s="26"/>
    </row>
    <row r="578" spans="1:39" ht="12.75" customHeight="1" x14ac:dyDescent="0.2">
      <c r="A578" s="71"/>
      <c r="B578" s="71"/>
      <c r="C578" s="71"/>
      <c r="D578" s="26"/>
      <c r="E578" s="26"/>
      <c r="F578" s="26"/>
      <c r="G578" s="26"/>
      <c r="H578" s="26"/>
      <c r="I578" s="26"/>
      <c r="J578" s="71"/>
      <c r="K578" s="71"/>
      <c r="L578" s="71"/>
      <c r="M578" s="26"/>
      <c r="N578" s="26"/>
      <c r="O578" s="26"/>
      <c r="P578" s="69"/>
      <c r="Q578" s="69"/>
      <c r="R578" s="26"/>
      <c r="S578" s="26"/>
      <c r="T578" s="26"/>
      <c r="U578" s="26"/>
      <c r="V578" s="26"/>
      <c r="W578" s="26"/>
      <c r="X578" s="26"/>
      <c r="Y578" s="26"/>
      <c r="Z578" s="26"/>
      <c r="AA578" s="26"/>
      <c r="AB578" s="26"/>
      <c r="AC578" s="26"/>
      <c r="AD578" s="26"/>
      <c r="AE578" s="26"/>
      <c r="AF578" s="26"/>
      <c r="AG578" s="26"/>
      <c r="AH578" s="26"/>
      <c r="AI578" s="26"/>
      <c r="AJ578" s="26"/>
      <c r="AK578" s="26"/>
      <c r="AL578" s="26"/>
      <c r="AM578" s="26"/>
    </row>
    <row r="579" spans="1:39" ht="12.75" customHeight="1" x14ac:dyDescent="0.2">
      <c r="A579" s="71"/>
      <c r="B579" s="71"/>
      <c r="C579" s="71"/>
      <c r="D579" s="26"/>
      <c r="E579" s="26"/>
      <c r="F579" s="26"/>
      <c r="G579" s="26"/>
      <c r="H579" s="26"/>
      <c r="I579" s="26"/>
      <c r="J579" s="71"/>
      <c r="K579" s="71"/>
      <c r="L579" s="71"/>
      <c r="M579" s="26"/>
      <c r="N579" s="26"/>
      <c r="O579" s="26"/>
      <c r="P579" s="69"/>
      <c r="Q579" s="69"/>
      <c r="R579" s="26"/>
      <c r="S579" s="26"/>
      <c r="T579" s="26"/>
      <c r="U579" s="26"/>
      <c r="V579" s="26"/>
      <c r="W579" s="26"/>
      <c r="X579" s="26"/>
      <c r="Y579" s="26"/>
      <c r="Z579" s="26"/>
      <c r="AA579" s="26"/>
      <c r="AB579" s="26"/>
      <c r="AC579" s="26"/>
      <c r="AD579" s="26"/>
      <c r="AE579" s="26"/>
      <c r="AF579" s="26"/>
      <c r="AG579" s="26"/>
      <c r="AH579" s="26"/>
      <c r="AI579" s="26"/>
      <c r="AJ579" s="26"/>
      <c r="AK579" s="26"/>
      <c r="AL579" s="26"/>
      <c r="AM579" s="26"/>
    </row>
    <row r="580" spans="1:39" ht="12.75" customHeight="1" x14ac:dyDescent="0.2">
      <c r="A580" s="71"/>
      <c r="B580" s="71"/>
      <c r="C580" s="71"/>
      <c r="D580" s="26"/>
      <c r="E580" s="26"/>
      <c r="F580" s="26"/>
      <c r="G580" s="26"/>
      <c r="H580" s="26"/>
      <c r="I580" s="26"/>
      <c r="J580" s="71"/>
      <c r="K580" s="71"/>
      <c r="L580" s="71"/>
      <c r="M580" s="26"/>
      <c r="N580" s="26"/>
      <c r="O580" s="26"/>
      <c r="P580" s="69"/>
      <c r="Q580" s="69"/>
      <c r="R580" s="26"/>
      <c r="S580" s="26"/>
      <c r="T580" s="26"/>
      <c r="U580" s="26"/>
      <c r="V580" s="26"/>
      <c r="W580" s="26"/>
      <c r="X580" s="26"/>
      <c r="Y580" s="26"/>
      <c r="Z580" s="26"/>
      <c r="AA580" s="26"/>
      <c r="AB580" s="26"/>
      <c r="AC580" s="26"/>
      <c r="AD580" s="26"/>
      <c r="AE580" s="26"/>
      <c r="AF580" s="26"/>
      <c r="AG580" s="26"/>
      <c r="AH580" s="26"/>
      <c r="AI580" s="26"/>
      <c r="AJ580" s="26"/>
      <c r="AK580" s="26"/>
      <c r="AL580" s="26"/>
      <c r="AM580" s="26"/>
    </row>
    <row r="581" spans="1:39" ht="12.75" customHeight="1" x14ac:dyDescent="0.2">
      <c r="A581" s="71"/>
      <c r="B581" s="71"/>
      <c r="C581" s="71"/>
      <c r="D581" s="26"/>
      <c r="E581" s="26"/>
      <c r="F581" s="26"/>
      <c r="G581" s="26"/>
      <c r="H581" s="26"/>
      <c r="I581" s="26"/>
      <c r="J581" s="71"/>
      <c r="K581" s="71"/>
      <c r="L581" s="71"/>
      <c r="M581" s="26"/>
      <c r="N581" s="26"/>
      <c r="O581" s="26"/>
      <c r="P581" s="69"/>
      <c r="Q581" s="69"/>
      <c r="R581" s="26"/>
      <c r="S581" s="26"/>
      <c r="T581" s="26"/>
      <c r="U581" s="26"/>
      <c r="V581" s="26"/>
      <c r="W581" s="26"/>
      <c r="X581" s="26"/>
      <c r="Y581" s="26"/>
      <c r="Z581" s="26"/>
      <c r="AA581" s="26"/>
      <c r="AB581" s="26"/>
      <c r="AC581" s="26"/>
      <c r="AD581" s="26"/>
      <c r="AE581" s="26"/>
      <c r="AF581" s="26"/>
      <c r="AG581" s="26"/>
      <c r="AH581" s="26"/>
      <c r="AI581" s="26"/>
      <c r="AJ581" s="26"/>
      <c r="AK581" s="26"/>
      <c r="AL581" s="26"/>
      <c r="AM581" s="26"/>
    </row>
    <row r="582" spans="1:39" ht="12.75" customHeight="1" x14ac:dyDescent="0.2">
      <c r="A582" s="71"/>
      <c r="B582" s="71"/>
      <c r="C582" s="71"/>
      <c r="D582" s="26"/>
      <c r="E582" s="26"/>
      <c r="F582" s="26"/>
      <c r="G582" s="26"/>
      <c r="H582" s="26"/>
      <c r="I582" s="26"/>
      <c r="J582" s="71"/>
      <c r="K582" s="71"/>
      <c r="L582" s="71"/>
      <c r="M582" s="26"/>
      <c r="N582" s="26"/>
      <c r="O582" s="26"/>
      <c r="P582" s="69"/>
      <c r="Q582" s="69"/>
      <c r="R582" s="26"/>
      <c r="S582" s="26"/>
      <c r="T582" s="26"/>
      <c r="U582" s="26"/>
      <c r="V582" s="26"/>
      <c r="W582" s="26"/>
      <c r="X582" s="26"/>
      <c r="Y582" s="26"/>
      <c r="Z582" s="26"/>
      <c r="AA582" s="26"/>
      <c r="AB582" s="26"/>
      <c r="AC582" s="26"/>
      <c r="AD582" s="26"/>
      <c r="AE582" s="26"/>
      <c r="AF582" s="26"/>
      <c r="AG582" s="26"/>
      <c r="AH582" s="26"/>
      <c r="AI582" s="26"/>
      <c r="AJ582" s="26"/>
      <c r="AK582" s="26"/>
      <c r="AL582" s="26"/>
      <c r="AM582" s="26"/>
    </row>
    <row r="583" spans="1:39" ht="12.75" customHeight="1" x14ac:dyDescent="0.2">
      <c r="A583" s="71"/>
      <c r="B583" s="71"/>
      <c r="C583" s="71"/>
      <c r="D583" s="26"/>
      <c r="E583" s="26"/>
      <c r="F583" s="26"/>
      <c r="G583" s="26"/>
      <c r="H583" s="26"/>
      <c r="I583" s="26"/>
      <c r="J583" s="71"/>
      <c r="K583" s="71"/>
      <c r="L583" s="71"/>
      <c r="M583" s="26"/>
      <c r="N583" s="26"/>
      <c r="O583" s="26"/>
      <c r="P583" s="69"/>
      <c r="Q583" s="69"/>
      <c r="R583" s="26"/>
      <c r="S583" s="26"/>
      <c r="T583" s="26"/>
      <c r="U583" s="26"/>
      <c r="V583" s="26"/>
      <c r="W583" s="26"/>
      <c r="X583" s="26"/>
      <c r="Y583" s="26"/>
      <c r="Z583" s="26"/>
      <c r="AA583" s="26"/>
      <c r="AB583" s="26"/>
      <c r="AC583" s="26"/>
      <c r="AD583" s="26"/>
      <c r="AE583" s="26"/>
      <c r="AF583" s="26"/>
      <c r="AG583" s="26"/>
      <c r="AH583" s="26"/>
      <c r="AI583" s="26"/>
      <c r="AJ583" s="26"/>
      <c r="AK583" s="26"/>
      <c r="AL583" s="26"/>
      <c r="AM583" s="26"/>
    </row>
    <row r="584" spans="1:39" ht="12.75" customHeight="1" x14ac:dyDescent="0.2">
      <c r="A584" s="71"/>
      <c r="B584" s="71"/>
      <c r="C584" s="71"/>
      <c r="D584" s="26"/>
      <c r="E584" s="26"/>
      <c r="F584" s="26"/>
      <c r="G584" s="26"/>
      <c r="H584" s="26"/>
      <c r="I584" s="26"/>
      <c r="J584" s="71"/>
      <c r="K584" s="71"/>
      <c r="L584" s="71"/>
      <c r="M584" s="26"/>
      <c r="N584" s="26"/>
      <c r="O584" s="26"/>
      <c r="P584" s="69"/>
      <c r="Q584" s="69"/>
      <c r="R584" s="26"/>
      <c r="S584" s="26"/>
      <c r="T584" s="26"/>
      <c r="U584" s="26"/>
      <c r="V584" s="26"/>
      <c r="W584" s="26"/>
      <c r="X584" s="26"/>
      <c r="Y584" s="26"/>
      <c r="Z584" s="26"/>
      <c r="AA584" s="26"/>
      <c r="AB584" s="26"/>
      <c r="AC584" s="26"/>
      <c r="AD584" s="26"/>
      <c r="AE584" s="26"/>
      <c r="AF584" s="26"/>
      <c r="AG584" s="26"/>
      <c r="AH584" s="26"/>
      <c r="AI584" s="26"/>
      <c r="AJ584" s="26"/>
      <c r="AK584" s="26"/>
      <c r="AL584" s="26"/>
      <c r="AM584" s="26"/>
    </row>
    <row r="585" spans="1:39" ht="12.75" customHeight="1" x14ac:dyDescent="0.2">
      <c r="A585" s="71"/>
      <c r="B585" s="71"/>
      <c r="C585" s="71"/>
      <c r="D585" s="26"/>
      <c r="E585" s="26"/>
      <c r="F585" s="26"/>
      <c r="G585" s="26"/>
      <c r="H585" s="26"/>
      <c r="I585" s="26"/>
      <c r="J585" s="71"/>
      <c r="K585" s="71"/>
      <c r="L585" s="71"/>
      <c r="M585" s="26"/>
      <c r="N585" s="26"/>
      <c r="O585" s="26"/>
      <c r="P585" s="69"/>
      <c r="Q585" s="69"/>
      <c r="R585" s="26"/>
      <c r="S585" s="26"/>
      <c r="T585" s="26"/>
      <c r="U585" s="26"/>
      <c r="V585" s="26"/>
      <c r="W585" s="26"/>
      <c r="X585" s="26"/>
      <c r="Y585" s="26"/>
      <c r="Z585" s="26"/>
      <c r="AA585" s="26"/>
      <c r="AB585" s="26"/>
      <c r="AC585" s="26"/>
      <c r="AD585" s="26"/>
      <c r="AE585" s="26"/>
      <c r="AF585" s="26"/>
      <c r="AG585" s="26"/>
      <c r="AH585" s="26"/>
      <c r="AI585" s="26"/>
      <c r="AJ585" s="26"/>
      <c r="AK585" s="26"/>
      <c r="AL585" s="26"/>
      <c r="AM585" s="26"/>
    </row>
    <row r="586" spans="1:39" ht="12.75" customHeight="1" x14ac:dyDescent="0.2">
      <c r="A586" s="71"/>
      <c r="B586" s="71"/>
      <c r="C586" s="71"/>
      <c r="D586" s="26"/>
      <c r="E586" s="26"/>
      <c r="F586" s="26"/>
      <c r="G586" s="26"/>
      <c r="H586" s="26"/>
      <c r="I586" s="26"/>
      <c r="J586" s="71"/>
      <c r="K586" s="71"/>
      <c r="L586" s="71"/>
      <c r="M586" s="26"/>
      <c r="N586" s="26"/>
      <c r="O586" s="26"/>
      <c r="P586" s="69"/>
      <c r="Q586" s="69"/>
      <c r="R586" s="26"/>
      <c r="S586" s="26"/>
      <c r="T586" s="26"/>
      <c r="U586" s="26"/>
      <c r="V586" s="26"/>
      <c r="W586" s="26"/>
      <c r="X586" s="26"/>
      <c r="Y586" s="26"/>
      <c r="Z586" s="26"/>
      <c r="AA586" s="26"/>
      <c r="AB586" s="26"/>
      <c r="AC586" s="26"/>
      <c r="AD586" s="26"/>
      <c r="AE586" s="26"/>
      <c r="AF586" s="26"/>
      <c r="AG586" s="26"/>
      <c r="AH586" s="26"/>
      <c r="AI586" s="26"/>
      <c r="AJ586" s="26"/>
      <c r="AK586" s="26"/>
      <c r="AL586" s="26"/>
      <c r="AM586" s="26"/>
    </row>
    <row r="587" spans="1:39" ht="12.75" customHeight="1" x14ac:dyDescent="0.2">
      <c r="A587" s="71"/>
      <c r="B587" s="71"/>
      <c r="C587" s="71"/>
      <c r="D587" s="26"/>
      <c r="E587" s="26"/>
      <c r="F587" s="26"/>
      <c r="G587" s="26"/>
      <c r="H587" s="26"/>
      <c r="I587" s="26"/>
      <c r="J587" s="71"/>
      <c r="K587" s="71"/>
      <c r="L587" s="71"/>
      <c r="M587" s="26"/>
      <c r="N587" s="26"/>
      <c r="O587" s="26"/>
      <c r="P587" s="69"/>
      <c r="Q587" s="69"/>
      <c r="R587" s="26"/>
      <c r="S587" s="26"/>
      <c r="T587" s="26"/>
      <c r="U587" s="26"/>
      <c r="V587" s="26"/>
      <c r="W587" s="26"/>
      <c r="X587" s="26"/>
      <c r="Y587" s="26"/>
      <c r="Z587" s="26"/>
      <c r="AA587" s="26"/>
      <c r="AB587" s="26"/>
      <c r="AC587" s="26"/>
      <c r="AD587" s="26"/>
      <c r="AE587" s="26"/>
      <c r="AF587" s="26"/>
      <c r="AG587" s="26"/>
      <c r="AH587" s="26"/>
      <c r="AI587" s="26"/>
      <c r="AJ587" s="26"/>
      <c r="AK587" s="26"/>
      <c r="AL587" s="26"/>
      <c r="AM587" s="26"/>
    </row>
    <row r="588" spans="1:39" ht="12.75" customHeight="1" x14ac:dyDescent="0.2">
      <c r="A588" s="71"/>
      <c r="B588" s="71"/>
      <c r="C588" s="71"/>
      <c r="D588" s="26"/>
      <c r="E588" s="26"/>
      <c r="F588" s="26"/>
      <c r="G588" s="26"/>
      <c r="H588" s="26"/>
      <c r="I588" s="26"/>
      <c r="J588" s="71"/>
      <c r="K588" s="71"/>
      <c r="L588" s="71"/>
      <c r="M588" s="26"/>
      <c r="N588" s="26"/>
      <c r="O588" s="26"/>
      <c r="P588" s="69"/>
      <c r="Q588" s="69"/>
      <c r="R588" s="26"/>
      <c r="S588" s="26"/>
      <c r="T588" s="26"/>
      <c r="U588" s="26"/>
      <c r="V588" s="26"/>
      <c r="W588" s="26"/>
      <c r="X588" s="26"/>
      <c r="Y588" s="26"/>
      <c r="Z588" s="26"/>
      <c r="AA588" s="26"/>
      <c r="AB588" s="26"/>
      <c r="AC588" s="26"/>
      <c r="AD588" s="26"/>
      <c r="AE588" s="26"/>
      <c r="AF588" s="26"/>
      <c r="AG588" s="26"/>
      <c r="AH588" s="26"/>
      <c r="AI588" s="26"/>
      <c r="AJ588" s="26"/>
      <c r="AK588" s="26"/>
      <c r="AL588" s="26"/>
      <c r="AM588" s="26"/>
    </row>
    <row r="589" spans="1:39" ht="12.75" customHeight="1" x14ac:dyDescent="0.2">
      <c r="A589" s="71"/>
      <c r="B589" s="71"/>
      <c r="C589" s="71"/>
      <c r="D589" s="26"/>
      <c r="E589" s="26"/>
      <c r="F589" s="26"/>
      <c r="G589" s="26"/>
      <c r="H589" s="26"/>
      <c r="I589" s="26"/>
      <c r="J589" s="71"/>
      <c r="K589" s="71"/>
      <c r="L589" s="71"/>
      <c r="M589" s="26"/>
      <c r="N589" s="26"/>
      <c r="O589" s="26"/>
      <c r="P589" s="69"/>
      <c r="Q589" s="69"/>
      <c r="R589" s="26"/>
      <c r="S589" s="26"/>
      <c r="T589" s="26"/>
      <c r="U589" s="26"/>
      <c r="V589" s="26"/>
      <c r="W589" s="26"/>
      <c r="X589" s="26"/>
      <c r="Y589" s="26"/>
      <c r="Z589" s="26"/>
      <c r="AA589" s="26"/>
      <c r="AB589" s="26"/>
      <c r="AC589" s="26"/>
      <c r="AD589" s="26"/>
      <c r="AE589" s="26"/>
      <c r="AF589" s="26"/>
      <c r="AG589" s="26"/>
      <c r="AH589" s="26"/>
      <c r="AI589" s="26"/>
      <c r="AJ589" s="26"/>
      <c r="AK589" s="26"/>
      <c r="AL589" s="26"/>
      <c r="AM589" s="26"/>
    </row>
    <row r="590" spans="1:39" ht="12.75" customHeight="1" x14ac:dyDescent="0.2">
      <c r="A590" s="71"/>
      <c r="B590" s="71"/>
      <c r="C590" s="71"/>
      <c r="D590" s="26"/>
      <c r="E590" s="26"/>
      <c r="F590" s="26"/>
      <c r="G590" s="26"/>
      <c r="H590" s="26"/>
      <c r="I590" s="26"/>
      <c r="J590" s="71"/>
      <c r="K590" s="71"/>
      <c r="L590" s="71"/>
      <c r="M590" s="26"/>
      <c r="N590" s="26"/>
      <c r="O590" s="26"/>
      <c r="P590" s="69"/>
      <c r="Q590" s="69"/>
      <c r="R590" s="26"/>
      <c r="S590" s="26"/>
      <c r="T590" s="26"/>
      <c r="U590" s="26"/>
      <c r="V590" s="26"/>
      <c r="W590" s="26"/>
      <c r="X590" s="26"/>
      <c r="Y590" s="26"/>
      <c r="Z590" s="26"/>
      <c r="AA590" s="26"/>
      <c r="AB590" s="26"/>
      <c r="AC590" s="26"/>
      <c r="AD590" s="26"/>
      <c r="AE590" s="26"/>
      <c r="AF590" s="26"/>
      <c r="AG590" s="26"/>
      <c r="AH590" s="26"/>
      <c r="AI590" s="26"/>
      <c r="AJ590" s="26"/>
      <c r="AK590" s="26"/>
      <c r="AL590" s="26"/>
      <c r="AM590" s="26"/>
    </row>
    <row r="591" spans="1:39" ht="12.75" customHeight="1" x14ac:dyDescent="0.2">
      <c r="A591" s="71"/>
      <c r="B591" s="71"/>
      <c r="C591" s="71"/>
      <c r="D591" s="26"/>
      <c r="E591" s="26"/>
      <c r="F591" s="26"/>
      <c r="G591" s="26"/>
      <c r="H591" s="26"/>
      <c r="I591" s="26"/>
      <c r="J591" s="71"/>
      <c r="K591" s="71"/>
      <c r="L591" s="71"/>
      <c r="M591" s="26"/>
      <c r="N591" s="26"/>
      <c r="O591" s="26"/>
      <c r="P591" s="69"/>
      <c r="Q591" s="69"/>
      <c r="R591" s="26"/>
      <c r="S591" s="26"/>
      <c r="T591" s="26"/>
      <c r="U591" s="26"/>
      <c r="V591" s="26"/>
      <c r="W591" s="26"/>
      <c r="X591" s="26"/>
      <c r="Y591" s="26"/>
      <c r="Z591" s="26"/>
      <c r="AA591" s="26"/>
      <c r="AB591" s="26"/>
      <c r="AC591" s="26"/>
      <c r="AD591" s="26"/>
      <c r="AE591" s="26"/>
      <c r="AF591" s="26"/>
      <c r="AG591" s="26"/>
      <c r="AH591" s="26"/>
      <c r="AI591" s="26"/>
      <c r="AJ591" s="26"/>
      <c r="AK591" s="26"/>
      <c r="AL591" s="26"/>
      <c r="AM591" s="26"/>
    </row>
    <row r="592" spans="1:39" ht="12.75" customHeight="1" x14ac:dyDescent="0.2">
      <c r="A592" s="71"/>
      <c r="B592" s="71"/>
      <c r="C592" s="71"/>
      <c r="D592" s="26"/>
      <c r="E592" s="26"/>
      <c r="F592" s="26"/>
      <c r="G592" s="26"/>
      <c r="H592" s="26"/>
      <c r="I592" s="26"/>
      <c r="J592" s="71"/>
      <c r="K592" s="71"/>
      <c r="L592" s="71"/>
      <c r="M592" s="26"/>
      <c r="N592" s="26"/>
      <c r="O592" s="26"/>
      <c r="P592" s="69"/>
      <c r="Q592" s="69"/>
      <c r="R592" s="26"/>
      <c r="S592" s="26"/>
      <c r="T592" s="26"/>
      <c r="U592" s="26"/>
      <c r="V592" s="26"/>
      <c r="W592" s="26"/>
      <c r="X592" s="26"/>
      <c r="Y592" s="26"/>
      <c r="Z592" s="26"/>
      <c r="AA592" s="26"/>
      <c r="AB592" s="26"/>
      <c r="AC592" s="26"/>
      <c r="AD592" s="26"/>
      <c r="AE592" s="26"/>
      <c r="AF592" s="26"/>
      <c r="AG592" s="26"/>
      <c r="AH592" s="26"/>
      <c r="AI592" s="26"/>
      <c r="AJ592" s="26"/>
      <c r="AK592" s="26"/>
      <c r="AL592" s="26"/>
      <c r="AM592" s="26"/>
    </row>
    <row r="593" spans="1:39" ht="12.75" customHeight="1" x14ac:dyDescent="0.2">
      <c r="A593" s="71"/>
      <c r="B593" s="71"/>
      <c r="C593" s="71"/>
      <c r="D593" s="26"/>
      <c r="E593" s="26"/>
      <c r="F593" s="26"/>
      <c r="G593" s="26"/>
      <c r="H593" s="26"/>
      <c r="I593" s="26"/>
      <c r="J593" s="71"/>
      <c r="K593" s="71"/>
      <c r="L593" s="71"/>
      <c r="M593" s="26"/>
      <c r="N593" s="26"/>
      <c r="O593" s="26"/>
      <c r="P593" s="69"/>
      <c r="Q593" s="69"/>
      <c r="R593" s="26"/>
      <c r="S593" s="26"/>
      <c r="T593" s="26"/>
      <c r="U593" s="26"/>
      <c r="V593" s="26"/>
      <c r="W593" s="26"/>
      <c r="X593" s="26"/>
      <c r="Y593" s="26"/>
      <c r="Z593" s="26"/>
      <c r="AA593" s="26"/>
      <c r="AB593" s="26"/>
      <c r="AC593" s="26"/>
      <c r="AD593" s="26"/>
      <c r="AE593" s="26"/>
      <c r="AF593" s="26"/>
      <c r="AG593" s="26"/>
      <c r="AH593" s="26"/>
      <c r="AI593" s="26"/>
      <c r="AJ593" s="26"/>
      <c r="AK593" s="26"/>
      <c r="AL593" s="26"/>
      <c r="AM593" s="26"/>
    </row>
    <row r="594" spans="1:39" ht="12.75" customHeight="1" x14ac:dyDescent="0.2">
      <c r="A594" s="71"/>
      <c r="B594" s="71"/>
      <c r="C594" s="71"/>
      <c r="D594" s="26"/>
      <c r="E594" s="26"/>
      <c r="F594" s="26"/>
      <c r="G594" s="26"/>
      <c r="H594" s="26"/>
      <c r="I594" s="26"/>
      <c r="J594" s="71"/>
      <c r="K594" s="71"/>
      <c r="L594" s="71"/>
      <c r="M594" s="26"/>
      <c r="N594" s="26"/>
      <c r="O594" s="26"/>
      <c r="P594" s="69"/>
      <c r="Q594" s="69"/>
      <c r="R594" s="26"/>
      <c r="S594" s="26"/>
      <c r="T594" s="26"/>
      <c r="U594" s="26"/>
      <c r="V594" s="26"/>
      <c r="W594" s="26"/>
      <c r="X594" s="26"/>
      <c r="Y594" s="26"/>
      <c r="Z594" s="26"/>
      <c r="AA594" s="26"/>
      <c r="AB594" s="26"/>
      <c r="AC594" s="26"/>
      <c r="AD594" s="26"/>
      <c r="AE594" s="26"/>
      <c r="AF594" s="26"/>
      <c r="AG594" s="26"/>
      <c r="AH594" s="26"/>
      <c r="AI594" s="26"/>
      <c r="AJ594" s="26"/>
      <c r="AK594" s="26"/>
      <c r="AL594" s="26"/>
      <c r="AM594" s="26"/>
    </row>
    <row r="595" spans="1:39" ht="12.75" customHeight="1" x14ac:dyDescent="0.2">
      <c r="A595" s="71"/>
      <c r="B595" s="71"/>
      <c r="C595" s="71"/>
      <c r="D595" s="26"/>
      <c r="E595" s="26"/>
      <c r="F595" s="26"/>
      <c r="G595" s="26"/>
      <c r="H595" s="26"/>
      <c r="I595" s="26"/>
      <c r="J595" s="71"/>
      <c r="K595" s="71"/>
      <c r="L595" s="71"/>
      <c r="M595" s="26"/>
      <c r="N595" s="26"/>
      <c r="O595" s="26"/>
      <c r="P595" s="69"/>
      <c r="Q595" s="69"/>
      <c r="R595" s="26"/>
      <c r="S595" s="26"/>
      <c r="T595" s="26"/>
      <c r="U595" s="26"/>
      <c r="V595" s="26"/>
      <c r="W595" s="26"/>
      <c r="X595" s="26"/>
      <c r="Y595" s="26"/>
      <c r="Z595" s="26"/>
      <c r="AA595" s="26"/>
      <c r="AB595" s="26"/>
      <c r="AC595" s="26"/>
      <c r="AD595" s="26"/>
      <c r="AE595" s="26"/>
      <c r="AF595" s="26"/>
      <c r="AG595" s="26"/>
      <c r="AH595" s="26"/>
      <c r="AI595" s="26"/>
      <c r="AJ595" s="26"/>
      <c r="AK595" s="26"/>
      <c r="AL595" s="26"/>
      <c r="AM595" s="26"/>
    </row>
    <row r="596" spans="1:39" ht="12.75" customHeight="1" x14ac:dyDescent="0.2">
      <c r="A596" s="71"/>
      <c r="B596" s="71"/>
      <c r="C596" s="71"/>
      <c r="D596" s="26"/>
      <c r="E596" s="26"/>
      <c r="F596" s="26"/>
      <c r="G596" s="26"/>
      <c r="H596" s="26"/>
      <c r="I596" s="26"/>
      <c r="J596" s="71"/>
      <c r="K596" s="71"/>
      <c r="L596" s="71"/>
      <c r="M596" s="26"/>
      <c r="N596" s="26"/>
      <c r="O596" s="26"/>
      <c r="P596" s="69"/>
      <c r="Q596" s="69"/>
      <c r="R596" s="26"/>
      <c r="S596" s="26"/>
      <c r="T596" s="26"/>
      <c r="U596" s="26"/>
      <c r="V596" s="26"/>
      <c r="W596" s="26"/>
      <c r="X596" s="26"/>
      <c r="Y596" s="26"/>
      <c r="Z596" s="26"/>
      <c r="AA596" s="26"/>
      <c r="AB596" s="26"/>
      <c r="AC596" s="26"/>
      <c r="AD596" s="26"/>
      <c r="AE596" s="26"/>
      <c r="AF596" s="26"/>
      <c r="AG596" s="26"/>
      <c r="AH596" s="26"/>
      <c r="AI596" s="26"/>
      <c r="AJ596" s="26"/>
      <c r="AK596" s="26"/>
      <c r="AL596" s="26"/>
      <c r="AM596" s="26"/>
    </row>
    <row r="597" spans="1:39" ht="12.75" customHeight="1" x14ac:dyDescent="0.2">
      <c r="A597" s="71"/>
      <c r="B597" s="71"/>
      <c r="C597" s="71"/>
      <c r="D597" s="26"/>
      <c r="E597" s="26"/>
      <c r="F597" s="26"/>
      <c r="G597" s="26"/>
      <c r="H597" s="26"/>
      <c r="I597" s="26"/>
      <c r="J597" s="71"/>
      <c r="K597" s="71"/>
      <c r="L597" s="71"/>
      <c r="M597" s="26"/>
      <c r="N597" s="26"/>
      <c r="O597" s="26"/>
      <c r="P597" s="69"/>
      <c r="Q597" s="69"/>
      <c r="R597" s="26"/>
      <c r="S597" s="26"/>
      <c r="T597" s="26"/>
      <c r="U597" s="26"/>
      <c r="V597" s="26"/>
      <c r="W597" s="26"/>
      <c r="X597" s="26"/>
      <c r="Y597" s="26"/>
      <c r="Z597" s="26"/>
      <c r="AA597" s="26"/>
      <c r="AB597" s="26"/>
      <c r="AC597" s="26"/>
      <c r="AD597" s="26"/>
      <c r="AE597" s="26"/>
      <c r="AF597" s="26"/>
      <c r="AG597" s="26"/>
      <c r="AH597" s="26"/>
      <c r="AI597" s="26"/>
      <c r="AJ597" s="26"/>
      <c r="AK597" s="26"/>
      <c r="AL597" s="26"/>
      <c r="AM597" s="26"/>
    </row>
    <row r="598" spans="1:39" ht="12.75" customHeight="1" x14ac:dyDescent="0.2">
      <c r="A598" s="71"/>
      <c r="B598" s="71"/>
      <c r="C598" s="71"/>
      <c r="D598" s="26"/>
      <c r="E598" s="26"/>
      <c r="F598" s="26"/>
      <c r="G598" s="26"/>
      <c r="H598" s="26"/>
      <c r="I598" s="26"/>
      <c r="J598" s="71"/>
      <c r="K598" s="71"/>
      <c r="L598" s="71"/>
      <c r="M598" s="26"/>
      <c r="N598" s="26"/>
      <c r="O598" s="26"/>
      <c r="P598" s="69"/>
      <c r="Q598" s="69"/>
      <c r="R598" s="26"/>
      <c r="S598" s="26"/>
      <c r="T598" s="26"/>
      <c r="U598" s="26"/>
      <c r="V598" s="26"/>
      <c r="W598" s="26"/>
      <c r="X598" s="26"/>
      <c r="Y598" s="26"/>
      <c r="Z598" s="26"/>
      <c r="AA598" s="26"/>
      <c r="AB598" s="26"/>
      <c r="AC598" s="26"/>
      <c r="AD598" s="26"/>
      <c r="AE598" s="26"/>
      <c r="AF598" s="26"/>
      <c r="AG598" s="26"/>
      <c r="AH598" s="26"/>
      <c r="AI598" s="26"/>
      <c r="AJ598" s="26"/>
      <c r="AK598" s="26"/>
      <c r="AL598" s="26"/>
      <c r="AM598" s="26"/>
    </row>
    <row r="599" spans="1:39" ht="12.75" customHeight="1" x14ac:dyDescent="0.2">
      <c r="A599" s="71"/>
      <c r="B599" s="71"/>
      <c r="C599" s="71"/>
      <c r="D599" s="26"/>
      <c r="E599" s="26"/>
      <c r="F599" s="26"/>
      <c r="G599" s="26"/>
      <c r="H599" s="26"/>
      <c r="I599" s="26"/>
      <c r="J599" s="71"/>
      <c r="K599" s="71"/>
      <c r="L599" s="71"/>
      <c r="M599" s="26"/>
      <c r="N599" s="26"/>
      <c r="O599" s="26"/>
      <c r="P599" s="69"/>
      <c r="Q599" s="69"/>
      <c r="R599" s="26"/>
      <c r="S599" s="26"/>
      <c r="T599" s="26"/>
      <c r="U599" s="26"/>
      <c r="V599" s="26"/>
      <c r="W599" s="26"/>
      <c r="X599" s="26"/>
      <c r="Y599" s="26"/>
      <c r="Z599" s="26"/>
      <c r="AA599" s="26"/>
      <c r="AB599" s="26"/>
      <c r="AC599" s="26"/>
      <c r="AD599" s="26"/>
      <c r="AE599" s="26"/>
      <c r="AF599" s="26"/>
      <c r="AG599" s="26"/>
      <c r="AH599" s="26"/>
      <c r="AI599" s="26"/>
      <c r="AJ599" s="26"/>
      <c r="AK599" s="26"/>
      <c r="AL599" s="26"/>
      <c r="AM599" s="26"/>
    </row>
    <row r="600" spans="1:39" ht="12.75" customHeight="1" x14ac:dyDescent="0.2">
      <c r="A600" s="71"/>
      <c r="B600" s="71"/>
      <c r="C600" s="71"/>
      <c r="D600" s="26"/>
      <c r="E600" s="26"/>
      <c r="F600" s="26"/>
      <c r="G600" s="26"/>
      <c r="H600" s="26"/>
      <c r="I600" s="26"/>
      <c r="J600" s="71"/>
      <c r="K600" s="71"/>
      <c r="L600" s="71"/>
      <c r="M600" s="26"/>
      <c r="N600" s="26"/>
      <c r="O600" s="26"/>
      <c r="P600" s="69"/>
      <c r="Q600" s="69"/>
      <c r="R600" s="26"/>
      <c r="S600" s="26"/>
      <c r="T600" s="26"/>
      <c r="U600" s="26"/>
      <c r="V600" s="26"/>
      <c r="W600" s="26"/>
      <c r="X600" s="26"/>
      <c r="Y600" s="26"/>
      <c r="Z600" s="26"/>
      <c r="AA600" s="26"/>
      <c r="AB600" s="26"/>
      <c r="AC600" s="26"/>
      <c r="AD600" s="26"/>
      <c r="AE600" s="26"/>
      <c r="AF600" s="26"/>
      <c r="AG600" s="26"/>
      <c r="AH600" s="26"/>
      <c r="AI600" s="26"/>
      <c r="AJ600" s="26"/>
      <c r="AK600" s="26"/>
      <c r="AL600" s="26"/>
      <c r="AM600" s="26"/>
    </row>
    <row r="601" spans="1:39" ht="12.75" customHeight="1" x14ac:dyDescent="0.2">
      <c r="A601" s="71"/>
      <c r="B601" s="71"/>
      <c r="C601" s="71"/>
      <c r="D601" s="26"/>
      <c r="E601" s="26"/>
      <c r="F601" s="26"/>
      <c r="G601" s="26"/>
      <c r="H601" s="26"/>
      <c r="I601" s="26"/>
      <c r="J601" s="71"/>
      <c r="K601" s="71"/>
      <c r="L601" s="71"/>
      <c r="M601" s="26"/>
      <c r="N601" s="26"/>
      <c r="O601" s="26"/>
      <c r="P601" s="69"/>
      <c r="Q601" s="69"/>
      <c r="R601" s="26"/>
      <c r="S601" s="26"/>
      <c r="T601" s="26"/>
      <c r="U601" s="26"/>
      <c r="V601" s="26"/>
      <c r="W601" s="26"/>
      <c r="X601" s="26"/>
      <c r="Y601" s="26"/>
      <c r="Z601" s="26"/>
      <c r="AA601" s="26"/>
      <c r="AB601" s="26"/>
      <c r="AC601" s="26"/>
      <c r="AD601" s="26"/>
      <c r="AE601" s="26"/>
      <c r="AF601" s="26"/>
      <c r="AG601" s="26"/>
      <c r="AH601" s="26"/>
      <c r="AI601" s="26"/>
      <c r="AJ601" s="26"/>
      <c r="AK601" s="26"/>
      <c r="AL601" s="26"/>
      <c r="AM601" s="26"/>
    </row>
    <row r="602" spans="1:39" ht="12.75" customHeight="1" x14ac:dyDescent="0.2">
      <c r="A602" s="71"/>
      <c r="B602" s="71"/>
      <c r="C602" s="71"/>
      <c r="D602" s="26"/>
      <c r="E602" s="26"/>
      <c r="F602" s="26"/>
      <c r="G602" s="26"/>
      <c r="H602" s="26"/>
      <c r="I602" s="26"/>
      <c r="J602" s="71"/>
      <c r="K602" s="71"/>
      <c r="L602" s="71"/>
      <c r="M602" s="26"/>
      <c r="N602" s="26"/>
      <c r="O602" s="26"/>
      <c r="P602" s="69"/>
      <c r="Q602" s="69"/>
      <c r="R602" s="26"/>
      <c r="S602" s="26"/>
      <c r="T602" s="26"/>
      <c r="U602" s="26"/>
      <c r="V602" s="26"/>
      <c r="W602" s="26"/>
      <c r="X602" s="26"/>
      <c r="Y602" s="26"/>
      <c r="Z602" s="26"/>
      <c r="AA602" s="26"/>
      <c r="AB602" s="26"/>
      <c r="AC602" s="26"/>
      <c r="AD602" s="26"/>
      <c r="AE602" s="26"/>
      <c r="AF602" s="26"/>
      <c r="AG602" s="26"/>
      <c r="AH602" s="26"/>
      <c r="AI602" s="26"/>
      <c r="AJ602" s="26"/>
      <c r="AK602" s="26"/>
      <c r="AL602" s="26"/>
      <c r="AM602" s="26"/>
    </row>
    <row r="603" spans="1:39" ht="12.75" customHeight="1" x14ac:dyDescent="0.2">
      <c r="A603" s="71"/>
      <c r="B603" s="71"/>
      <c r="C603" s="71"/>
      <c r="D603" s="26"/>
      <c r="E603" s="26"/>
      <c r="F603" s="26"/>
      <c r="G603" s="26"/>
      <c r="H603" s="26"/>
      <c r="I603" s="26"/>
      <c r="J603" s="71"/>
      <c r="K603" s="71"/>
      <c r="L603" s="71"/>
      <c r="M603" s="26"/>
      <c r="N603" s="26"/>
      <c r="O603" s="26"/>
      <c r="P603" s="69"/>
      <c r="Q603" s="69"/>
      <c r="R603" s="26"/>
      <c r="S603" s="26"/>
      <c r="T603" s="26"/>
      <c r="U603" s="26"/>
      <c r="V603" s="26"/>
      <c r="W603" s="26"/>
      <c r="X603" s="26"/>
      <c r="Y603" s="26"/>
      <c r="Z603" s="26"/>
      <c r="AA603" s="26"/>
      <c r="AB603" s="26"/>
      <c r="AC603" s="26"/>
      <c r="AD603" s="26"/>
      <c r="AE603" s="26"/>
      <c r="AF603" s="26"/>
      <c r="AG603" s="26"/>
      <c r="AH603" s="26"/>
      <c r="AI603" s="26"/>
      <c r="AJ603" s="26"/>
      <c r="AK603" s="26"/>
      <c r="AL603" s="26"/>
      <c r="AM603" s="26"/>
    </row>
    <row r="604" spans="1:39" ht="12.75" customHeight="1" x14ac:dyDescent="0.2">
      <c r="A604" s="71"/>
      <c r="B604" s="71"/>
      <c r="C604" s="71"/>
      <c r="D604" s="26"/>
      <c r="E604" s="26"/>
      <c r="F604" s="26"/>
      <c r="G604" s="26"/>
      <c r="H604" s="26"/>
      <c r="I604" s="26"/>
      <c r="J604" s="71"/>
      <c r="K604" s="71"/>
      <c r="L604" s="71"/>
      <c r="M604" s="26"/>
      <c r="N604" s="26"/>
      <c r="O604" s="26"/>
      <c r="P604" s="69"/>
      <c r="Q604" s="69"/>
      <c r="R604" s="26"/>
      <c r="S604" s="26"/>
      <c r="T604" s="26"/>
      <c r="U604" s="26"/>
      <c r="V604" s="26"/>
      <c r="W604" s="26"/>
      <c r="X604" s="26"/>
      <c r="Y604" s="26"/>
      <c r="Z604" s="26"/>
      <c r="AA604" s="26"/>
      <c r="AB604" s="26"/>
      <c r="AC604" s="26"/>
      <c r="AD604" s="26"/>
      <c r="AE604" s="26"/>
      <c r="AF604" s="26"/>
      <c r="AG604" s="26"/>
      <c r="AH604" s="26"/>
      <c r="AI604" s="26"/>
      <c r="AJ604" s="26"/>
      <c r="AK604" s="26"/>
      <c r="AL604" s="26"/>
      <c r="AM604" s="26"/>
    </row>
    <row r="605" spans="1:39" ht="12.75" customHeight="1" x14ac:dyDescent="0.2">
      <c r="A605" s="71"/>
      <c r="B605" s="71"/>
      <c r="C605" s="71"/>
      <c r="D605" s="26"/>
      <c r="E605" s="26"/>
      <c r="F605" s="26"/>
      <c r="G605" s="26"/>
      <c r="H605" s="26"/>
      <c r="I605" s="26"/>
      <c r="J605" s="71"/>
      <c r="K605" s="71"/>
      <c r="L605" s="71"/>
      <c r="M605" s="26"/>
      <c r="N605" s="26"/>
      <c r="O605" s="26"/>
      <c r="P605" s="69"/>
      <c r="Q605" s="69"/>
      <c r="R605" s="26"/>
      <c r="S605" s="26"/>
      <c r="T605" s="26"/>
      <c r="U605" s="26"/>
      <c r="V605" s="26"/>
      <c r="W605" s="26"/>
      <c r="X605" s="26"/>
      <c r="Y605" s="26"/>
      <c r="Z605" s="26"/>
      <c r="AA605" s="26"/>
      <c r="AB605" s="26"/>
      <c r="AC605" s="26"/>
      <c r="AD605" s="26"/>
      <c r="AE605" s="26"/>
      <c r="AF605" s="26"/>
      <c r="AG605" s="26"/>
      <c r="AH605" s="26"/>
      <c r="AI605" s="26"/>
      <c r="AJ605" s="26"/>
      <c r="AK605" s="26"/>
      <c r="AL605" s="26"/>
      <c r="AM605" s="26"/>
    </row>
    <row r="606" spans="1:39" ht="12.75" customHeight="1" x14ac:dyDescent="0.2">
      <c r="A606" s="71"/>
      <c r="B606" s="71"/>
      <c r="C606" s="71"/>
      <c r="D606" s="26"/>
      <c r="E606" s="26"/>
      <c r="F606" s="26"/>
      <c r="G606" s="26"/>
      <c r="H606" s="26"/>
      <c r="I606" s="26"/>
      <c r="J606" s="71"/>
      <c r="K606" s="71"/>
      <c r="L606" s="71"/>
      <c r="M606" s="26"/>
      <c r="N606" s="26"/>
      <c r="O606" s="26"/>
      <c r="P606" s="69"/>
      <c r="Q606" s="69"/>
      <c r="R606" s="26"/>
      <c r="S606" s="26"/>
      <c r="T606" s="26"/>
      <c r="U606" s="26"/>
      <c r="V606" s="26"/>
      <c r="W606" s="26"/>
      <c r="X606" s="26"/>
      <c r="Y606" s="26"/>
      <c r="Z606" s="26"/>
      <c r="AA606" s="26"/>
      <c r="AB606" s="26"/>
      <c r="AC606" s="26"/>
      <c r="AD606" s="26"/>
      <c r="AE606" s="26"/>
      <c r="AF606" s="26"/>
      <c r="AG606" s="26"/>
      <c r="AH606" s="26"/>
      <c r="AI606" s="26"/>
      <c r="AJ606" s="26"/>
      <c r="AK606" s="26"/>
      <c r="AL606" s="26"/>
      <c r="AM606" s="26"/>
    </row>
    <row r="607" spans="1:39" ht="12.75" customHeight="1" x14ac:dyDescent="0.2">
      <c r="A607" s="71"/>
      <c r="B607" s="71"/>
      <c r="C607" s="71"/>
      <c r="D607" s="26"/>
      <c r="E607" s="26"/>
      <c r="F607" s="26"/>
      <c r="G607" s="26"/>
      <c r="H607" s="26"/>
      <c r="I607" s="26"/>
      <c r="J607" s="71"/>
      <c r="K607" s="71"/>
      <c r="L607" s="71"/>
      <c r="M607" s="26"/>
      <c r="N607" s="26"/>
      <c r="O607" s="26"/>
      <c r="P607" s="69"/>
      <c r="Q607" s="69"/>
      <c r="R607" s="26"/>
      <c r="S607" s="26"/>
      <c r="T607" s="26"/>
      <c r="U607" s="26"/>
      <c r="V607" s="26"/>
      <c r="W607" s="26"/>
      <c r="X607" s="26"/>
      <c r="Y607" s="26"/>
      <c r="Z607" s="26"/>
      <c r="AA607" s="26"/>
      <c r="AB607" s="26"/>
      <c r="AC607" s="26"/>
      <c r="AD607" s="26"/>
      <c r="AE607" s="26"/>
      <c r="AF607" s="26"/>
      <c r="AG607" s="26"/>
      <c r="AH607" s="26"/>
      <c r="AI607" s="26"/>
      <c r="AJ607" s="26"/>
      <c r="AK607" s="26"/>
      <c r="AL607" s="26"/>
      <c r="AM607" s="26"/>
    </row>
    <row r="608" spans="1:39" ht="12.75" customHeight="1" x14ac:dyDescent="0.2">
      <c r="A608" s="71"/>
      <c r="B608" s="71"/>
      <c r="C608" s="71"/>
      <c r="D608" s="26"/>
      <c r="E608" s="26"/>
      <c r="F608" s="26"/>
      <c r="G608" s="26"/>
      <c r="H608" s="26"/>
      <c r="I608" s="26"/>
      <c r="J608" s="71"/>
      <c r="K608" s="71"/>
      <c r="L608" s="71"/>
      <c r="M608" s="26"/>
      <c r="N608" s="26"/>
      <c r="O608" s="26"/>
      <c r="P608" s="69"/>
      <c r="Q608" s="69"/>
      <c r="R608" s="26"/>
      <c r="S608" s="26"/>
      <c r="T608" s="26"/>
      <c r="U608" s="26"/>
      <c r="V608" s="26"/>
      <c r="W608" s="26"/>
      <c r="X608" s="26"/>
      <c r="Y608" s="26"/>
      <c r="Z608" s="26"/>
      <c r="AA608" s="26"/>
      <c r="AB608" s="26"/>
      <c r="AC608" s="26"/>
      <c r="AD608" s="26"/>
      <c r="AE608" s="26"/>
      <c r="AF608" s="26"/>
      <c r="AG608" s="26"/>
      <c r="AH608" s="26"/>
      <c r="AI608" s="26"/>
      <c r="AJ608" s="26"/>
      <c r="AK608" s="26"/>
      <c r="AL608" s="26"/>
      <c r="AM608" s="26"/>
    </row>
    <row r="609" spans="1:39" ht="12.75" customHeight="1" x14ac:dyDescent="0.2">
      <c r="A609" s="71"/>
      <c r="B609" s="71"/>
      <c r="C609" s="71"/>
      <c r="D609" s="26"/>
      <c r="E609" s="26"/>
      <c r="F609" s="26"/>
      <c r="G609" s="26"/>
      <c r="H609" s="26"/>
      <c r="I609" s="26"/>
      <c r="J609" s="71"/>
      <c r="K609" s="71"/>
      <c r="L609" s="71"/>
      <c r="M609" s="26"/>
      <c r="N609" s="26"/>
      <c r="O609" s="26"/>
      <c r="P609" s="69"/>
      <c r="Q609" s="69"/>
      <c r="R609" s="26"/>
      <c r="S609" s="26"/>
      <c r="T609" s="26"/>
      <c r="U609" s="26"/>
      <c r="V609" s="26"/>
      <c r="W609" s="26"/>
      <c r="X609" s="26"/>
      <c r="Y609" s="26"/>
      <c r="Z609" s="26"/>
      <c r="AA609" s="26"/>
      <c r="AB609" s="26"/>
      <c r="AC609" s="26"/>
      <c r="AD609" s="26"/>
      <c r="AE609" s="26"/>
      <c r="AF609" s="26"/>
      <c r="AG609" s="26"/>
      <c r="AH609" s="26"/>
      <c r="AI609" s="26"/>
      <c r="AJ609" s="26"/>
      <c r="AK609" s="26"/>
      <c r="AL609" s="26"/>
      <c r="AM609" s="26"/>
    </row>
    <row r="610" spans="1:39" ht="12.75" customHeight="1" x14ac:dyDescent="0.2">
      <c r="A610" s="71"/>
      <c r="B610" s="71"/>
      <c r="C610" s="71"/>
      <c r="D610" s="26"/>
      <c r="E610" s="26"/>
      <c r="F610" s="26"/>
      <c r="G610" s="26"/>
      <c r="H610" s="26"/>
      <c r="I610" s="26"/>
      <c r="J610" s="71"/>
      <c r="K610" s="71"/>
      <c r="L610" s="71"/>
      <c r="M610" s="26"/>
      <c r="N610" s="26"/>
      <c r="O610" s="26"/>
      <c r="P610" s="69"/>
      <c r="Q610" s="69"/>
      <c r="R610" s="26"/>
      <c r="S610" s="26"/>
      <c r="T610" s="26"/>
      <c r="U610" s="26"/>
      <c r="V610" s="26"/>
      <c r="W610" s="26"/>
      <c r="X610" s="26"/>
      <c r="Y610" s="26"/>
      <c r="Z610" s="26"/>
      <c r="AA610" s="26"/>
      <c r="AB610" s="26"/>
      <c r="AC610" s="26"/>
      <c r="AD610" s="26"/>
      <c r="AE610" s="26"/>
      <c r="AF610" s="26"/>
      <c r="AG610" s="26"/>
      <c r="AH610" s="26"/>
      <c r="AI610" s="26"/>
      <c r="AJ610" s="26"/>
      <c r="AK610" s="26"/>
      <c r="AL610" s="26"/>
      <c r="AM610" s="26"/>
    </row>
    <row r="611" spans="1:39" ht="12.75" customHeight="1" x14ac:dyDescent="0.2">
      <c r="A611" s="71"/>
      <c r="B611" s="71"/>
      <c r="C611" s="71"/>
      <c r="D611" s="26"/>
      <c r="E611" s="26"/>
      <c r="F611" s="26"/>
      <c r="G611" s="26"/>
      <c r="H611" s="26"/>
      <c r="I611" s="26"/>
      <c r="J611" s="71"/>
      <c r="K611" s="71"/>
      <c r="L611" s="71"/>
      <c r="M611" s="26"/>
      <c r="N611" s="26"/>
      <c r="O611" s="26"/>
      <c r="P611" s="69"/>
      <c r="Q611" s="69"/>
      <c r="R611" s="26"/>
      <c r="S611" s="26"/>
      <c r="T611" s="26"/>
      <c r="U611" s="26"/>
      <c r="V611" s="26"/>
      <c r="W611" s="26"/>
      <c r="X611" s="26"/>
      <c r="Y611" s="26"/>
      <c r="Z611" s="26"/>
      <c r="AA611" s="26"/>
      <c r="AB611" s="26"/>
      <c r="AC611" s="26"/>
      <c r="AD611" s="26"/>
      <c r="AE611" s="26"/>
      <c r="AF611" s="26"/>
      <c r="AG611" s="26"/>
      <c r="AH611" s="26"/>
      <c r="AI611" s="26"/>
      <c r="AJ611" s="26"/>
      <c r="AK611" s="26"/>
      <c r="AL611" s="26"/>
      <c r="AM611" s="26"/>
    </row>
    <row r="612" spans="1:39" ht="12.75" customHeight="1" x14ac:dyDescent="0.2">
      <c r="A612" s="71"/>
      <c r="B612" s="71"/>
      <c r="C612" s="71"/>
      <c r="D612" s="26"/>
      <c r="E612" s="26"/>
      <c r="F612" s="26"/>
      <c r="G612" s="26"/>
      <c r="H612" s="26"/>
      <c r="I612" s="26"/>
      <c r="J612" s="71"/>
      <c r="K612" s="71"/>
      <c r="L612" s="71"/>
      <c r="M612" s="26"/>
      <c r="N612" s="26"/>
      <c r="O612" s="26"/>
      <c r="P612" s="69"/>
      <c r="Q612" s="69"/>
      <c r="R612" s="26"/>
      <c r="S612" s="26"/>
      <c r="T612" s="26"/>
      <c r="U612" s="26"/>
      <c r="V612" s="26"/>
      <c r="W612" s="26"/>
      <c r="X612" s="26"/>
      <c r="Y612" s="26"/>
      <c r="Z612" s="26"/>
      <c r="AA612" s="26"/>
      <c r="AB612" s="26"/>
      <c r="AC612" s="26"/>
      <c r="AD612" s="26"/>
      <c r="AE612" s="26"/>
      <c r="AF612" s="26"/>
      <c r="AG612" s="26"/>
      <c r="AH612" s="26"/>
      <c r="AI612" s="26"/>
      <c r="AJ612" s="26"/>
      <c r="AK612" s="26"/>
      <c r="AL612" s="26"/>
      <c r="AM612" s="26"/>
    </row>
    <row r="613" spans="1:39" ht="12.75" customHeight="1" x14ac:dyDescent="0.2">
      <c r="A613" s="71"/>
      <c r="B613" s="71"/>
      <c r="C613" s="71"/>
      <c r="D613" s="26"/>
      <c r="E613" s="26"/>
      <c r="F613" s="26"/>
      <c r="G613" s="26"/>
      <c r="H613" s="26"/>
      <c r="I613" s="26"/>
      <c r="J613" s="71"/>
      <c r="K613" s="71"/>
      <c r="L613" s="71"/>
      <c r="M613" s="26"/>
      <c r="N613" s="26"/>
      <c r="O613" s="26"/>
      <c r="P613" s="69"/>
      <c r="Q613" s="69"/>
      <c r="R613" s="26"/>
      <c r="S613" s="26"/>
      <c r="T613" s="26"/>
      <c r="U613" s="26"/>
      <c r="V613" s="26"/>
      <c r="W613" s="26"/>
      <c r="X613" s="26"/>
      <c r="Y613" s="26"/>
      <c r="Z613" s="26"/>
      <c r="AA613" s="26"/>
      <c r="AB613" s="26"/>
      <c r="AC613" s="26"/>
      <c r="AD613" s="26"/>
      <c r="AE613" s="26"/>
      <c r="AF613" s="26"/>
      <c r="AG613" s="26"/>
      <c r="AH613" s="26"/>
      <c r="AI613" s="26"/>
      <c r="AJ613" s="26"/>
      <c r="AK613" s="26"/>
      <c r="AL613" s="26"/>
      <c r="AM613" s="26"/>
    </row>
    <row r="614" spans="1:39" ht="12.75" customHeight="1" x14ac:dyDescent="0.2">
      <c r="A614" s="71"/>
      <c r="B614" s="71"/>
      <c r="C614" s="71"/>
      <c r="D614" s="26"/>
      <c r="E614" s="26"/>
      <c r="F614" s="26"/>
      <c r="G614" s="26"/>
      <c r="H614" s="26"/>
      <c r="I614" s="26"/>
      <c r="J614" s="71"/>
      <c r="K614" s="71"/>
      <c r="L614" s="71"/>
      <c r="M614" s="26"/>
      <c r="N614" s="26"/>
      <c r="O614" s="26"/>
      <c r="P614" s="69"/>
      <c r="Q614" s="69"/>
      <c r="R614" s="26"/>
      <c r="S614" s="26"/>
      <c r="T614" s="26"/>
      <c r="U614" s="26"/>
      <c r="V614" s="26"/>
      <c r="W614" s="26"/>
      <c r="X614" s="26"/>
      <c r="Y614" s="26"/>
      <c r="Z614" s="26"/>
      <c r="AA614" s="26"/>
      <c r="AB614" s="26"/>
      <c r="AC614" s="26"/>
      <c r="AD614" s="26"/>
      <c r="AE614" s="26"/>
      <c r="AF614" s="26"/>
      <c r="AG614" s="26"/>
      <c r="AH614" s="26"/>
      <c r="AI614" s="26"/>
      <c r="AJ614" s="26"/>
      <c r="AK614" s="26"/>
      <c r="AL614" s="26"/>
      <c r="AM614" s="26"/>
    </row>
    <row r="615" spans="1:39" ht="12.75" customHeight="1" x14ac:dyDescent="0.2">
      <c r="A615" s="71"/>
      <c r="B615" s="71"/>
      <c r="C615" s="71"/>
      <c r="D615" s="26"/>
      <c r="E615" s="26"/>
      <c r="F615" s="26"/>
      <c r="G615" s="26"/>
      <c r="H615" s="26"/>
      <c r="I615" s="26"/>
      <c r="J615" s="71"/>
      <c r="K615" s="71"/>
      <c r="L615" s="71"/>
      <c r="M615" s="26"/>
      <c r="N615" s="26"/>
      <c r="O615" s="26"/>
      <c r="P615" s="69"/>
      <c r="Q615" s="69"/>
      <c r="R615" s="26"/>
      <c r="S615" s="26"/>
      <c r="T615" s="26"/>
      <c r="U615" s="26"/>
      <c r="V615" s="26"/>
      <c r="W615" s="26"/>
      <c r="X615" s="26"/>
      <c r="Y615" s="26"/>
      <c r="Z615" s="26"/>
      <c r="AA615" s="26"/>
      <c r="AB615" s="26"/>
      <c r="AC615" s="26"/>
      <c r="AD615" s="26"/>
      <c r="AE615" s="26"/>
      <c r="AF615" s="26"/>
      <c r="AG615" s="26"/>
      <c r="AH615" s="26"/>
      <c r="AI615" s="26"/>
      <c r="AJ615" s="26"/>
      <c r="AK615" s="26"/>
      <c r="AL615" s="26"/>
      <c r="AM615" s="26"/>
    </row>
    <row r="616" spans="1:39" ht="12.75" customHeight="1" x14ac:dyDescent="0.2">
      <c r="A616" s="71"/>
      <c r="B616" s="71"/>
      <c r="C616" s="71"/>
      <c r="D616" s="26"/>
      <c r="E616" s="26"/>
      <c r="F616" s="26"/>
      <c r="G616" s="26"/>
      <c r="H616" s="26"/>
      <c r="I616" s="26"/>
      <c r="J616" s="71"/>
      <c r="K616" s="71"/>
      <c r="L616" s="71"/>
      <c r="M616" s="26"/>
      <c r="N616" s="26"/>
      <c r="O616" s="26"/>
      <c r="P616" s="69"/>
      <c r="Q616" s="69"/>
      <c r="R616" s="26"/>
      <c r="S616" s="26"/>
      <c r="T616" s="26"/>
      <c r="U616" s="26"/>
      <c r="V616" s="26"/>
      <c r="W616" s="26"/>
      <c r="X616" s="26"/>
      <c r="Y616" s="26"/>
      <c r="Z616" s="26"/>
      <c r="AA616" s="26"/>
      <c r="AB616" s="26"/>
      <c r="AC616" s="26"/>
      <c r="AD616" s="26"/>
      <c r="AE616" s="26"/>
      <c r="AF616" s="26"/>
      <c r="AG616" s="26"/>
      <c r="AH616" s="26"/>
      <c r="AI616" s="26"/>
      <c r="AJ616" s="26"/>
      <c r="AK616" s="26"/>
      <c r="AL616" s="26"/>
      <c r="AM616" s="26"/>
    </row>
    <row r="617" spans="1:39" ht="12.75" customHeight="1" x14ac:dyDescent="0.2">
      <c r="A617" s="71"/>
      <c r="B617" s="71"/>
      <c r="C617" s="71"/>
      <c r="D617" s="26"/>
      <c r="E617" s="26"/>
      <c r="F617" s="26"/>
      <c r="G617" s="26"/>
      <c r="H617" s="26"/>
      <c r="I617" s="26"/>
      <c r="J617" s="71"/>
      <c r="K617" s="71"/>
      <c r="L617" s="71"/>
      <c r="M617" s="26"/>
      <c r="N617" s="26"/>
      <c r="O617" s="26"/>
      <c r="P617" s="69"/>
      <c r="Q617" s="69"/>
      <c r="R617" s="26"/>
      <c r="S617" s="26"/>
      <c r="T617" s="26"/>
      <c r="U617" s="26"/>
      <c r="V617" s="26"/>
      <c r="W617" s="26"/>
      <c r="X617" s="26"/>
      <c r="Y617" s="26"/>
      <c r="Z617" s="26"/>
      <c r="AA617" s="26"/>
      <c r="AB617" s="26"/>
      <c r="AC617" s="26"/>
      <c r="AD617" s="26"/>
      <c r="AE617" s="26"/>
      <c r="AF617" s="26"/>
      <c r="AG617" s="26"/>
      <c r="AH617" s="26"/>
      <c r="AI617" s="26"/>
      <c r="AJ617" s="26"/>
      <c r="AK617" s="26"/>
      <c r="AL617" s="26"/>
      <c r="AM617" s="26"/>
    </row>
    <row r="618" spans="1:39" ht="12.75" customHeight="1" x14ac:dyDescent="0.2">
      <c r="A618" s="71"/>
      <c r="B618" s="71"/>
      <c r="C618" s="71"/>
      <c r="D618" s="26"/>
      <c r="E618" s="26"/>
      <c r="F618" s="26"/>
      <c r="G618" s="26"/>
      <c r="H618" s="26"/>
      <c r="I618" s="26"/>
      <c r="J618" s="71"/>
      <c r="K618" s="71"/>
      <c r="L618" s="71"/>
      <c r="M618" s="26"/>
      <c r="N618" s="26"/>
      <c r="O618" s="26"/>
      <c r="P618" s="69"/>
      <c r="Q618" s="69"/>
      <c r="R618" s="26"/>
      <c r="S618" s="26"/>
      <c r="T618" s="26"/>
      <c r="U618" s="26"/>
      <c r="V618" s="26"/>
      <c r="W618" s="26"/>
      <c r="X618" s="26"/>
      <c r="Y618" s="26"/>
      <c r="Z618" s="26"/>
      <c r="AA618" s="26"/>
      <c r="AB618" s="26"/>
      <c r="AC618" s="26"/>
      <c r="AD618" s="26"/>
      <c r="AE618" s="26"/>
      <c r="AF618" s="26"/>
      <c r="AG618" s="26"/>
      <c r="AH618" s="26"/>
      <c r="AI618" s="26"/>
      <c r="AJ618" s="26"/>
      <c r="AK618" s="26"/>
      <c r="AL618" s="26"/>
      <c r="AM618" s="26"/>
    </row>
    <row r="619" spans="1:39" ht="12.75" customHeight="1" x14ac:dyDescent="0.2">
      <c r="A619" s="71"/>
      <c r="B619" s="71"/>
      <c r="C619" s="71"/>
      <c r="D619" s="26"/>
      <c r="E619" s="26"/>
      <c r="F619" s="26"/>
      <c r="G619" s="26"/>
      <c r="H619" s="26"/>
      <c r="I619" s="26"/>
      <c r="J619" s="71"/>
      <c r="K619" s="71"/>
      <c r="L619" s="71"/>
      <c r="M619" s="26"/>
      <c r="N619" s="26"/>
      <c r="O619" s="26"/>
      <c r="P619" s="69"/>
      <c r="Q619" s="69"/>
      <c r="R619" s="26"/>
      <c r="S619" s="26"/>
      <c r="T619" s="26"/>
      <c r="U619" s="26"/>
      <c r="V619" s="26"/>
      <c r="W619" s="26"/>
      <c r="X619" s="26"/>
      <c r="Y619" s="26"/>
      <c r="Z619" s="26"/>
      <c r="AA619" s="26"/>
      <c r="AB619" s="26"/>
      <c r="AC619" s="26"/>
      <c r="AD619" s="26"/>
      <c r="AE619" s="26"/>
      <c r="AF619" s="26"/>
      <c r="AG619" s="26"/>
      <c r="AH619" s="26"/>
      <c r="AI619" s="26"/>
      <c r="AJ619" s="26"/>
      <c r="AK619" s="26"/>
      <c r="AL619" s="26"/>
      <c r="AM619" s="26"/>
    </row>
    <row r="620" spans="1:39" ht="12.75" customHeight="1" x14ac:dyDescent="0.2">
      <c r="A620" s="71"/>
      <c r="B620" s="71"/>
      <c r="C620" s="71"/>
      <c r="D620" s="26"/>
      <c r="E620" s="26"/>
      <c r="F620" s="26"/>
      <c r="G620" s="26"/>
      <c r="H620" s="26"/>
      <c r="I620" s="26"/>
      <c r="J620" s="71"/>
      <c r="K620" s="71"/>
      <c r="L620" s="71"/>
      <c r="M620" s="26"/>
      <c r="N620" s="26"/>
      <c r="O620" s="26"/>
      <c r="P620" s="69"/>
      <c r="Q620" s="69"/>
      <c r="R620" s="26"/>
      <c r="S620" s="26"/>
      <c r="T620" s="26"/>
      <c r="U620" s="26"/>
      <c r="V620" s="26"/>
      <c r="W620" s="26"/>
      <c r="X620" s="26"/>
      <c r="Y620" s="26"/>
      <c r="Z620" s="26"/>
      <c r="AA620" s="26"/>
      <c r="AB620" s="26"/>
      <c r="AC620" s="26"/>
      <c r="AD620" s="26"/>
      <c r="AE620" s="26"/>
      <c r="AF620" s="26"/>
      <c r="AG620" s="26"/>
      <c r="AH620" s="26"/>
      <c r="AI620" s="26"/>
      <c r="AJ620" s="26"/>
      <c r="AK620" s="26"/>
      <c r="AL620" s="26"/>
      <c r="AM620" s="26"/>
    </row>
    <row r="621" spans="1:39" ht="12.75" customHeight="1" x14ac:dyDescent="0.2">
      <c r="A621" s="71"/>
      <c r="B621" s="71"/>
      <c r="C621" s="71"/>
      <c r="D621" s="26"/>
      <c r="E621" s="26"/>
      <c r="F621" s="26"/>
      <c r="G621" s="26"/>
      <c r="H621" s="26"/>
      <c r="I621" s="26"/>
      <c r="J621" s="71"/>
      <c r="K621" s="71"/>
      <c r="L621" s="71"/>
      <c r="M621" s="26"/>
      <c r="N621" s="26"/>
      <c r="O621" s="26"/>
      <c r="P621" s="69"/>
      <c r="Q621" s="69"/>
      <c r="R621" s="26"/>
      <c r="S621" s="26"/>
      <c r="T621" s="26"/>
      <c r="U621" s="26"/>
      <c r="V621" s="26"/>
      <c r="W621" s="26"/>
      <c r="X621" s="26"/>
      <c r="Y621" s="26"/>
      <c r="Z621" s="26"/>
      <c r="AA621" s="26"/>
      <c r="AB621" s="26"/>
      <c r="AC621" s="26"/>
      <c r="AD621" s="26"/>
      <c r="AE621" s="26"/>
      <c r="AF621" s="26"/>
      <c r="AG621" s="26"/>
      <c r="AH621" s="26"/>
      <c r="AI621" s="26"/>
      <c r="AJ621" s="26"/>
      <c r="AK621" s="26"/>
      <c r="AL621" s="26"/>
      <c r="AM621" s="26"/>
    </row>
    <row r="622" spans="1:39" ht="12.75" customHeight="1" x14ac:dyDescent="0.2">
      <c r="A622" s="71"/>
      <c r="B622" s="71"/>
      <c r="C622" s="71"/>
      <c r="D622" s="26"/>
      <c r="E622" s="26"/>
      <c r="F622" s="26"/>
      <c r="G622" s="26"/>
      <c r="H622" s="26"/>
      <c r="I622" s="26"/>
      <c r="J622" s="71"/>
      <c r="K622" s="71"/>
      <c r="L622" s="71"/>
      <c r="M622" s="26"/>
      <c r="N622" s="26"/>
      <c r="O622" s="26"/>
      <c r="P622" s="69"/>
      <c r="Q622" s="69"/>
      <c r="R622" s="26"/>
      <c r="S622" s="26"/>
      <c r="T622" s="26"/>
      <c r="U622" s="26"/>
      <c r="V622" s="26"/>
      <c r="W622" s="26"/>
      <c r="X622" s="26"/>
      <c r="Y622" s="26"/>
      <c r="Z622" s="26"/>
      <c r="AA622" s="26"/>
      <c r="AB622" s="26"/>
      <c r="AC622" s="26"/>
      <c r="AD622" s="26"/>
      <c r="AE622" s="26"/>
      <c r="AF622" s="26"/>
      <c r="AG622" s="26"/>
      <c r="AH622" s="26"/>
      <c r="AI622" s="26"/>
      <c r="AJ622" s="26"/>
      <c r="AK622" s="26"/>
      <c r="AL622" s="26"/>
      <c r="AM622" s="26"/>
    </row>
    <row r="623" spans="1:39" ht="12.75" customHeight="1" x14ac:dyDescent="0.2">
      <c r="A623" s="71"/>
      <c r="B623" s="71"/>
      <c r="C623" s="71"/>
      <c r="D623" s="26"/>
      <c r="E623" s="26"/>
      <c r="F623" s="26"/>
      <c r="G623" s="26"/>
      <c r="H623" s="26"/>
      <c r="I623" s="26"/>
      <c r="J623" s="71"/>
      <c r="K623" s="71"/>
      <c r="L623" s="71"/>
      <c r="M623" s="26"/>
      <c r="N623" s="26"/>
      <c r="O623" s="26"/>
      <c r="P623" s="69"/>
      <c r="Q623" s="69"/>
      <c r="R623" s="26"/>
      <c r="S623" s="26"/>
      <c r="T623" s="26"/>
      <c r="U623" s="26"/>
      <c r="V623" s="26"/>
      <c r="W623" s="26"/>
      <c r="X623" s="26"/>
      <c r="Y623" s="26"/>
      <c r="Z623" s="26"/>
      <c r="AA623" s="26"/>
      <c r="AB623" s="26"/>
      <c r="AC623" s="26"/>
      <c r="AD623" s="26"/>
      <c r="AE623" s="26"/>
      <c r="AF623" s="26"/>
      <c r="AG623" s="26"/>
      <c r="AH623" s="26"/>
      <c r="AI623" s="26"/>
      <c r="AJ623" s="26"/>
      <c r="AK623" s="26"/>
      <c r="AL623" s="26"/>
      <c r="AM623" s="26"/>
    </row>
    <row r="624" spans="1:39" ht="12.75" customHeight="1" x14ac:dyDescent="0.2">
      <c r="A624" s="71"/>
      <c r="B624" s="71"/>
      <c r="C624" s="71"/>
      <c r="D624" s="26"/>
      <c r="E624" s="26"/>
      <c r="F624" s="26"/>
      <c r="G624" s="26"/>
      <c r="H624" s="26"/>
      <c r="I624" s="26"/>
      <c r="J624" s="71"/>
      <c r="K624" s="71"/>
      <c r="L624" s="71"/>
      <c r="M624" s="26"/>
      <c r="N624" s="26"/>
      <c r="O624" s="26"/>
      <c r="P624" s="69"/>
      <c r="Q624" s="69"/>
      <c r="R624" s="26"/>
      <c r="S624" s="26"/>
      <c r="T624" s="26"/>
      <c r="U624" s="26"/>
      <c r="V624" s="26"/>
      <c r="W624" s="26"/>
      <c r="X624" s="26"/>
      <c r="Y624" s="26"/>
      <c r="Z624" s="26"/>
      <c r="AA624" s="26"/>
      <c r="AB624" s="26"/>
      <c r="AC624" s="26"/>
      <c r="AD624" s="26"/>
      <c r="AE624" s="26"/>
      <c r="AF624" s="26"/>
      <c r="AG624" s="26"/>
      <c r="AH624" s="26"/>
      <c r="AI624" s="26"/>
      <c r="AJ624" s="26"/>
      <c r="AK624" s="26"/>
      <c r="AL624" s="26"/>
      <c r="AM624" s="26"/>
    </row>
    <row r="625" spans="1:39" ht="12.75" customHeight="1" x14ac:dyDescent="0.2">
      <c r="A625" s="71"/>
      <c r="B625" s="71"/>
      <c r="C625" s="71"/>
      <c r="D625" s="26"/>
      <c r="E625" s="26"/>
      <c r="F625" s="26"/>
      <c r="G625" s="26"/>
      <c r="H625" s="26"/>
      <c r="I625" s="26"/>
      <c r="J625" s="71"/>
      <c r="K625" s="71"/>
      <c r="L625" s="71"/>
      <c r="M625" s="26"/>
      <c r="N625" s="26"/>
      <c r="O625" s="26"/>
      <c r="P625" s="69"/>
      <c r="Q625" s="69"/>
      <c r="R625" s="26"/>
      <c r="S625" s="26"/>
      <c r="T625" s="26"/>
      <c r="U625" s="26"/>
      <c r="V625" s="26"/>
      <c r="W625" s="26"/>
      <c r="X625" s="26"/>
      <c r="Y625" s="26"/>
      <c r="Z625" s="26"/>
      <c r="AA625" s="26"/>
      <c r="AB625" s="26"/>
      <c r="AC625" s="26"/>
      <c r="AD625" s="26"/>
      <c r="AE625" s="26"/>
      <c r="AF625" s="26"/>
      <c r="AG625" s="26"/>
      <c r="AH625" s="26"/>
      <c r="AI625" s="26"/>
      <c r="AJ625" s="26"/>
      <c r="AK625" s="26"/>
      <c r="AL625" s="26"/>
      <c r="AM625" s="26"/>
    </row>
    <row r="626" spans="1:39" ht="12.75" customHeight="1" x14ac:dyDescent="0.2">
      <c r="A626" s="71"/>
      <c r="B626" s="71"/>
      <c r="C626" s="71"/>
      <c r="D626" s="26"/>
      <c r="E626" s="26"/>
      <c r="F626" s="26"/>
      <c r="G626" s="26"/>
      <c r="H626" s="26"/>
      <c r="I626" s="26"/>
      <c r="J626" s="71"/>
      <c r="K626" s="71"/>
      <c r="L626" s="71"/>
      <c r="M626" s="26"/>
      <c r="N626" s="26"/>
      <c r="O626" s="26"/>
      <c r="P626" s="69"/>
      <c r="Q626" s="69"/>
      <c r="R626" s="26"/>
      <c r="S626" s="26"/>
      <c r="T626" s="26"/>
      <c r="U626" s="26"/>
      <c r="V626" s="26"/>
      <c r="W626" s="26"/>
      <c r="X626" s="26"/>
      <c r="Y626" s="26"/>
      <c r="Z626" s="26"/>
      <c r="AA626" s="26"/>
      <c r="AB626" s="26"/>
      <c r="AC626" s="26"/>
      <c r="AD626" s="26"/>
      <c r="AE626" s="26"/>
      <c r="AF626" s="26"/>
      <c r="AG626" s="26"/>
      <c r="AH626" s="26"/>
      <c r="AI626" s="26"/>
      <c r="AJ626" s="26"/>
      <c r="AK626" s="26"/>
      <c r="AL626" s="26"/>
      <c r="AM626" s="26"/>
    </row>
    <row r="627" spans="1:39" ht="12.75" customHeight="1" x14ac:dyDescent="0.2">
      <c r="A627" s="71"/>
      <c r="B627" s="71"/>
      <c r="C627" s="71"/>
      <c r="D627" s="26"/>
      <c r="E627" s="26"/>
      <c r="F627" s="26"/>
      <c r="G627" s="26"/>
      <c r="H627" s="26"/>
      <c r="I627" s="26"/>
      <c r="J627" s="71"/>
      <c r="K627" s="71"/>
      <c r="L627" s="71"/>
      <c r="M627" s="26"/>
      <c r="N627" s="26"/>
      <c r="O627" s="26"/>
      <c r="P627" s="69"/>
      <c r="Q627" s="69"/>
      <c r="R627" s="26"/>
      <c r="S627" s="26"/>
      <c r="T627" s="26"/>
      <c r="U627" s="26"/>
      <c r="V627" s="26"/>
      <c r="W627" s="26"/>
      <c r="X627" s="26"/>
      <c r="Y627" s="26"/>
      <c r="Z627" s="26"/>
      <c r="AA627" s="26"/>
      <c r="AB627" s="26"/>
      <c r="AC627" s="26"/>
      <c r="AD627" s="26"/>
      <c r="AE627" s="26"/>
      <c r="AF627" s="26"/>
      <c r="AG627" s="26"/>
      <c r="AH627" s="26"/>
      <c r="AI627" s="26"/>
      <c r="AJ627" s="26"/>
      <c r="AK627" s="26"/>
      <c r="AL627" s="26"/>
      <c r="AM627" s="26"/>
    </row>
    <row r="628" spans="1:39" ht="12.75" customHeight="1" x14ac:dyDescent="0.2">
      <c r="A628" s="71"/>
      <c r="B628" s="71"/>
      <c r="C628" s="71"/>
      <c r="D628" s="26"/>
      <c r="E628" s="26"/>
      <c r="F628" s="26"/>
      <c r="G628" s="26"/>
      <c r="H628" s="26"/>
      <c r="I628" s="26"/>
      <c r="J628" s="71"/>
      <c r="K628" s="71"/>
      <c r="L628" s="71"/>
      <c r="M628" s="26"/>
      <c r="N628" s="26"/>
      <c r="O628" s="26"/>
      <c r="P628" s="69"/>
      <c r="Q628" s="69"/>
      <c r="R628" s="26"/>
      <c r="S628" s="26"/>
      <c r="T628" s="26"/>
      <c r="U628" s="26"/>
      <c r="V628" s="26"/>
      <c r="W628" s="26"/>
      <c r="X628" s="26"/>
      <c r="Y628" s="26"/>
      <c r="Z628" s="26"/>
      <c r="AA628" s="26"/>
      <c r="AB628" s="26"/>
      <c r="AC628" s="26"/>
      <c r="AD628" s="26"/>
      <c r="AE628" s="26"/>
      <c r="AF628" s="26"/>
      <c r="AG628" s="26"/>
      <c r="AH628" s="26"/>
      <c r="AI628" s="26"/>
      <c r="AJ628" s="26"/>
      <c r="AK628" s="26"/>
      <c r="AL628" s="26"/>
      <c r="AM628" s="26"/>
    </row>
    <row r="629" spans="1:39" ht="12.75" customHeight="1" x14ac:dyDescent="0.2">
      <c r="A629" s="71"/>
      <c r="B629" s="71"/>
      <c r="C629" s="71"/>
      <c r="D629" s="26"/>
      <c r="E629" s="26"/>
      <c r="F629" s="26"/>
      <c r="G629" s="26"/>
      <c r="H629" s="26"/>
      <c r="I629" s="26"/>
      <c r="J629" s="71"/>
      <c r="K629" s="71"/>
      <c r="L629" s="71"/>
      <c r="M629" s="26"/>
      <c r="N629" s="26"/>
      <c r="O629" s="26"/>
      <c r="P629" s="69"/>
      <c r="Q629" s="69"/>
      <c r="R629" s="26"/>
      <c r="S629" s="26"/>
      <c r="T629" s="26"/>
      <c r="U629" s="26"/>
      <c r="V629" s="26"/>
      <c r="W629" s="26"/>
      <c r="X629" s="26"/>
      <c r="Y629" s="26"/>
      <c r="Z629" s="26"/>
      <c r="AA629" s="26"/>
      <c r="AB629" s="26"/>
      <c r="AC629" s="26"/>
      <c r="AD629" s="26"/>
      <c r="AE629" s="26"/>
      <c r="AF629" s="26"/>
      <c r="AG629" s="26"/>
      <c r="AH629" s="26"/>
      <c r="AI629" s="26"/>
      <c r="AJ629" s="26"/>
      <c r="AK629" s="26"/>
      <c r="AL629" s="26"/>
      <c r="AM629" s="26"/>
    </row>
    <row r="630" spans="1:39" ht="12.75" customHeight="1" x14ac:dyDescent="0.2">
      <c r="A630" s="71"/>
      <c r="B630" s="71"/>
      <c r="C630" s="71"/>
      <c r="D630" s="26"/>
      <c r="E630" s="26"/>
      <c r="F630" s="26"/>
      <c r="G630" s="26"/>
      <c r="H630" s="26"/>
      <c r="I630" s="26"/>
      <c r="J630" s="71"/>
      <c r="K630" s="71"/>
      <c r="L630" s="71"/>
      <c r="M630" s="26"/>
      <c r="N630" s="26"/>
      <c r="O630" s="26"/>
      <c r="P630" s="69"/>
      <c r="Q630" s="69"/>
      <c r="R630" s="26"/>
      <c r="S630" s="26"/>
      <c r="T630" s="26"/>
      <c r="U630" s="26"/>
      <c r="V630" s="26"/>
      <c r="W630" s="26"/>
      <c r="X630" s="26"/>
      <c r="Y630" s="26"/>
      <c r="Z630" s="26"/>
      <c r="AA630" s="26"/>
      <c r="AB630" s="26"/>
      <c r="AC630" s="26"/>
      <c r="AD630" s="26"/>
      <c r="AE630" s="26"/>
      <c r="AF630" s="26"/>
      <c r="AG630" s="26"/>
      <c r="AH630" s="26"/>
      <c r="AI630" s="26"/>
      <c r="AJ630" s="26"/>
      <c r="AK630" s="26"/>
      <c r="AL630" s="26"/>
      <c r="AM630" s="26"/>
    </row>
    <row r="631" spans="1:39" ht="12.75" customHeight="1" x14ac:dyDescent="0.2">
      <c r="A631" s="71"/>
      <c r="B631" s="71"/>
      <c r="C631" s="71"/>
      <c r="D631" s="26"/>
      <c r="E631" s="26"/>
      <c r="F631" s="26"/>
      <c r="G631" s="26"/>
      <c r="H631" s="26"/>
      <c r="I631" s="26"/>
      <c r="J631" s="71"/>
      <c r="K631" s="71"/>
      <c r="L631" s="71"/>
      <c r="M631" s="26"/>
      <c r="N631" s="26"/>
      <c r="O631" s="26"/>
      <c r="P631" s="69"/>
      <c r="Q631" s="69"/>
      <c r="R631" s="26"/>
      <c r="S631" s="26"/>
      <c r="T631" s="26"/>
      <c r="U631" s="26"/>
      <c r="V631" s="26"/>
      <c r="W631" s="26"/>
      <c r="X631" s="26"/>
      <c r="Y631" s="26"/>
      <c r="Z631" s="26"/>
      <c r="AA631" s="26"/>
      <c r="AB631" s="26"/>
      <c r="AC631" s="26"/>
      <c r="AD631" s="26"/>
      <c r="AE631" s="26"/>
      <c r="AF631" s="26"/>
      <c r="AG631" s="26"/>
      <c r="AH631" s="26"/>
      <c r="AI631" s="26"/>
      <c r="AJ631" s="26"/>
      <c r="AK631" s="26"/>
      <c r="AL631" s="26"/>
      <c r="AM631" s="26"/>
    </row>
    <row r="632" spans="1:39" ht="12.75" customHeight="1" x14ac:dyDescent="0.2">
      <c r="A632" s="71"/>
      <c r="B632" s="71"/>
      <c r="C632" s="71"/>
      <c r="D632" s="26"/>
      <c r="E632" s="26"/>
      <c r="F632" s="26"/>
      <c r="G632" s="26"/>
      <c r="H632" s="26"/>
      <c r="I632" s="26"/>
      <c r="J632" s="71"/>
      <c r="K632" s="71"/>
      <c r="L632" s="71"/>
      <c r="M632" s="26"/>
      <c r="N632" s="26"/>
      <c r="O632" s="26"/>
      <c r="P632" s="69"/>
      <c r="Q632" s="69"/>
      <c r="R632" s="26"/>
      <c r="S632" s="26"/>
      <c r="T632" s="26"/>
      <c r="U632" s="26"/>
      <c r="V632" s="26"/>
      <c r="W632" s="26"/>
      <c r="X632" s="26"/>
      <c r="Y632" s="26"/>
      <c r="Z632" s="26"/>
      <c r="AA632" s="26"/>
      <c r="AB632" s="26"/>
      <c r="AC632" s="26"/>
      <c r="AD632" s="26"/>
      <c r="AE632" s="26"/>
      <c r="AF632" s="26"/>
      <c r="AG632" s="26"/>
      <c r="AH632" s="26"/>
      <c r="AI632" s="26"/>
      <c r="AJ632" s="26"/>
      <c r="AK632" s="26"/>
      <c r="AL632" s="26"/>
      <c r="AM632" s="26"/>
    </row>
    <row r="633" spans="1:39" ht="12.75" customHeight="1" x14ac:dyDescent="0.2">
      <c r="A633" s="71"/>
      <c r="B633" s="71"/>
      <c r="C633" s="71"/>
      <c r="D633" s="26"/>
      <c r="E633" s="26"/>
      <c r="F633" s="26"/>
      <c r="G633" s="26"/>
      <c r="H633" s="26"/>
      <c r="I633" s="26"/>
      <c r="J633" s="71"/>
      <c r="K633" s="71"/>
      <c r="L633" s="71"/>
      <c r="M633" s="26"/>
      <c r="N633" s="26"/>
      <c r="O633" s="26"/>
      <c r="P633" s="69"/>
      <c r="Q633" s="69"/>
      <c r="R633" s="26"/>
      <c r="S633" s="26"/>
      <c r="T633" s="26"/>
      <c r="U633" s="26"/>
      <c r="V633" s="26"/>
      <c r="W633" s="26"/>
      <c r="X633" s="26"/>
      <c r="Y633" s="26"/>
      <c r="Z633" s="26"/>
      <c r="AA633" s="26"/>
      <c r="AB633" s="26"/>
      <c r="AC633" s="26"/>
      <c r="AD633" s="26"/>
      <c r="AE633" s="26"/>
      <c r="AF633" s="26"/>
      <c r="AG633" s="26"/>
      <c r="AH633" s="26"/>
      <c r="AI633" s="26"/>
      <c r="AJ633" s="26"/>
      <c r="AK633" s="26"/>
      <c r="AL633" s="26"/>
      <c r="AM633" s="26"/>
    </row>
    <row r="634" spans="1:39" ht="12.75" customHeight="1" x14ac:dyDescent="0.2">
      <c r="A634" s="71"/>
      <c r="B634" s="71"/>
      <c r="C634" s="71"/>
      <c r="D634" s="26"/>
      <c r="E634" s="26"/>
      <c r="F634" s="26"/>
      <c r="G634" s="26"/>
      <c r="H634" s="26"/>
      <c r="I634" s="26"/>
      <c r="J634" s="71"/>
      <c r="K634" s="71"/>
      <c r="L634" s="71"/>
      <c r="M634" s="26"/>
      <c r="N634" s="26"/>
      <c r="O634" s="26"/>
      <c r="P634" s="69"/>
      <c r="Q634" s="69"/>
      <c r="R634" s="26"/>
      <c r="S634" s="26"/>
      <c r="T634" s="26"/>
      <c r="U634" s="26"/>
      <c r="V634" s="26"/>
      <c r="W634" s="26"/>
      <c r="X634" s="26"/>
      <c r="Y634" s="26"/>
      <c r="Z634" s="26"/>
      <c r="AA634" s="26"/>
      <c r="AB634" s="26"/>
      <c r="AC634" s="26"/>
      <c r="AD634" s="26"/>
      <c r="AE634" s="26"/>
      <c r="AF634" s="26"/>
      <c r="AG634" s="26"/>
      <c r="AH634" s="26"/>
      <c r="AI634" s="26"/>
      <c r="AJ634" s="26"/>
      <c r="AK634" s="26"/>
      <c r="AL634" s="26"/>
      <c r="AM634" s="26"/>
    </row>
    <row r="635" spans="1:39" ht="12.75" customHeight="1" x14ac:dyDescent="0.2">
      <c r="A635" s="71"/>
      <c r="B635" s="71"/>
      <c r="C635" s="71"/>
      <c r="D635" s="26"/>
      <c r="E635" s="26"/>
      <c r="F635" s="26"/>
      <c r="G635" s="26"/>
      <c r="H635" s="26"/>
      <c r="I635" s="26"/>
      <c r="J635" s="71"/>
      <c r="K635" s="71"/>
      <c r="L635" s="71"/>
      <c r="M635" s="26"/>
      <c r="N635" s="26"/>
      <c r="O635" s="26"/>
      <c r="P635" s="69"/>
      <c r="Q635" s="69"/>
      <c r="R635" s="26"/>
      <c r="S635" s="26"/>
      <c r="T635" s="26"/>
      <c r="U635" s="26"/>
      <c r="V635" s="26"/>
      <c r="W635" s="26"/>
      <c r="X635" s="26"/>
      <c r="Y635" s="26"/>
      <c r="Z635" s="26"/>
      <c r="AA635" s="26"/>
      <c r="AB635" s="26"/>
      <c r="AC635" s="26"/>
      <c r="AD635" s="26"/>
      <c r="AE635" s="26"/>
      <c r="AF635" s="26"/>
      <c r="AG635" s="26"/>
      <c r="AH635" s="26"/>
      <c r="AI635" s="26"/>
      <c r="AJ635" s="26"/>
      <c r="AK635" s="26"/>
      <c r="AL635" s="26"/>
      <c r="AM635" s="26"/>
    </row>
    <row r="636" spans="1:39" ht="12.75" customHeight="1" x14ac:dyDescent="0.2">
      <c r="A636" s="71"/>
      <c r="B636" s="71"/>
      <c r="C636" s="71"/>
      <c r="D636" s="26"/>
      <c r="E636" s="26"/>
      <c r="F636" s="26"/>
      <c r="G636" s="26"/>
      <c r="H636" s="26"/>
      <c r="I636" s="26"/>
      <c r="J636" s="71"/>
      <c r="K636" s="71"/>
      <c r="L636" s="71"/>
      <c r="M636" s="26"/>
      <c r="N636" s="26"/>
      <c r="O636" s="26"/>
      <c r="P636" s="69"/>
      <c r="Q636" s="69"/>
      <c r="R636" s="26"/>
      <c r="S636" s="26"/>
      <c r="T636" s="26"/>
      <c r="U636" s="26"/>
      <c r="V636" s="26"/>
      <c r="W636" s="26"/>
      <c r="X636" s="26"/>
      <c r="Y636" s="26"/>
      <c r="Z636" s="26"/>
      <c r="AA636" s="26"/>
      <c r="AB636" s="26"/>
      <c r="AC636" s="26"/>
      <c r="AD636" s="26"/>
      <c r="AE636" s="26"/>
      <c r="AF636" s="26"/>
      <c r="AG636" s="26"/>
      <c r="AH636" s="26"/>
      <c r="AI636" s="26"/>
      <c r="AJ636" s="26"/>
      <c r="AK636" s="26"/>
      <c r="AL636" s="26"/>
      <c r="AM636" s="26"/>
    </row>
    <row r="637" spans="1:39" ht="12.75" customHeight="1" x14ac:dyDescent="0.2">
      <c r="A637" s="71"/>
      <c r="B637" s="71"/>
      <c r="C637" s="71"/>
      <c r="D637" s="26"/>
      <c r="E637" s="26"/>
      <c r="F637" s="26"/>
      <c r="G637" s="26"/>
      <c r="H637" s="26"/>
      <c r="I637" s="26"/>
      <c r="J637" s="71"/>
      <c r="K637" s="71"/>
      <c r="L637" s="71"/>
      <c r="M637" s="26"/>
      <c r="N637" s="26"/>
      <c r="O637" s="26"/>
      <c r="P637" s="69"/>
      <c r="Q637" s="69"/>
      <c r="R637" s="26"/>
      <c r="S637" s="26"/>
      <c r="T637" s="26"/>
      <c r="U637" s="26"/>
      <c r="V637" s="26"/>
      <c r="W637" s="26"/>
      <c r="X637" s="26"/>
      <c r="Y637" s="26"/>
      <c r="Z637" s="26"/>
      <c r="AA637" s="26"/>
      <c r="AB637" s="26"/>
      <c r="AC637" s="26"/>
      <c r="AD637" s="26"/>
      <c r="AE637" s="26"/>
      <c r="AF637" s="26"/>
      <c r="AG637" s="26"/>
      <c r="AH637" s="26"/>
      <c r="AI637" s="26"/>
      <c r="AJ637" s="26"/>
      <c r="AK637" s="26"/>
      <c r="AL637" s="26"/>
      <c r="AM637" s="26"/>
    </row>
    <row r="638" spans="1:39" ht="12.75" customHeight="1" x14ac:dyDescent="0.2">
      <c r="A638" s="71"/>
      <c r="B638" s="71"/>
      <c r="C638" s="71"/>
      <c r="D638" s="26"/>
      <c r="E638" s="26"/>
      <c r="F638" s="26"/>
      <c r="G638" s="26"/>
      <c r="H638" s="26"/>
      <c r="I638" s="26"/>
      <c r="J638" s="71"/>
      <c r="K638" s="71"/>
      <c r="L638" s="71"/>
      <c r="M638" s="26"/>
      <c r="N638" s="26"/>
      <c r="O638" s="26"/>
      <c r="P638" s="69"/>
      <c r="Q638" s="69"/>
      <c r="R638" s="26"/>
      <c r="S638" s="26"/>
      <c r="T638" s="26"/>
      <c r="U638" s="26"/>
      <c r="V638" s="26"/>
      <c r="W638" s="26"/>
      <c r="X638" s="26"/>
      <c r="Y638" s="26"/>
      <c r="Z638" s="26"/>
      <c r="AA638" s="26"/>
      <c r="AB638" s="26"/>
      <c r="AC638" s="26"/>
      <c r="AD638" s="26"/>
      <c r="AE638" s="26"/>
      <c r="AF638" s="26"/>
      <c r="AG638" s="26"/>
      <c r="AH638" s="26"/>
      <c r="AI638" s="26"/>
      <c r="AJ638" s="26"/>
      <c r="AK638" s="26"/>
      <c r="AL638" s="26"/>
      <c r="AM638" s="26"/>
    </row>
    <row r="639" spans="1:39" ht="12.75" customHeight="1" x14ac:dyDescent="0.2">
      <c r="A639" s="71"/>
      <c r="B639" s="71"/>
      <c r="C639" s="71"/>
      <c r="D639" s="26"/>
      <c r="E639" s="26"/>
      <c r="F639" s="26"/>
      <c r="G639" s="26"/>
      <c r="H639" s="26"/>
      <c r="I639" s="26"/>
      <c r="J639" s="71"/>
      <c r="K639" s="71"/>
      <c r="L639" s="71"/>
      <c r="M639" s="26"/>
      <c r="N639" s="26"/>
      <c r="O639" s="26"/>
      <c r="P639" s="69"/>
      <c r="Q639" s="69"/>
      <c r="R639" s="26"/>
      <c r="S639" s="26"/>
      <c r="T639" s="26"/>
      <c r="U639" s="26"/>
      <c r="V639" s="26"/>
      <c r="W639" s="26"/>
      <c r="X639" s="26"/>
      <c r="Y639" s="26"/>
      <c r="Z639" s="26"/>
      <c r="AA639" s="26"/>
      <c r="AB639" s="26"/>
      <c r="AC639" s="26"/>
      <c r="AD639" s="26"/>
      <c r="AE639" s="26"/>
      <c r="AF639" s="26"/>
      <c r="AG639" s="26"/>
      <c r="AH639" s="26"/>
      <c r="AI639" s="26"/>
      <c r="AJ639" s="26"/>
      <c r="AK639" s="26"/>
      <c r="AL639" s="26"/>
      <c r="AM639" s="26"/>
    </row>
    <row r="640" spans="1:39" ht="12.75" customHeight="1" x14ac:dyDescent="0.2">
      <c r="A640" s="71"/>
      <c r="B640" s="71"/>
      <c r="C640" s="71"/>
      <c r="D640" s="26"/>
      <c r="E640" s="26"/>
      <c r="F640" s="26"/>
      <c r="G640" s="26"/>
      <c r="H640" s="26"/>
      <c r="I640" s="26"/>
      <c r="J640" s="71"/>
      <c r="K640" s="71"/>
      <c r="L640" s="71"/>
      <c r="M640" s="26"/>
      <c r="N640" s="26"/>
      <c r="O640" s="26"/>
      <c r="P640" s="69"/>
      <c r="Q640" s="69"/>
      <c r="R640" s="26"/>
      <c r="S640" s="26"/>
      <c r="T640" s="26"/>
      <c r="U640" s="26"/>
      <c r="V640" s="26"/>
      <c r="W640" s="26"/>
      <c r="X640" s="26"/>
      <c r="Y640" s="26"/>
      <c r="Z640" s="26"/>
      <c r="AA640" s="26"/>
      <c r="AB640" s="26"/>
      <c r="AC640" s="26"/>
      <c r="AD640" s="26"/>
      <c r="AE640" s="26"/>
      <c r="AF640" s="26"/>
      <c r="AG640" s="26"/>
      <c r="AH640" s="26"/>
      <c r="AI640" s="26"/>
      <c r="AJ640" s="26"/>
      <c r="AK640" s="26"/>
      <c r="AL640" s="26"/>
      <c r="AM640" s="26"/>
    </row>
    <row r="641" spans="1:39" ht="12.75" customHeight="1" x14ac:dyDescent="0.2">
      <c r="A641" s="71"/>
      <c r="B641" s="71"/>
      <c r="C641" s="71"/>
      <c r="D641" s="26"/>
      <c r="E641" s="26"/>
      <c r="F641" s="26"/>
      <c r="G641" s="26"/>
      <c r="H641" s="26"/>
      <c r="I641" s="26"/>
      <c r="J641" s="71"/>
      <c r="K641" s="71"/>
      <c r="L641" s="71"/>
      <c r="M641" s="26"/>
      <c r="N641" s="26"/>
      <c r="O641" s="26"/>
      <c r="P641" s="69"/>
      <c r="Q641" s="69"/>
      <c r="R641" s="26"/>
      <c r="S641" s="26"/>
      <c r="T641" s="26"/>
      <c r="U641" s="26"/>
      <c r="V641" s="26"/>
      <c r="W641" s="26"/>
      <c r="X641" s="26"/>
      <c r="Y641" s="26"/>
      <c r="Z641" s="26"/>
      <c r="AA641" s="26"/>
      <c r="AB641" s="26"/>
      <c r="AC641" s="26"/>
      <c r="AD641" s="26"/>
      <c r="AE641" s="26"/>
      <c r="AF641" s="26"/>
      <c r="AG641" s="26"/>
      <c r="AH641" s="26"/>
      <c r="AI641" s="26"/>
      <c r="AJ641" s="26"/>
      <c r="AK641" s="26"/>
      <c r="AL641" s="26"/>
      <c r="AM641" s="26"/>
    </row>
    <row r="642" spans="1:39" ht="12.75" customHeight="1" x14ac:dyDescent="0.2">
      <c r="A642" s="71"/>
      <c r="B642" s="71"/>
      <c r="C642" s="71"/>
      <c r="D642" s="26"/>
      <c r="E642" s="26"/>
      <c r="F642" s="26"/>
      <c r="G642" s="26"/>
      <c r="H642" s="26"/>
      <c r="I642" s="26"/>
      <c r="J642" s="71"/>
      <c r="K642" s="71"/>
      <c r="L642" s="71"/>
      <c r="M642" s="26"/>
      <c r="N642" s="26"/>
      <c r="O642" s="26"/>
      <c r="P642" s="69"/>
      <c r="Q642" s="69"/>
      <c r="R642" s="26"/>
      <c r="S642" s="26"/>
      <c r="T642" s="26"/>
      <c r="U642" s="26"/>
      <c r="V642" s="26"/>
      <c r="W642" s="26"/>
      <c r="X642" s="26"/>
      <c r="Y642" s="26"/>
      <c r="Z642" s="26"/>
      <c r="AA642" s="26"/>
      <c r="AB642" s="26"/>
      <c r="AC642" s="26"/>
      <c r="AD642" s="26"/>
      <c r="AE642" s="26"/>
      <c r="AF642" s="26"/>
      <c r="AG642" s="26"/>
      <c r="AH642" s="26"/>
      <c r="AI642" s="26"/>
      <c r="AJ642" s="26"/>
      <c r="AK642" s="26"/>
      <c r="AL642" s="26"/>
      <c r="AM642" s="26"/>
    </row>
    <row r="643" spans="1:39" ht="12.75" customHeight="1" x14ac:dyDescent="0.2">
      <c r="A643" s="71"/>
      <c r="B643" s="71"/>
      <c r="C643" s="71"/>
      <c r="D643" s="26"/>
      <c r="E643" s="26"/>
      <c r="F643" s="26"/>
      <c r="G643" s="26"/>
      <c r="H643" s="26"/>
      <c r="I643" s="26"/>
      <c r="J643" s="71"/>
      <c r="K643" s="71"/>
      <c r="L643" s="71"/>
      <c r="M643" s="26"/>
      <c r="N643" s="26"/>
      <c r="O643" s="26"/>
      <c r="P643" s="69"/>
      <c r="Q643" s="69"/>
      <c r="R643" s="26"/>
      <c r="S643" s="26"/>
      <c r="T643" s="26"/>
      <c r="U643" s="26"/>
      <c r="V643" s="26"/>
      <c r="W643" s="26"/>
      <c r="X643" s="26"/>
      <c r="Y643" s="26"/>
      <c r="Z643" s="26"/>
      <c r="AA643" s="26"/>
      <c r="AB643" s="26"/>
      <c r="AC643" s="26"/>
      <c r="AD643" s="26"/>
      <c r="AE643" s="26"/>
      <c r="AF643" s="26"/>
      <c r="AG643" s="26"/>
      <c r="AH643" s="26"/>
      <c r="AI643" s="26"/>
      <c r="AJ643" s="26"/>
      <c r="AK643" s="26"/>
      <c r="AL643" s="26"/>
      <c r="AM643" s="26"/>
    </row>
    <row r="644" spans="1:39" ht="12.75" customHeight="1" x14ac:dyDescent="0.2">
      <c r="A644" s="71"/>
      <c r="B644" s="71"/>
      <c r="C644" s="71"/>
      <c r="D644" s="26"/>
      <c r="E644" s="26"/>
      <c r="F644" s="26"/>
      <c r="G644" s="26"/>
      <c r="H644" s="26"/>
      <c r="I644" s="26"/>
      <c r="J644" s="71"/>
      <c r="K644" s="71"/>
      <c r="L644" s="71"/>
      <c r="M644" s="26"/>
      <c r="N644" s="26"/>
      <c r="O644" s="26"/>
      <c r="P644" s="69"/>
      <c r="Q644" s="69"/>
      <c r="R644" s="26"/>
      <c r="S644" s="26"/>
      <c r="T644" s="26"/>
      <c r="U644" s="26"/>
      <c r="V644" s="26"/>
      <c r="W644" s="26"/>
      <c r="X644" s="26"/>
      <c r="Y644" s="26"/>
      <c r="Z644" s="26"/>
      <c r="AA644" s="26"/>
      <c r="AB644" s="26"/>
      <c r="AC644" s="26"/>
      <c r="AD644" s="26"/>
      <c r="AE644" s="26"/>
      <c r="AF644" s="26"/>
      <c r="AG644" s="26"/>
      <c r="AH644" s="26"/>
      <c r="AI644" s="26"/>
      <c r="AJ644" s="26"/>
      <c r="AK644" s="26"/>
      <c r="AL644" s="26"/>
      <c r="AM644" s="26"/>
    </row>
    <row r="645" spans="1:39" ht="12.75" customHeight="1" x14ac:dyDescent="0.2">
      <c r="A645" s="71"/>
      <c r="B645" s="71"/>
      <c r="C645" s="71"/>
      <c r="D645" s="26"/>
      <c r="E645" s="26"/>
      <c r="F645" s="26"/>
      <c r="G645" s="26"/>
      <c r="H645" s="26"/>
      <c r="I645" s="26"/>
      <c r="J645" s="71"/>
      <c r="K645" s="71"/>
      <c r="L645" s="71"/>
      <c r="M645" s="26"/>
      <c r="N645" s="26"/>
      <c r="O645" s="26"/>
      <c r="P645" s="69"/>
      <c r="Q645" s="69"/>
      <c r="R645" s="26"/>
      <c r="S645" s="26"/>
      <c r="T645" s="26"/>
      <c r="U645" s="26"/>
      <c r="V645" s="26"/>
      <c r="W645" s="26"/>
      <c r="X645" s="26"/>
      <c r="Y645" s="26"/>
      <c r="Z645" s="26"/>
      <c r="AA645" s="26"/>
      <c r="AB645" s="26"/>
      <c r="AC645" s="26"/>
      <c r="AD645" s="26"/>
      <c r="AE645" s="26"/>
      <c r="AF645" s="26"/>
      <c r="AG645" s="26"/>
      <c r="AH645" s="26"/>
      <c r="AI645" s="26"/>
      <c r="AJ645" s="26"/>
      <c r="AK645" s="26"/>
      <c r="AL645" s="26"/>
      <c r="AM645" s="26"/>
    </row>
    <row r="646" spans="1:39" ht="12.75" customHeight="1" x14ac:dyDescent="0.2">
      <c r="A646" s="71"/>
      <c r="B646" s="71"/>
      <c r="C646" s="71"/>
      <c r="D646" s="26"/>
      <c r="E646" s="26"/>
      <c r="F646" s="26"/>
      <c r="G646" s="26"/>
      <c r="H646" s="26"/>
      <c r="I646" s="26"/>
      <c r="J646" s="71"/>
      <c r="K646" s="71"/>
      <c r="L646" s="71"/>
      <c r="M646" s="26"/>
      <c r="N646" s="26"/>
      <c r="O646" s="26"/>
      <c r="P646" s="69"/>
      <c r="Q646" s="69"/>
      <c r="R646" s="26"/>
      <c r="S646" s="26"/>
      <c r="T646" s="26"/>
      <c r="U646" s="26"/>
      <c r="V646" s="26"/>
      <c r="W646" s="26"/>
      <c r="X646" s="26"/>
      <c r="Y646" s="26"/>
      <c r="Z646" s="26"/>
      <c r="AA646" s="26"/>
      <c r="AB646" s="26"/>
      <c r="AC646" s="26"/>
      <c r="AD646" s="26"/>
      <c r="AE646" s="26"/>
      <c r="AF646" s="26"/>
      <c r="AG646" s="26"/>
      <c r="AH646" s="26"/>
      <c r="AI646" s="26"/>
      <c r="AJ646" s="26"/>
      <c r="AK646" s="26"/>
      <c r="AL646" s="26"/>
      <c r="AM646" s="26"/>
    </row>
    <row r="647" spans="1:39" ht="12.75" customHeight="1" x14ac:dyDescent="0.2">
      <c r="A647" s="71"/>
      <c r="B647" s="71"/>
      <c r="C647" s="71"/>
      <c r="D647" s="26"/>
      <c r="E647" s="26"/>
      <c r="F647" s="26"/>
      <c r="G647" s="26"/>
      <c r="H647" s="26"/>
      <c r="I647" s="26"/>
      <c r="J647" s="71"/>
      <c r="K647" s="71"/>
      <c r="L647" s="71"/>
      <c r="M647" s="26"/>
      <c r="N647" s="26"/>
      <c r="O647" s="26"/>
      <c r="P647" s="69"/>
      <c r="Q647" s="69"/>
      <c r="R647" s="26"/>
      <c r="S647" s="26"/>
      <c r="T647" s="26"/>
      <c r="U647" s="26"/>
      <c r="V647" s="26"/>
      <c r="W647" s="26"/>
      <c r="X647" s="26"/>
      <c r="Y647" s="26"/>
      <c r="Z647" s="26"/>
      <c r="AA647" s="26"/>
      <c r="AB647" s="26"/>
      <c r="AC647" s="26"/>
      <c r="AD647" s="26"/>
      <c r="AE647" s="26"/>
      <c r="AF647" s="26"/>
      <c r="AG647" s="26"/>
      <c r="AH647" s="26"/>
      <c r="AI647" s="26"/>
      <c r="AJ647" s="26"/>
      <c r="AK647" s="26"/>
      <c r="AL647" s="26"/>
      <c r="AM647" s="26"/>
    </row>
    <row r="648" spans="1:39" ht="12.75" customHeight="1" x14ac:dyDescent="0.2">
      <c r="A648" s="71"/>
      <c r="B648" s="71"/>
      <c r="C648" s="71"/>
      <c r="D648" s="26"/>
      <c r="E648" s="26"/>
      <c r="F648" s="26"/>
      <c r="G648" s="26"/>
      <c r="H648" s="26"/>
      <c r="I648" s="26"/>
      <c r="J648" s="71"/>
      <c r="K648" s="71"/>
      <c r="L648" s="71"/>
      <c r="M648" s="26"/>
      <c r="N648" s="26"/>
      <c r="O648" s="26"/>
      <c r="P648" s="69"/>
      <c r="Q648" s="69"/>
      <c r="R648" s="26"/>
      <c r="S648" s="26"/>
      <c r="T648" s="26"/>
      <c r="U648" s="26"/>
      <c r="V648" s="26"/>
      <c r="W648" s="26"/>
      <c r="X648" s="26"/>
      <c r="Y648" s="26"/>
      <c r="Z648" s="26"/>
      <c r="AA648" s="26"/>
      <c r="AB648" s="26"/>
      <c r="AC648" s="26"/>
      <c r="AD648" s="26"/>
      <c r="AE648" s="26"/>
      <c r="AF648" s="26"/>
      <c r="AG648" s="26"/>
      <c r="AH648" s="26"/>
      <c r="AI648" s="26"/>
      <c r="AJ648" s="26"/>
      <c r="AK648" s="26"/>
      <c r="AL648" s="26"/>
      <c r="AM648" s="26"/>
    </row>
    <row r="649" spans="1:39" ht="12.75" customHeight="1" x14ac:dyDescent="0.2">
      <c r="A649" s="71"/>
      <c r="B649" s="71"/>
      <c r="C649" s="71"/>
      <c r="D649" s="26"/>
      <c r="E649" s="26"/>
      <c r="F649" s="26"/>
      <c r="G649" s="26"/>
      <c r="H649" s="26"/>
      <c r="I649" s="26"/>
      <c r="J649" s="71"/>
      <c r="K649" s="71"/>
      <c r="L649" s="71"/>
      <c r="M649" s="26"/>
      <c r="N649" s="26"/>
      <c r="O649" s="26"/>
      <c r="P649" s="69"/>
      <c r="Q649" s="69"/>
      <c r="R649" s="26"/>
      <c r="S649" s="26"/>
      <c r="T649" s="26"/>
      <c r="U649" s="26"/>
      <c r="V649" s="26"/>
      <c r="W649" s="26"/>
      <c r="X649" s="26"/>
      <c r="Y649" s="26"/>
      <c r="Z649" s="26"/>
      <c r="AA649" s="26"/>
      <c r="AB649" s="26"/>
      <c r="AC649" s="26"/>
      <c r="AD649" s="26"/>
      <c r="AE649" s="26"/>
      <c r="AF649" s="26"/>
      <c r="AG649" s="26"/>
      <c r="AH649" s="26"/>
      <c r="AI649" s="26"/>
      <c r="AJ649" s="26"/>
      <c r="AK649" s="26"/>
      <c r="AL649" s="26"/>
      <c r="AM649" s="26"/>
    </row>
    <row r="650" spans="1:39" ht="12.75" customHeight="1" x14ac:dyDescent="0.2">
      <c r="A650" s="71"/>
      <c r="B650" s="71"/>
      <c r="C650" s="71"/>
      <c r="D650" s="26"/>
      <c r="E650" s="26"/>
      <c r="F650" s="26"/>
      <c r="G650" s="26"/>
      <c r="H650" s="26"/>
      <c r="I650" s="26"/>
      <c r="J650" s="71"/>
      <c r="K650" s="71"/>
      <c r="L650" s="71"/>
      <c r="M650" s="26"/>
      <c r="N650" s="26"/>
      <c r="O650" s="26"/>
      <c r="P650" s="69"/>
      <c r="Q650" s="69"/>
      <c r="R650" s="26"/>
      <c r="S650" s="26"/>
      <c r="T650" s="26"/>
      <c r="U650" s="26"/>
      <c r="V650" s="26"/>
      <c r="W650" s="26"/>
      <c r="X650" s="26"/>
      <c r="Y650" s="26"/>
      <c r="Z650" s="26"/>
      <c r="AA650" s="26"/>
      <c r="AB650" s="26"/>
      <c r="AC650" s="26"/>
      <c r="AD650" s="26"/>
      <c r="AE650" s="26"/>
      <c r="AF650" s="26"/>
      <c r="AG650" s="26"/>
      <c r="AH650" s="26"/>
      <c r="AI650" s="26"/>
      <c r="AJ650" s="26"/>
      <c r="AK650" s="26"/>
      <c r="AL650" s="26"/>
      <c r="AM650" s="26"/>
    </row>
    <row r="651" spans="1:39" ht="12.75" customHeight="1" x14ac:dyDescent="0.2">
      <c r="A651" s="71"/>
      <c r="B651" s="71"/>
      <c r="C651" s="71"/>
      <c r="D651" s="26"/>
      <c r="E651" s="26"/>
      <c r="F651" s="26"/>
      <c r="G651" s="26"/>
      <c r="H651" s="26"/>
      <c r="I651" s="26"/>
      <c r="J651" s="71"/>
      <c r="K651" s="71"/>
      <c r="L651" s="71"/>
      <c r="M651" s="26"/>
      <c r="N651" s="26"/>
      <c r="O651" s="26"/>
      <c r="P651" s="69"/>
      <c r="Q651" s="69"/>
      <c r="R651" s="26"/>
      <c r="S651" s="26"/>
      <c r="T651" s="26"/>
      <c r="U651" s="26"/>
      <c r="V651" s="26"/>
      <c r="W651" s="26"/>
      <c r="X651" s="26"/>
      <c r="Y651" s="26"/>
      <c r="Z651" s="26"/>
      <c r="AA651" s="26"/>
      <c r="AB651" s="26"/>
      <c r="AC651" s="26"/>
      <c r="AD651" s="26"/>
      <c r="AE651" s="26"/>
      <c r="AF651" s="26"/>
      <c r="AG651" s="26"/>
      <c r="AH651" s="26"/>
      <c r="AI651" s="26"/>
      <c r="AJ651" s="26"/>
      <c r="AK651" s="26"/>
      <c r="AL651" s="26"/>
      <c r="AM651" s="26"/>
    </row>
    <row r="652" spans="1:39" ht="12.75" customHeight="1" x14ac:dyDescent="0.2">
      <c r="A652" s="71"/>
      <c r="B652" s="71"/>
      <c r="C652" s="71"/>
      <c r="D652" s="26"/>
      <c r="E652" s="26"/>
      <c r="F652" s="26"/>
      <c r="G652" s="26"/>
      <c r="H652" s="26"/>
      <c r="I652" s="26"/>
      <c r="J652" s="71"/>
      <c r="K652" s="71"/>
      <c r="L652" s="71"/>
      <c r="M652" s="26"/>
      <c r="N652" s="26"/>
      <c r="O652" s="26"/>
      <c r="P652" s="69"/>
      <c r="Q652" s="69"/>
      <c r="R652" s="26"/>
      <c r="S652" s="26"/>
      <c r="T652" s="26"/>
      <c r="U652" s="26"/>
      <c r="V652" s="26"/>
      <c r="W652" s="26"/>
      <c r="X652" s="26"/>
      <c r="Y652" s="26"/>
      <c r="Z652" s="26"/>
      <c r="AA652" s="26"/>
      <c r="AB652" s="26"/>
      <c r="AC652" s="26"/>
      <c r="AD652" s="26"/>
      <c r="AE652" s="26"/>
      <c r="AF652" s="26"/>
      <c r="AG652" s="26"/>
      <c r="AH652" s="26"/>
      <c r="AI652" s="26"/>
      <c r="AJ652" s="26"/>
      <c r="AK652" s="26"/>
      <c r="AL652" s="26"/>
      <c r="AM652" s="26"/>
    </row>
    <row r="653" spans="1:39" ht="12.75" customHeight="1" x14ac:dyDescent="0.2">
      <c r="A653" s="71"/>
      <c r="B653" s="71"/>
      <c r="C653" s="71"/>
      <c r="D653" s="26"/>
      <c r="E653" s="26"/>
      <c r="F653" s="26"/>
      <c r="G653" s="26"/>
      <c r="H653" s="26"/>
      <c r="I653" s="26"/>
      <c r="J653" s="71"/>
      <c r="K653" s="71"/>
      <c r="L653" s="71"/>
      <c r="M653" s="26"/>
      <c r="N653" s="26"/>
      <c r="O653" s="26"/>
      <c r="P653" s="69"/>
      <c r="Q653" s="69"/>
      <c r="R653" s="26"/>
      <c r="S653" s="26"/>
      <c r="T653" s="26"/>
      <c r="U653" s="26"/>
      <c r="V653" s="26"/>
      <c r="W653" s="26"/>
      <c r="X653" s="26"/>
      <c r="Y653" s="26"/>
      <c r="Z653" s="26"/>
      <c r="AA653" s="26"/>
      <c r="AB653" s="26"/>
      <c r="AC653" s="26"/>
      <c r="AD653" s="26"/>
      <c r="AE653" s="26"/>
      <c r="AF653" s="26"/>
      <c r="AG653" s="26"/>
      <c r="AH653" s="26"/>
      <c r="AI653" s="26"/>
      <c r="AJ653" s="26"/>
      <c r="AK653" s="26"/>
      <c r="AL653" s="26"/>
      <c r="AM653" s="26"/>
    </row>
    <row r="654" spans="1:39" ht="12.75" customHeight="1" x14ac:dyDescent="0.2">
      <c r="A654" s="71"/>
      <c r="B654" s="71"/>
      <c r="C654" s="71"/>
      <c r="D654" s="26"/>
      <c r="E654" s="26"/>
      <c r="F654" s="26"/>
      <c r="G654" s="26"/>
      <c r="H654" s="26"/>
      <c r="I654" s="26"/>
      <c r="J654" s="71"/>
      <c r="K654" s="71"/>
      <c r="L654" s="71"/>
      <c r="M654" s="26"/>
      <c r="N654" s="26"/>
      <c r="O654" s="26"/>
      <c r="P654" s="69"/>
      <c r="Q654" s="69"/>
      <c r="R654" s="26"/>
      <c r="S654" s="26"/>
      <c r="T654" s="26"/>
      <c r="U654" s="26"/>
      <c r="V654" s="26"/>
      <c r="W654" s="26"/>
      <c r="X654" s="26"/>
      <c r="Y654" s="26"/>
      <c r="Z654" s="26"/>
      <c r="AA654" s="26"/>
      <c r="AB654" s="26"/>
      <c r="AC654" s="26"/>
      <c r="AD654" s="26"/>
      <c r="AE654" s="26"/>
      <c r="AF654" s="26"/>
      <c r="AG654" s="26"/>
      <c r="AH654" s="26"/>
      <c r="AI654" s="26"/>
      <c r="AJ654" s="26"/>
      <c r="AK654" s="26"/>
      <c r="AL654" s="26"/>
      <c r="AM654" s="26"/>
    </row>
    <row r="655" spans="1:39" ht="12.75" customHeight="1" x14ac:dyDescent="0.2">
      <c r="A655" s="71"/>
      <c r="B655" s="71"/>
      <c r="C655" s="71"/>
      <c r="D655" s="26"/>
      <c r="E655" s="26"/>
      <c r="F655" s="26"/>
      <c r="G655" s="26"/>
      <c r="H655" s="26"/>
      <c r="I655" s="26"/>
      <c r="J655" s="71"/>
      <c r="K655" s="71"/>
      <c r="L655" s="71"/>
      <c r="M655" s="26"/>
      <c r="N655" s="26"/>
      <c r="O655" s="26"/>
      <c r="P655" s="69"/>
      <c r="Q655" s="69"/>
      <c r="R655" s="26"/>
      <c r="S655" s="26"/>
      <c r="T655" s="26"/>
      <c r="U655" s="26"/>
      <c r="V655" s="26"/>
      <c r="W655" s="26"/>
      <c r="X655" s="26"/>
      <c r="Y655" s="26"/>
      <c r="Z655" s="26"/>
      <c r="AA655" s="26"/>
      <c r="AB655" s="26"/>
      <c r="AC655" s="26"/>
      <c r="AD655" s="26"/>
      <c r="AE655" s="26"/>
      <c r="AF655" s="26"/>
      <c r="AG655" s="26"/>
      <c r="AH655" s="26"/>
      <c r="AI655" s="26"/>
      <c r="AJ655" s="26"/>
      <c r="AK655" s="26"/>
      <c r="AL655" s="26"/>
      <c r="AM655" s="26"/>
    </row>
    <row r="656" spans="1:39" ht="12.75" customHeight="1" x14ac:dyDescent="0.2">
      <c r="A656" s="71"/>
      <c r="B656" s="71"/>
      <c r="C656" s="71"/>
      <c r="D656" s="26"/>
      <c r="E656" s="26"/>
      <c r="F656" s="26"/>
      <c r="G656" s="26"/>
      <c r="H656" s="26"/>
      <c r="I656" s="26"/>
      <c r="J656" s="71"/>
      <c r="K656" s="71"/>
      <c r="L656" s="71"/>
      <c r="M656" s="26"/>
      <c r="N656" s="26"/>
      <c r="O656" s="26"/>
      <c r="P656" s="69"/>
      <c r="Q656" s="69"/>
      <c r="R656" s="26"/>
      <c r="S656" s="26"/>
      <c r="T656" s="26"/>
      <c r="U656" s="26"/>
      <c r="V656" s="26"/>
      <c r="W656" s="26"/>
      <c r="X656" s="26"/>
      <c r="Y656" s="26"/>
      <c r="Z656" s="26"/>
      <c r="AA656" s="26"/>
      <c r="AB656" s="26"/>
      <c r="AC656" s="26"/>
      <c r="AD656" s="26"/>
      <c r="AE656" s="26"/>
      <c r="AF656" s="26"/>
      <c r="AG656" s="26"/>
      <c r="AH656" s="26"/>
      <c r="AI656" s="26"/>
      <c r="AJ656" s="26"/>
      <c r="AK656" s="26"/>
      <c r="AL656" s="26"/>
      <c r="AM656" s="26"/>
    </row>
    <row r="657" spans="1:39" ht="12.75" customHeight="1" x14ac:dyDescent="0.2">
      <c r="A657" s="71"/>
      <c r="B657" s="71"/>
      <c r="C657" s="71"/>
      <c r="D657" s="26"/>
      <c r="E657" s="26"/>
      <c r="F657" s="26"/>
      <c r="G657" s="26"/>
      <c r="H657" s="26"/>
      <c r="I657" s="26"/>
      <c r="J657" s="71"/>
      <c r="K657" s="71"/>
      <c r="L657" s="71"/>
      <c r="M657" s="26"/>
      <c r="N657" s="26"/>
      <c r="O657" s="26"/>
      <c r="P657" s="69"/>
      <c r="Q657" s="69"/>
      <c r="R657" s="26"/>
      <c r="S657" s="26"/>
      <c r="T657" s="26"/>
      <c r="U657" s="26"/>
      <c r="V657" s="26"/>
      <c r="W657" s="26"/>
      <c r="X657" s="26"/>
      <c r="Y657" s="26"/>
      <c r="Z657" s="26"/>
      <c r="AA657" s="26"/>
      <c r="AB657" s="26"/>
      <c r="AC657" s="26"/>
      <c r="AD657" s="26"/>
      <c r="AE657" s="26"/>
      <c r="AF657" s="26"/>
      <c r="AG657" s="26"/>
      <c r="AH657" s="26"/>
      <c r="AI657" s="26"/>
      <c r="AJ657" s="26"/>
      <c r="AK657" s="26"/>
      <c r="AL657" s="26"/>
      <c r="AM657" s="26"/>
    </row>
    <row r="658" spans="1:39" ht="12.75" customHeight="1" x14ac:dyDescent="0.2">
      <c r="A658" s="71"/>
      <c r="B658" s="71"/>
      <c r="C658" s="71"/>
      <c r="D658" s="26"/>
      <c r="E658" s="26"/>
      <c r="F658" s="26"/>
      <c r="G658" s="26"/>
      <c r="H658" s="26"/>
      <c r="I658" s="26"/>
      <c r="J658" s="71"/>
      <c r="K658" s="71"/>
      <c r="L658" s="71"/>
      <c r="M658" s="26"/>
      <c r="N658" s="26"/>
      <c r="O658" s="26"/>
      <c r="P658" s="69"/>
      <c r="Q658" s="69"/>
      <c r="R658" s="26"/>
      <c r="S658" s="26"/>
      <c r="T658" s="26"/>
      <c r="U658" s="26"/>
      <c r="V658" s="26"/>
      <c r="W658" s="26"/>
      <c r="X658" s="26"/>
      <c r="Y658" s="26"/>
      <c r="Z658" s="26"/>
      <c r="AA658" s="26"/>
      <c r="AB658" s="26"/>
      <c r="AC658" s="26"/>
      <c r="AD658" s="26"/>
      <c r="AE658" s="26"/>
      <c r="AF658" s="26"/>
      <c r="AG658" s="26"/>
      <c r="AH658" s="26"/>
      <c r="AI658" s="26"/>
      <c r="AJ658" s="26"/>
      <c r="AK658" s="26"/>
      <c r="AL658" s="26"/>
      <c r="AM658" s="26"/>
    </row>
    <row r="659" spans="1:39" ht="12.75" customHeight="1" x14ac:dyDescent="0.2">
      <c r="A659" s="71"/>
      <c r="B659" s="71"/>
      <c r="C659" s="71"/>
      <c r="D659" s="26"/>
      <c r="E659" s="26"/>
      <c r="F659" s="26"/>
      <c r="G659" s="26"/>
      <c r="H659" s="26"/>
      <c r="I659" s="26"/>
      <c r="J659" s="71"/>
      <c r="K659" s="71"/>
      <c r="L659" s="71"/>
      <c r="M659" s="26"/>
      <c r="N659" s="26"/>
      <c r="O659" s="26"/>
      <c r="P659" s="69"/>
      <c r="Q659" s="69"/>
      <c r="R659" s="26"/>
      <c r="S659" s="26"/>
      <c r="T659" s="26"/>
      <c r="U659" s="26"/>
      <c r="V659" s="26"/>
      <c r="W659" s="26"/>
      <c r="X659" s="26"/>
      <c r="Y659" s="26"/>
      <c r="Z659" s="26"/>
      <c r="AA659" s="26"/>
      <c r="AB659" s="26"/>
      <c r="AC659" s="26"/>
      <c r="AD659" s="26"/>
      <c r="AE659" s="26"/>
      <c r="AF659" s="26"/>
      <c r="AG659" s="26"/>
      <c r="AH659" s="26"/>
      <c r="AI659" s="26"/>
      <c r="AJ659" s="26"/>
      <c r="AK659" s="26"/>
      <c r="AL659" s="26"/>
      <c r="AM659" s="26"/>
    </row>
    <row r="660" spans="1:39" ht="12.75" customHeight="1" x14ac:dyDescent="0.2">
      <c r="A660" s="71"/>
      <c r="B660" s="71"/>
      <c r="C660" s="71"/>
      <c r="D660" s="26"/>
      <c r="E660" s="26"/>
      <c r="F660" s="26"/>
      <c r="G660" s="26"/>
      <c r="H660" s="26"/>
      <c r="I660" s="26"/>
      <c r="J660" s="71"/>
      <c r="K660" s="71"/>
      <c r="L660" s="71"/>
      <c r="M660" s="26"/>
      <c r="N660" s="26"/>
      <c r="O660" s="26"/>
      <c r="P660" s="69"/>
      <c r="Q660" s="69"/>
      <c r="R660" s="26"/>
      <c r="S660" s="26"/>
      <c r="T660" s="26"/>
      <c r="U660" s="26"/>
      <c r="V660" s="26"/>
      <c r="W660" s="26"/>
      <c r="X660" s="26"/>
      <c r="Y660" s="26"/>
      <c r="Z660" s="26"/>
      <c r="AA660" s="26"/>
      <c r="AB660" s="26"/>
      <c r="AC660" s="26"/>
      <c r="AD660" s="26"/>
      <c r="AE660" s="26"/>
      <c r="AF660" s="26"/>
      <c r="AG660" s="26"/>
      <c r="AH660" s="26"/>
      <c r="AI660" s="26"/>
      <c r="AJ660" s="26"/>
      <c r="AK660" s="26"/>
      <c r="AL660" s="26"/>
      <c r="AM660" s="26"/>
    </row>
    <row r="661" spans="1:39" ht="12.75" customHeight="1" x14ac:dyDescent="0.2">
      <c r="A661" s="71"/>
      <c r="B661" s="71"/>
      <c r="C661" s="71"/>
      <c r="D661" s="26"/>
      <c r="E661" s="26"/>
      <c r="F661" s="26"/>
      <c r="G661" s="26"/>
      <c r="H661" s="26"/>
      <c r="I661" s="26"/>
      <c r="J661" s="71"/>
      <c r="K661" s="71"/>
      <c r="L661" s="71"/>
      <c r="M661" s="26"/>
      <c r="N661" s="26"/>
      <c r="O661" s="26"/>
      <c r="P661" s="69"/>
      <c r="Q661" s="69"/>
      <c r="R661" s="26"/>
      <c r="S661" s="26"/>
      <c r="T661" s="26"/>
      <c r="U661" s="26"/>
      <c r="V661" s="26"/>
      <c r="W661" s="26"/>
      <c r="X661" s="26"/>
      <c r="Y661" s="26"/>
      <c r="Z661" s="26"/>
      <c r="AA661" s="26"/>
      <c r="AB661" s="26"/>
      <c r="AC661" s="26"/>
      <c r="AD661" s="26"/>
      <c r="AE661" s="26"/>
      <c r="AF661" s="26"/>
      <c r="AG661" s="26"/>
      <c r="AH661" s="26"/>
      <c r="AI661" s="26"/>
      <c r="AJ661" s="26"/>
      <c r="AK661" s="26"/>
      <c r="AL661" s="26"/>
      <c r="AM661" s="26"/>
    </row>
    <row r="662" spans="1:39" ht="12.75" customHeight="1" x14ac:dyDescent="0.2">
      <c r="A662" s="71"/>
      <c r="B662" s="71"/>
      <c r="C662" s="71"/>
      <c r="D662" s="26"/>
      <c r="E662" s="26"/>
      <c r="F662" s="26"/>
      <c r="G662" s="26"/>
      <c r="H662" s="26"/>
      <c r="I662" s="26"/>
      <c r="J662" s="71"/>
      <c r="K662" s="71"/>
      <c r="L662" s="71"/>
      <c r="M662" s="26"/>
      <c r="N662" s="26"/>
      <c r="O662" s="26"/>
      <c r="P662" s="69"/>
      <c r="Q662" s="69"/>
      <c r="R662" s="26"/>
      <c r="S662" s="26"/>
      <c r="T662" s="26"/>
      <c r="U662" s="26"/>
      <c r="V662" s="26"/>
      <c r="W662" s="26"/>
      <c r="X662" s="26"/>
      <c r="Y662" s="26"/>
      <c r="Z662" s="26"/>
      <c r="AA662" s="26"/>
      <c r="AB662" s="26"/>
      <c r="AC662" s="26"/>
      <c r="AD662" s="26"/>
      <c r="AE662" s="26"/>
      <c r="AF662" s="26"/>
      <c r="AG662" s="26"/>
      <c r="AH662" s="26"/>
      <c r="AI662" s="26"/>
      <c r="AJ662" s="26"/>
      <c r="AK662" s="26"/>
      <c r="AL662" s="26"/>
      <c r="AM662" s="26"/>
    </row>
    <row r="663" spans="1:39" ht="12.75" customHeight="1" x14ac:dyDescent="0.2">
      <c r="A663" s="71"/>
      <c r="B663" s="71"/>
      <c r="C663" s="71"/>
      <c r="D663" s="26"/>
      <c r="E663" s="26"/>
      <c r="F663" s="26"/>
      <c r="G663" s="26"/>
      <c r="H663" s="26"/>
      <c r="I663" s="26"/>
      <c r="J663" s="71"/>
      <c r="K663" s="71"/>
      <c r="L663" s="71"/>
      <c r="M663" s="26"/>
      <c r="N663" s="26"/>
      <c r="O663" s="26"/>
      <c r="P663" s="69"/>
      <c r="Q663" s="69"/>
      <c r="R663" s="26"/>
      <c r="S663" s="26"/>
      <c r="T663" s="26"/>
      <c r="U663" s="26"/>
      <c r="V663" s="26"/>
      <c r="W663" s="26"/>
      <c r="X663" s="26"/>
      <c r="Y663" s="26"/>
      <c r="Z663" s="26"/>
      <c r="AA663" s="26"/>
      <c r="AB663" s="26"/>
      <c r="AC663" s="26"/>
      <c r="AD663" s="26"/>
      <c r="AE663" s="26"/>
      <c r="AF663" s="26"/>
      <c r="AG663" s="26"/>
      <c r="AH663" s="26"/>
      <c r="AI663" s="26"/>
      <c r="AJ663" s="26"/>
      <c r="AK663" s="26"/>
      <c r="AL663" s="26"/>
      <c r="AM663" s="26"/>
    </row>
    <row r="664" spans="1:39" ht="12.75" customHeight="1" x14ac:dyDescent="0.2">
      <c r="A664" s="71"/>
      <c r="B664" s="71"/>
      <c r="C664" s="71"/>
      <c r="D664" s="26"/>
      <c r="E664" s="26"/>
      <c r="F664" s="26"/>
      <c r="G664" s="26"/>
      <c r="H664" s="26"/>
      <c r="I664" s="26"/>
      <c r="J664" s="71"/>
      <c r="K664" s="71"/>
      <c r="L664" s="71"/>
      <c r="M664" s="26"/>
      <c r="N664" s="26"/>
      <c r="O664" s="26"/>
      <c r="P664" s="69"/>
      <c r="Q664" s="69"/>
      <c r="R664" s="26"/>
      <c r="S664" s="26"/>
      <c r="T664" s="26"/>
      <c r="U664" s="26"/>
      <c r="V664" s="26"/>
      <c r="W664" s="26"/>
      <c r="X664" s="26"/>
      <c r="Y664" s="26"/>
      <c r="Z664" s="26"/>
      <c r="AA664" s="26"/>
      <c r="AB664" s="26"/>
      <c r="AC664" s="26"/>
      <c r="AD664" s="26"/>
      <c r="AE664" s="26"/>
      <c r="AF664" s="26"/>
      <c r="AG664" s="26"/>
      <c r="AH664" s="26"/>
      <c r="AI664" s="26"/>
      <c r="AJ664" s="26"/>
      <c r="AK664" s="26"/>
      <c r="AL664" s="26"/>
      <c r="AM664" s="26"/>
    </row>
    <row r="665" spans="1:39" ht="12.75" customHeight="1" x14ac:dyDescent="0.2">
      <c r="A665" s="71"/>
      <c r="B665" s="71"/>
      <c r="C665" s="71"/>
      <c r="D665" s="26"/>
      <c r="E665" s="26"/>
      <c r="F665" s="26"/>
      <c r="G665" s="26"/>
      <c r="H665" s="26"/>
      <c r="I665" s="26"/>
      <c r="J665" s="71"/>
      <c r="K665" s="71"/>
      <c r="L665" s="71"/>
      <c r="M665" s="26"/>
      <c r="N665" s="26"/>
      <c r="O665" s="26"/>
      <c r="P665" s="69"/>
      <c r="Q665" s="69"/>
      <c r="R665" s="26"/>
      <c r="S665" s="26"/>
      <c r="T665" s="26"/>
      <c r="U665" s="26"/>
      <c r="V665" s="26"/>
      <c r="W665" s="26"/>
      <c r="X665" s="26"/>
      <c r="Y665" s="26"/>
      <c r="Z665" s="26"/>
      <c r="AA665" s="26"/>
      <c r="AB665" s="26"/>
      <c r="AC665" s="26"/>
      <c r="AD665" s="26"/>
      <c r="AE665" s="26"/>
      <c r="AF665" s="26"/>
      <c r="AG665" s="26"/>
      <c r="AH665" s="26"/>
      <c r="AI665" s="26"/>
      <c r="AJ665" s="26"/>
      <c r="AK665" s="26"/>
      <c r="AL665" s="26"/>
      <c r="AM665" s="26"/>
    </row>
    <row r="666" spans="1:39" ht="12.75" customHeight="1" x14ac:dyDescent="0.2">
      <c r="A666" s="71"/>
      <c r="B666" s="71"/>
      <c r="C666" s="71"/>
      <c r="D666" s="26"/>
      <c r="E666" s="26"/>
      <c r="F666" s="26"/>
      <c r="G666" s="26"/>
      <c r="H666" s="26"/>
      <c r="I666" s="26"/>
      <c r="J666" s="71"/>
      <c r="K666" s="71"/>
      <c r="L666" s="71"/>
      <c r="M666" s="26"/>
      <c r="N666" s="26"/>
      <c r="O666" s="26"/>
      <c r="P666" s="69"/>
      <c r="Q666" s="69"/>
      <c r="R666" s="26"/>
      <c r="S666" s="26"/>
      <c r="T666" s="26"/>
      <c r="U666" s="26"/>
      <c r="V666" s="26"/>
      <c r="W666" s="26"/>
      <c r="X666" s="26"/>
      <c r="Y666" s="26"/>
      <c r="Z666" s="26"/>
      <c r="AA666" s="26"/>
      <c r="AB666" s="26"/>
      <c r="AC666" s="26"/>
      <c r="AD666" s="26"/>
      <c r="AE666" s="26"/>
      <c r="AF666" s="26"/>
      <c r="AG666" s="26"/>
      <c r="AH666" s="26"/>
      <c r="AI666" s="26"/>
      <c r="AJ666" s="26"/>
      <c r="AK666" s="26"/>
      <c r="AL666" s="26"/>
      <c r="AM666" s="26"/>
    </row>
    <row r="667" spans="1:39" ht="12.75" customHeight="1" x14ac:dyDescent="0.2">
      <c r="A667" s="71"/>
      <c r="B667" s="71"/>
      <c r="C667" s="71"/>
      <c r="D667" s="26"/>
      <c r="E667" s="26"/>
      <c r="F667" s="26"/>
      <c r="G667" s="26"/>
      <c r="H667" s="26"/>
      <c r="I667" s="26"/>
      <c r="J667" s="71"/>
      <c r="K667" s="71"/>
      <c r="L667" s="71"/>
      <c r="M667" s="26"/>
      <c r="N667" s="26"/>
      <c r="O667" s="26"/>
      <c r="P667" s="69"/>
      <c r="Q667" s="69"/>
      <c r="R667" s="26"/>
      <c r="S667" s="26"/>
      <c r="T667" s="26"/>
      <c r="U667" s="26"/>
      <c r="V667" s="26"/>
      <c r="W667" s="26"/>
      <c r="X667" s="26"/>
      <c r="Y667" s="26"/>
      <c r="Z667" s="26"/>
      <c r="AA667" s="26"/>
      <c r="AB667" s="26"/>
      <c r="AC667" s="26"/>
      <c r="AD667" s="26"/>
      <c r="AE667" s="26"/>
      <c r="AF667" s="26"/>
      <c r="AG667" s="26"/>
      <c r="AH667" s="26"/>
      <c r="AI667" s="26"/>
      <c r="AJ667" s="26"/>
      <c r="AK667" s="26"/>
      <c r="AL667" s="26"/>
      <c r="AM667" s="26"/>
    </row>
    <row r="668" spans="1:39" ht="12.75" customHeight="1" x14ac:dyDescent="0.2">
      <c r="A668" s="71"/>
      <c r="B668" s="71"/>
      <c r="C668" s="71"/>
      <c r="D668" s="26"/>
      <c r="E668" s="26"/>
      <c r="F668" s="26"/>
      <c r="G668" s="26"/>
      <c r="H668" s="26"/>
      <c r="I668" s="26"/>
      <c r="J668" s="71"/>
      <c r="K668" s="71"/>
      <c r="L668" s="71"/>
      <c r="M668" s="26"/>
      <c r="N668" s="26"/>
      <c r="O668" s="26"/>
      <c r="P668" s="69"/>
      <c r="Q668" s="69"/>
      <c r="R668" s="26"/>
      <c r="S668" s="26"/>
      <c r="T668" s="26"/>
      <c r="U668" s="26"/>
      <c r="V668" s="26"/>
      <c r="W668" s="26"/>
      <c r="X668" s="26"/>
      <c r="Y668" s="26"/>
      <c r="Z668" s="26"/>
      <c r="AA668" s="26"/>
      <c r="AB668" s="26"/>
      <c r="AC668" s="26"/>
      <c r="AD668" s="26"/>
      <c r="AE668" s="26"/>
      <c r="AF668" s="26"/>
      <c r="AG668" s="26"/>
      <c r="AH668" s="26"/>
      <c r="AI668" s="26"/>
      <c r="AJ668" s="26"/>
      <c r="AK668" s="26"/>
      <c r="AL668" s="26"/>
      <c r="AM668" s="26"/>
    </row>
    <row r="669" spans="1:39" ht="12.75" customHeight="1" x14ac:dyDescent="0.2">
      <c r="A669" s="71"/>
      <c r="B669" s="71"/>
      <c r="C669" s="71"/>
      <c r="D669" s="26"/>
      <c r="E669" s="26"/>
      <c r="F669" s="26"/>
      <c r="G669" s="26"/>
      <c r="H669" s="26"/>
      <c r="I669" s="26"/>
      <c r="J669" s="71"/>
      <c r="K669" s="71"/>
      <c r="L669" s="71"/>
      <c r="M669" s="26"/>
      <c r="N669" s="26"/>
      <c r="O669" s="26"/>
      <c r="P669" s="69"/>
      <c r="Q669" s="69"/>
      <c r="R669" s="26"/>
      <c r="S669" s="26"/>
      <c r="T669" s="26"/>
      <c r="U669" s="26"/>
      <c r="V669" s="26"/>
      <c r="W669" s="26"/>
      <c r="X669" s="26"/>
      <c r="Y669" s="26"/>
      <c r="Z669" s="26"/>
      <c r="AA669" s="26"/>
      <c r="AB669" s="26"/>
      <c r="AC669" s="26"/>
      <c r="AD669" s="26"/>
      <c r="AE669" s="26"/>
      <c r="AF669" s="26"/>
      <c r="AG669" s="26"/>
      <c r="AH669" s="26"/>
      <c r="AI669" s="26"/>
      <c r="AJ669" s="26"/>
      <c r="AK669" s="26"/>
      <c r="AL669" s="26"/>
      <c r="AM669" s="26"/>
    </row>
    <row r="670" spans="1:39" ht="12.75" customHeight="1" x14ac:dyDescent="0.2">
      <c r="A670" s="71"/>
      <c r="B670" s="71"/>
      <c r="C670" s="71"/>
      <c r="D670" s="26"/>
      <c r="E670" s="26"/>
      <c r="F670" s="26"/>
      <c r="G670" s="26"/>
      <c r="H670" s="26"/>
      <c r="I670" s="26"/>
      <c r="J670" s="71"/>
      <c r="K670" s="71"/>
      <c r="L670" s="71"/>
      <c r="M670" s="26"/>
      <c r="N670" s="26"/>
      <c r="O670" s="26"/>
      <c r="P670" s="69"/>
      <c r="Q670" s="69"/>
      <c r="R670" s="26"/>
      <c r="S670" s="26"/>
      <c r="T670" s="26"/>
      <c r="U670" s="26"/>
      <c r="V670" s="26"/>
      <c r="W670" s="26"/>
      <c r="X670" s="26"/>
      <c r="Y670" s="26"/>
      <c r="Z670" s="26"/>
      <c r="AA670" s="26"/>
      <c r="AB670" s="26"/>
      <c r="AC670" s="26"/>
      <c r="AD670" s="26"/>
      <c r="AE670" s="26"/>
      <c r="AF670" s="26"/>
      <c r="AG670" s="26"/>
      <c r="AH670" s="26"/>
      <c r="AI670" s="26"/>
      <c r="AJ670" s="26"/>
      <c r="AK670" s="26"/>
      <c r="AL670" s="26"/>
      <c r="AM670" s="26"/>
    </row>
    <row r="671" spans="1:39" ht="12.75" customHeight="1" x14ac:dyDescent="0.2">
      <c r="A671" s="71"/>
      <c r="B671" s="71"/>
      <c r="C671" s="71"/>
      <c r="D671" s="26"/>
      <c r="E671" s="26"/>
      <c r="F671" s="26"/>
      <c r="G671" s="26"/>
      <c r="H671" s="26"/>
      <c r="I671" s="26"/>
      <c r="J671" s="71"/>
      <c r="K671" s="71"/>
      <c r="L671" s="71"/>
      <c r="M671" s="26"/>
      <c r="N671" s="26"/>
      <c r="O671" s="26"/>
      <c r="P671" s="69"/>
      <c r="Q671" s="69"/>
      <c r="R671" s="26"/>
      <c r="S671" s="26"/>
      <c r="T671" s="26"/>
      <c r="U671" s="26"/>
      <c r="V671" s="26"/>
      <c r="W671" s="26"/>
      <c r="X671" s="26"/>
      <c r="Y671" s="26"/>
      <c r="Z671" s="26"/>
      <c r="AA671" s="26"/>
      <c r="AB671" s="26"/>
      <c r="AC671" s="26"/>
      <c r="AD671" s="26"/>
      <c r="AE671" s="26"/>
      <c r="AF671" s="26"/>
      <c r="AG671" s="26"/>
      <c r="AH671" s="26"/>
      <c r="AI671" s="26"/>
      <c r="AJ671" s="26"/>
      <c r="AK671" s="26"/>
      <c r="AL671" s="26"/>
      <c r="AM671" s="26"/>
    </row>
    <row r="672" spans="1:39" ht="12.75" customHeight="1" x14ac:dyDescent="0.2">
      <c r="A672" s="71"/>
      <c r="B672" s="71"/>
      <c r="C672" s="71"/>
      <c r="D672" s="26"/>
      <c r="E672" s="26"/>
      <c r="F672" s="26"/>
      <c r="G672" s="26"/>
      <c r="H672" s="26"/>
      <c r="I672" s="26"/>
      <c r="J672" s="71"/>
      <c r="K672" s="71"/>
      <c r="L672" s="71"/>
      <c r="M672" s="26"/>
      <c r="N672" s="26"/>
      <c r="O672" s="26"/>
      <c r="P672" s="69"/>
      <c r="Q672" s="69"/>
      <c r="R672" s="26"/>
      <c r="S672" s="26"/>
      <c r="T672" s="26"/>
      <c r="U672" s="26"/>
      <c r="V672" s="26"/>
      <c r="W672" s="26"/>
      <c r="X672" s="26"/>
      <c r="Y672" s="26"/>
      <c r="Z672" s="26"/>
      <c r="AA672" s="26"/>
      <c r="AB672" s="26"/>
      <c r="AC672" s="26"/>
      <c r="AD672" s="26"/>
      <c r="AE672" s="26"/>
      <c r="AF672" s="26"/>
      <c r="AG672" s="26"/>
      <c r="AH672" s="26"/>
      <c r="AI672" s="26"/>
      <c r="AJ672" s="26"/>
      <c r="AK672" s="26"/>
      <c r="AL672" s="26"/>
      <c r="AM672" s="26"/>
    </row>
    <row r="673" spans="1:39" ht="12.75" customHeight="1" x14ac:dyDescent="0.2">
      <c r="A673" s="71"/>
      <c r="B673" s="71"/>
      <c r="C673" s="71"/>
      <c r="D673" s="26"/>
      <c r="E673" s="26"/>
      <c r="F673" s="26"/>
      <c r="G673" s="26"/>
      <c r="H673" s="26"/>
      <c r="I673" s="26"/>
      <c r="J673" s="71"/>
      <c r="K673" s="71"/>
      <c r="L673" s="71"/>
      <c r="M673" s="26"/>
      <c r="N673" s="26"/>
      <c r="O673" s="26"/>
      <c r="P673" s="69"/>
      <c r="Q673" s="69"/>
      <c r="R673" s="26"/>
      <c r="S673" s="26"/>
      <c r="T673" s="26"/>
      <c r="U673" s="26"/>
      <c r="V673" s="26"/>
      <c r="W673" s="26"/>
      <c r="X673" s="26"/>
      <c r="Y673" s="26"/>
      <c r="Z673" s="26"/>
      <c r="AA673" s="26"/>
      <c r="AB673" s="26"/>
      <c r="AC673" s="26"/>
      <c r="AD673" s="26"/>
      <c r="AE673" s="26"/>
      <c r="AF673" s="26"/>
      <c r="AG673" s="26"/>
      <c r="AH673" s="26"/>
      <c r="AI673" s="26"/>
      <c r="AJ673" s="26"/>
      <c r="AK673" s="26"/>
      <c r="AL673" s="26"/>
      <c r="AM673" s="26"/>
    </row>
    <row r="674" spans="1:39" ht="12.75" customHeight="1" x14ac:dyDescent="0.2">
      <c r="A674" s="71"/>
      <c r="B674" s="71"/>
      <c r="C674" s="71"/>
      <c r="D674" s="26"/>
      <c r="E674" s="26"/>
      <c r="F674" s="26"/>
      <c r="G674" s="26"/>
      <c r="H674" s="26"/>
      <c r="I674" s="26"/>
      <c r="J674" s="71"/>
      <c r="K674" s="71"/>
      <c r="L674" s="71"/>
      <c r="M674" s="26"/>
      <c r="N674" s="26"/>
      <c r="O674" s="26"/>
      <c r="P674" s="69"/>
      <c r="Q674" s="69"/>
      <c r="R674" s="26"/>
      <c r="S674" s="26"/>
      <c r="T674" s="26"/>
      <c r="U674" s="26"/>
      <c r="V674" s="26"/>
      <c r="W674" s="26"/>
      <c r="X674" s="26"/>
      <c r="Y674" s="26"/>
      <c r="Z674" s="26"/>
      <c r="AA674" s="26"/>
      <c r="AB674" s="26"/>
      <c r="AC674" s="26"/>
      <c r="AD674" s="26"/>
      <c r="AE674" s="26"/>
      <c r="AF674" s="26"/>
      <c r="AG674" s="26"/>
      <c r="AH674" s="26"/>
      <c r="AI674" s="26"/>
      <c r="AJ674" s="26"/>
      <c r="AK674" s="26"/>
      <c r="AL674" s="26"/>
      <c r="AM674" s="26"/>
    </row>
    <row r="675" spans="1:39" ht="12.75" customHeight="1" x14ac:dyDescent="0.2">
      <c r="A675" s="71"/>
      <c r="B675" s="71"/>
      <c r="C675" s="71"/>
      <c r="D675" s="26"/>
      <c r="E675" s="26"/>
      <c r="F675" s="26"/>
      <c r="G675" s="26"/>
      <c r="H675" s="26"/>
      <c r="I675" s="26"/>
      <c r="J675" s="71"/>
      <c r="K675" s="71"/>
      <c r="L675" s="71"/>
      <c r="M675" s="26"/>
      <c r="N675" s="26"/>
      <c r="O675" s="26"/>
      <c r="P675" s="69"/>
      <c r="Q675" s="69"/>
      <c r="R675" s="26"/>
      <c r="S675" s="26"/>
      <c r="T675" s="26"/>
      <c r="U675" s="26"/>
      <c r="V675" s="26"/>
      <c r="W675" s="26"/>
      <c r="X675" s="26"/>
      <c r="Y675" s="26"/>
      <c r="Z675" s="26"/>
      <c r="AA675" s="26"/>
      <c r="AB675" s="26"/>
      <c r="AC675" s="26"/>
      <c r="AD675" s="26"/>
      <c r="AE675" s="26"/>
      <c r="AF675" s="26"/>
      <c r="AG675" s="26"/>
      <c r="AH675" s="26"/>
      <c r="AI675" s="26"/>
      <c r="AJ675" s="26"/>
      <c r="AK675" s="26"/>
      <c r="AL675" s="26"/>
      <c r="AM675" s="26"/>
    </row>
    <row r="676" spans="1:39" ht="12.75" customHeight="1" x14ac:dyDescent="0.2">
      <c r="A676" s="71"/>
      <c r="B676" s="71"/>
      <c r="C676" s="71"/>
      <c r="D676" s="26"/>
      <c r="E676" s="26"/>
      <c r="F676" s="26"/>
      <c r="G676" s="26"/>
      <c r="H676" s="26"/>
      <c r="I676" s="26"/>
      <c r="J676" s="71"/>
      <c r="K676" s="71"/>
      <c r="L676" s="71"/>
      <c r="M676" s="26"/>
      <c r="N676" s="26"/>
      <c r="O676" s="26"/>
      <c r="P676" s="69"/>
      <c r="Q676" s="69"/>
      <c r="R676" s="26"/>
      <c r="S676" s="26"/>
      <c r="T676" s="26"/>
      <c r="U676" s="26"/>
      <c r="V676" s="26"/>
      <c r="W676" s="26"/>
      <c r="X676" s="26"/>
      <c r="Y676" s="26"/>
      <c r="Z676" s="26"/>
      <c r="AA676" s="26"/>
      <c r="AB676" s="26"/>
      <c r="AC676" s="26"/>
      <c r="AD676" s="26"/>
      <c r="AE676" s="26"/>
      <c r="AF676" s="26"/>
      <c r="AG676" s="26"/>
      <c r="AH676" s="26"/>
      <c r="AI676" s="26"/>
      <c r="AJ676" s="26"/>
      <c r="AK676" s="26"/>
      <c r="AL676" s="26"/>
      <c r="AM676" s="26"/>
    </row>
    <row r="677" spans="1:39" ht="12.75" customHeight="1" x14ac:dyDescent="0.2">
      <c r="A677" s="71"/>
      <c r="B677" s="71"/>
      <c r="C677" s="71"/>
      <c r="D677" s="26"/>
      <c r="E677" s="26"/>
      <c r="F677" s="26"/>
      <c r="G677" s="26"/>
      <c r="H677" s="26"/>
      <c r="I677" s="26"/>
      <c r="J677" s="71"/>
      <c r="K677" s="71"/>
      <c r="L677" s="71"/>
      <c r="M677" s="26"/>
      <c r="N677" s="26"/>
      <c r="O677" s="26"/>
      <c r="P677" s="69"/>
      <c r="Q677" s="69"/>
      <c r="R677" s="26"/>
      <c r="S677" s="26"/>
      <c r="T677" s="26"/>
      <c r="U677" s="26"/>
      <c r="V677" s="26"/>
      <c r="W677" s="26"/>
      <c r="X677" s="26"/>
      <c r="Y677" s="26"/>
      <c r="Z677" s="26"/>
      <c r="AA677" s="26"/>
      <c r="AB677" s="26"/>
      <c r="AC677" s="26"/>
      <c r="AD677" s="26"/>
      <c r="AE677" s="26"/>
      <c r="AF677" s="26"/>
      <c r="AG677" s="26"/>
      <c r="AH677" s="26"/>
      <c r="AI677" s="26"/>
      <c r="AJ677" s="26"/>
      <c r="AK677" s="26"/>
      <c r="AL677" s="26"/>
      <c r="AM677" s="26"/>
    </row>
    <row r="678" spans="1:39" ht="12.75" customHeight="1" x14ac:dyDescent="0.2">
      <c r="A678" s="71"/>
      <c r="B678" s="71"/>
      <c r="C678" s="71"/>
      <c r="D678" s="26"/>
      <c r="E678" s="26"/>
      <c r="F678" s="26"/>
      <c r="G678" s="26"/>
      <c r="H678" s="26"/>
      <c r="I678" s="26"/>
      <c r="J678" s="71"/>
      <c r="K678" s="71"/>
      <c r="L678" s="71"/>
      <c r="M678" s="26"/>
      <c r="N678" s="26"/>
      <c r="O678" s="26"/>
      <c r="P678" s="69"/>
      <c r="Q678" s="69"/>
      <c r="R678" s="26"/>
      <c r="S678" s="26"/>
      <c r="T678" s="26"/>
      <c r="U678" s="26"/>
      <c r="V678" s="26"/>
      <c r="W678" s="26"/>
      <c r="X678" s="26"/>
      <c r="Y678" s="26"/>
      <c r="Z678" s="26"/>
      <c r="AA678" s="26"/>
      <c r="AB678" s="26"/>
      <c r="AC678" s="26"/>
      <c r="AD678" s="26"/>
      <c r="AE678" s="26"/>
      <c r="AF678" s="26"/>
      <c r="AG678" s="26"/>
      <c r="AH678" s="26"/>
      <c r="AI678" s="26"/>
      <c r="AJ678" s="26"/>
      <c r="AK678" s="26"/>
      <c r="AL678" s="26"/>
      <c r="AM678" s="26"/>
    </row>
    <row r="679" spans="1:39" ht="12.75" customHeight="1" x14ac:dyDescent="0.2">
      <c r="A679" s="71"/>
      <c r="B679" s="71"/>
      <c r="C679" s="71"/>
      <c r="D679" s="26"/>
      <c r="E679" s="26"/>
      <c r="F679" s="26"/>
      <c r="G679" s="26"/>
      <c r="H679" s="26"/>
      <c r="I679" s="26"/>
      <c r="J679" s="71"/>
      <c r="K679" s="71"/>
      <c r="L679" s="71"/>
      <c r="M679" s="26"/>
      <c r="N679" s="26"/>
      <c r="O679" s="26"/>
      <c r="P679" s="69"/>
      <c r="Q679" s="69"/>
      <c r="R679" s="26"/>
      <c r="S679" s="26"/>
      <c r="T679" s="26"/>
      <c r="U679" s="26"/>
      <c r="V679" s="26"/>
      <c r="W679" s="26"/>
      <c r="X679" s="26"/>
      <c r="Y679" s="26"/>
      <c r="Z679" s="26"/>
      <c r="AA679" s="26"/>
      <c r="AB679" s="26"/>
      <c r="AC679" s="26"/>
      <c r="AD679" s="26"/>
      <c r="AE679" s="26"/>
      <c r="AF679" s="26"/>
      <c r="AG679" s="26"/>
      <c r="AH679" s="26"/>
      <c r="AI679" s="26"/>
      <c r="AJ679" s="26"/>
      <c r="AK679" s="26"/>
      <c r="AL679" s="26"/>
      <c r="AM679" s="26"/>
    </row>
    <row r="680" spans="1:39" ht="12.75" customHeight="1" x14ac:dyDescent="0.2">
      <c r="A680" s="71"/>
      <c r="B680" s="71"/>
      <c r="C680" s="71"/>
      <c r="D680" s="26"/>
      <c r="E680" s="26"/>
      <c r="F680" s="26"/>
      <c r="G680" s="26"/>
      <c r="H680" s="26"/>
      <c r="I680" s="26"/>
      <c r="J680" s="71"/>
      <c r="K680" s="71"/>
      <c r="L680" s="71"/>
      <c r="M680" s="26"/>
      <c r="N680" s="26"/>
      <c r="O680" s="26"/>
      <c r="P680" s="69"/>
      <c r="Q680" s="69"/>
      <c r="R680" s="26"/>
      <c r="S680" s="26"/>
      <c r="T680" s="26"/>
      <c r="U680" s="26"/>
      <c r="V680" s="26"/>
      <c r="W680" s="26"/>
      <c r="X680" s="26"/>
      <c r="Y680" s="26"/>
      <c r="Z680" s="26"/>
      <c r="AA680" s="26"/>
      <c r="AB680" s="26"/>
      <c r="AC680" s="26"/>
      <c r="AD680" s="26"/>
      <c r="AE680" s="26"/>
      <c r="AF680" s="26"/>
      <c r="AG680" s="26"/>
      <c r="AH680" s="26"/>
      <c r="AI680" s="26"/>
      <c r="AJ680" s="26"/>
      <c r="AK680" s="26"/>
      <c r="AL680" s="26"/>
      <c r="AM680" s="26"/>
    </row>
    <row r="681" spans="1:39" ht="12.75" customHeight="1" x14ac:dyDescent="0.2">
      <c r="A681" s="71"/>
      <c r="B681" s="71"/>
      <c r="C681" s="71"/>
      <c r="D681" s="26"/>
      <c r="E681" s="26"/>
      <c r="F681" s="26"/>
      <c r="G681" s="26"/>
      <c r="H681" s="26"/>
      <c r="I681" s="26"/>
      <c r="J681" s="71"/>
      <c r="K681" s="71"/>
      <c r="L681" s="71"/>
      <c r="M681" s="26"/>
      <c r="N681" s="26"/>
      <c r="O681" s="26"/>
      <c r="P681" s="69"/>
      <c r="Q681" s="69"/>
      <c r="R681" s="26"/>
      <c r="S681" s="26"/>
      <c r="T681" s="26"/>
      <c r="U681" s="26"/>
      <c r="V681" s="26"/>
      <c r="W681" s="26"/>
      <c r="X681" s="26"/>
      <c r="Y681" s="26"/>
      <c r="Z681" s="26"/>
      <c r="AA681" s="26"/>
      <c r="AB681" s="26"/>
      <c r="AC681" s="26"/>
      <c r="AD681" s="26"/>
      <c r="AE681" s="26"/>
      <c r="AF681" s="26"/>
      <c r="AG681" s="26"/>
      <c r="AH681" s="26"/>
      <c r="AI681" s="26"/>
      <c r="AJ681" s="26"/>
      <c r="AK681" s="26"/>
      <c r="AL681" s="26"/>
      <c r="AM681" s="26"/>
    </row>
    <row r="682" spans="1:39" ht="12.75" customHeight="1" x14ac:dyDescent="0.2">
      <c r="A682" s="71"/>
      <c r="B682" s="71"/>
      <c r="C682" s="71"/>
      <c r="D682" s="26"/>
      <c r="E682" s="26"/>
      <c r="F682" s="26"/>
      <c r="G682" s="26"/>
      <c r="H682" s="26"/>
      <c r="I682" s="26"/>
      <c r="J682" s="71"/>
      <c r="K682" s="71"/>
      <c r="L682" s="71"/>
      <c r="M682" s="26"/>
      <c r="N682" s="26"/>
      <c r="O682" s="26"/>
      <c r="P682" s="69"/>
      <c r="Q682" s="69"/>
      <c r="R682" s="26"/>
      <c r="S682" s="26"/>
      <c r="T682" s="26"/>
      <c r="U682" s="26"/>
      <c r="V682" s="26"/>
      <c r="W682" s="26"/>
      <c r="X682" s="26"/>
      <c r="Y682" s="26"/>
      <c r="Z682" s="26"/>
      <c r="AA682" s="26"/>
      <c r="AB682" s="26"/>
      <c r="AC682" s="26"/>
      <c r="AD682" s="26"/>
      <c r="AE682" s="26"/>
      <c r="AF682" s="26"/>
      <c r="AG682" s="26"/>
      <c r="AH682" s="26"/>
      <c r="AI682" s="26"/>
      <c r="AJ682" s="26"/>
      <c r="AK682" s="26"/>
      <c r="AL682" s="26"/>
      <c r="AM682" s="26"/>
    </row>
    <row r="683" spans="1:39" ht="12.75" customHeight="1" x14ac:dyDescent="0.2">
      <c r="A683" s="71"/>
      <c r="B683" s="71"/>
      <c r="C683" s="71"/>
      <c r="D683" s="26"/>
      <c r="E683" s="26"/>
      <c r="F683" s="26"/>
      <c r="G683" s="26"/>
      <c r="H683" s="26"/>
      <c r="I683" s="26"/>
      <c r="J683" s="71"/>
      <c r="K683" s="71"/>
      <c r="L683" s="71"/>
      <c r="M683" s="26"/>
      <c r="N683" s="26"/>
      <c r="O683" s="26"/>
      <c r="P683" s="69"/>
      <c r="Q683" s="69"/>
      <c r="R683" s="26"/>
      <c r="S683" s="26"/>
      <c r="T683" s="26"/>
      <c r="U683" s="26"/>
      <c r="V683" s="26"/>
      <c r="W683" s="26"/>
      <c r="X683" s="26"/>
      <c r="Y683" s="26"/>
      <c r="Z683" s="26"/>
      <c r="AA683" s="26"/>
      <c r="AB683" s="26"/>
      <c r="AC683" s="26"/>
      <c r="AD683" s="26"/>
      <c r="AE683" s="26"/>
      <c r="AF683" s="26"/>
      <c r="AG683" s="26"/>
      <c r="AH683" s="26"/>
      <c r="AI683" s="26"/>
      <c r="AJ683" s="26"/>
      <c r="AK683" s="26"/>
      <c r="AL683" s="26"/>
      <c r="AM683" s="26"/>
    </row>
    <row r="684" spans="1:39" ht="12.75" customHeight="1" x14ac:dyDescent="0.2">
      <c r="A684" s="71"/>
      <c r="B684" s="71"/>
      <c r="C684" s="71"/>
      <c r="D684" s="26"/>
      <c r="E684" s="26"/>
      <c r="F684" s="26"/>
      <c r="G684" s="26"/>
      <c r="H684" s="26"/>
      <c r="I684" s="26"/>
      <c r="J684" s="71"/>
      <c r="K684" s="71"/>
      <c r="L684" s="71"/>
      <c r="M684" s="26"/>
      <c r="N684" s="26"/>
      <c r="O684" s="26"/>
      <c r="P684" s="69"/>
      <c r="Q684" s="69"/>
      <c r="R684" s="26"/>
      <c r="S684" s="26"/>
      <c r="T684" s="26"/>
      <c r="U684" s="26"/>
      <c r="V684" s="26"/>
      <c r="W684" s="26"/>
      <c r="X684" s="26"/>
      <c r="Y684" s="26"/>
      <c r="Z684" s="26"/>
      <c r="AA684" s="26"/>
      <c r="AB684" s="26"/>
      <c r="AC684" s="26"/>
      <c r="AD684" s="26"/>
      <c r="AE684" s="26"/>
      <c r="AF684" s="26"/>
      <c r="AG684" s="26"/>
      <c r="AH684" s="26"/>
      <c r="AI684" s="26"/>
      <c r="AJ684" s="26"/>
      <c r="AK684" s="26"/>
      <c r="AL684" s="26"/>
      <c r="AM684" s="26"/>
    </row>
    <row r="685" spans="1:39" ht="12.75" customHeight="1" x14ac:dyDescent="0.2">
      <c r="A685" s="71"/>
      <c r="B685" s="71"/>
      <c r="C685" s="71"/>
      <c r="D685" s="26"/>
      <c r="E685" s="26"/>
      <c r="F685" s="26"/>
      <c r="G685" s="26"/>
      <c r="H685" s="26"/>
      <c r="I685" s="26"/>
      <c r="J685" s="71"/>
      <c r="K685" s="71"/>
      <c r="L685" s="71"/>
      <c r="M685" s="26"/>
      <c r="N685" s="26"/>
      <c r="O685" s="26"/>
      <c r="P685" s="69"/>
      <c r="Q685" s="69"/>
      <c r="R685" s="26"/>
      <c r="S685" s="26"/>
      <c r="T685" s="26"/>
      <c r="U685" s="26"/>
      <c r="V685" s="26"/>
      <c r="W685" s="26"/>
      <c r="X685" s="26"/>
      <c r="Y685" s="26"/>
      <c r="Z685" s="26"/>
      <c r="AA685" s="26"/>
      <c r="AB685" s="26"/>
      <c r="AC685" s="26"/>
      <c r="AD685" s="26"/>
      <c r="AE685" s="26"/>
      <c r="AF685" s="26"/>
      <c r="AG685" s="26"/>
      <c r="AH685" s="26"/>
      <c r="AI685" s="26"/>
      <c r="AJ685" s="26"/>
      <c r="AK685" s="26"/>
      <c r="AL685" s="26"/>
      <c r="AM685" s="26"/>
    </row>
    <row r="686" spans="1:39" ht="12.75" customHeight="1" x14ac:dyDescent="0.2">
      <c r="A686" s="71"/>
      <c r="B686" s="71"/>
      <c r="C686" s="71"/>
      <c r="D686" s="26"/>
      <c r="E686" s="26"/>
      <c r="F686" s="26"/>
      <c r="G686" s="26"/>
      <c r="H686" s="26"/>
      <c r="I686" s="26"/>
      <c r="J686" s="71"/>
      <c r="K686" s="71"/>
      <c r="L686" s="71"/>
      <c r="M686" s="26"/>
      <c r="N686" s="26"/>
      <c r="O686" s="26"/>
      <c r="P686" s="69"/>
      <c r="Q686" s="69"/>
      <c r="R686" s="26"/>
      <c r="S686" s="26"/>
      <c r="T686" s="26"/>
      <c r="U686" s="26"/>
      <c r="V686" s="26"/>
      <c r="W686" s="26"/>
      <c r="X686" s="26"/>
      <c r="Y686" s="26"/>
      <c r="Z686" s="26"/>
      <c r="AA686" s="26"/>
      <c r="AB686" s="26"/>
      <c r="AC686" s="26"/>
      <c r="AD686" s="26"/>
      <c r="AE686" s="26"/>
      <c r="AF686" s="26"/>
      <c r="AG686" s="26"/>
      <c r="AH686" s="26"/>
      <c r="AI686" s="26"/>
      <c r="AJ686" s="26"/>
      <c r="AK686" s="26"/>
      <c r="AL686" s="26"/>
      <c r="AM686" s="26"/>
    </row>
    <row r="687" spans="1:39" ht="12.75" customHeight="1" x14ac:dyDescent="0.2">
      <c r="A687" s="71"/>
      <c r="B687" s="71"/>
      <c r="C687" s="71"/>
      <c r="D687" s="26"/>
      <c r="E687" s="26"/>
      <c r="F687" s="26"/>
      <c r="G687" s="26"/>
      <c r="H687" s="26"/>
      <c r="I687" s="26"/>
      <c r="J687" s="71"/>
      <c r="K687" s="71"/>
      <c r="L687" s="71"/>
      <c r="M687" s="26"/>
      <c r="N687" s="26"/>
      <c r="O687" s="26"/>
      <c r="P687" s="69"/>
      <c r="Q687" s="69"/>
      <c r="R687" s="26"/>
      <c r="S687" s="26"/>
      <c r="T687" s="26"/>
      <c r="U687" s="26"/>
      <c r="V687" s="26"/>
      <c r="W687" s="26"/>
      <c r="X687" s="26"/>
      <c r="Y687" s="26"/>
      <c r="Z687" s="26"/>
      <c r="AA687" s="26"/>
      <c r="AB687" s="26"/>
      <c r="AC687" s="26"/>
      <c r="AD687" s="26"/>
      <c r="AE687" s="26"/>
      <c r="AF687" s="26"/>
      <c r="AG687" s="26"/>
      <c r="AH687" s="26"/>
      <c r="AI687" s="26"/>
      <c r="AJ687" s="26"/>
      <c r="AK687" s="26"/>
      <c r="AL687" s="26"/>
      <c r="AM687" s="26"/>
    </row>
    <row r="688" spans="1:39" ht="12.75" customHeight="1" x14ac:dyDescent="0.2">
      <c r="A688" s="71"/>
      <c r="B688" s="71"/>
      <c r="C688" s="71"/>
      <c r="D688" s="26"/>
      <c r="E688" s="26"/>
      <c r="F688" s="26"/>
      <c r="G688" s="26"/>
      <c r="H688" s="26"/>
      <c r="I688" s="26"/>
      <c r="J688" s="71"/>
      <c r="K688" s="71"/>
      <c r="L688" s="71"/>
      <c r="M688" s="26"/>
      <c r="N688" s="26"/>
      <c r="O688" s="26"/>
      <c r="P688" s="69"/>
      <c r="Q688" s="69"/>
      <c r="R688" s="26"/>
      <c r="S688" s="26"/>
      <c r="T688" s="26"/>
      <c r="U688" s="26"/>
      <c r="V688" s="26"/>
      <c r="W688" s="26"/>
      <c r="X688" s="26"/>
      <c r="Y688" s="26"/>
      <c r="Z688" s="26"/>
      <c r="AA688" s="26"/>
      <c r="AB688" s="26"/>
      <c r="AC688" s="26"/>
      <c r="AD688" s="26"/>
      <c r="AE688" s="26"/>
      <c r="AF688" s="26"/>
      <c r="AG688" s="26"/>
      <c r="AH688" s="26"/>
      <c r="AI688" s="26"/>
      <c r="AJ688" s="26"/>
      <c r="AK688" s="26"/>
      <c r="AL688" s="26"/>
      <c r="AM688" s="26"/>
    </row>
    <row r="689" spans="1:39" ht="12.75" customHeight="1" x14ac:dyDescent="0.2">
      <c r="A689" s="71"/>
      <c r="B689" s="71"/>
      <c r="C689" s="71"/>
      <c r="D689" s="26"/>
      <c r="E689" s="26"/>
      <c r="F689" s="26"/>
      <c r="G689" s="26"/>
      <c r="H689" s="26"/>
      <c r="I689" s="26"/>
      <c r="J689" s="71"/>
      <c r="K689" s="71"/>
      <c r="L689" s="71"/>
      <c r="M689" s="26"/>
      <c r="N689" s="26"/>
      <c r="O689" s="26"/>
      <c r="P689" s="69"/>
      <c r="Q689" s="69"/>
      <c r="R689" s="26"/>
      <c r="S689" s="26"/>
      <c r="T689" s="26"/>
      <c r="U689" s="26"/>
      <c r="V689" s="26"/>
      <c r="W689" s="26"/>
      <c r="X689" s="26"/>
      <c r="Y689" s="26"/>
      <c r="Z689" s="26"/>
      <c r="AA689" s="26"/>
      <c r="AB689" s="26"/>
      <c r="AC689" s="26"/>
      <c r="AD689" s="26"/>
      <c r="AE689" s="26"/>
      <c r="AF689" s="26"/>
      <c r="AG689" s="26"/>
      <c r="AH689" s="26"/>
      <c r="AI689" s="26"/>
      <c r="AJ689" s="26"/>
      <c r="AK689" s="26"/>
      <c r="AL689" s="26"/>
      <c r="AM689" s="26"/>
    </row>
    <row r="690" spans="1:39" ht="12.75" customHeight="1" x14ac:dyDescent="0.2">
      <c r="A690" s="71"/>
      <c r="B690" s="71"/>
      <c r="C690" s="71"/>
      <c r="D690" s="26"/>
      <c r="E690" s="26"/>
      <c r="F690" s="26"/>
      <c r="G690" s="26"/>
      <c r="H690" s="26"/>
      <c r="I690" s="26"/>
      <c r="J690" s="71"/>
      <c r="K690" s="71"/>
      <c r="L690" s="71"/>
      <c r="M690" s="26"/>
      <c r="N690" s="26"/>
      <c r="O690" s="26"/>
      <c r="P690" s="69"/>
      <c r="Q690" s="69"/>
      <c r="R690" s="26"/>
      <c r="S690" s="26"/>
      <c r="T690" s="26"/>
      <c r="U690" s="26"/>
      <c r="V690" s="26"/>
      <c r="W690" s="26"/>
      <c r="X690" s="26"/>
      <c r="Y690" s="26"/>
      <c r="Z690" s="26"/>
      <c r="AA690" s="26"/>
      <c r="AB690" s="26"/>
      <c r="AC690" s="26"/>
      <c r="AD690" s="26"/>
      <c r="AE690" s="26"/>
      <c r="AF690" s="26"/>
      <c r="AG690" s="26"/>
      <c r="AH690" s="26"/>
      <c r="AI690" s="26"/>
      <c r="AJ690" s="26"/>
      <c r="AK690" s="26"/>
      <c r="AL690" s="26"/>
      <c r="AM690" s="26"/>
    </row>
    <row r="691" spans="1:39" ht="12.75" customHeight="1" x14ac:dyDescent="0.2">
      <c r="A691" s="71"/>
      <c r="B691" s="71"/>
      <c r="C691" s="71"/>
      <c r="D691" s="26"/>
      <c r="E691" s="26"/>
      <c r="F691" s="26"/>
      <c r="G691" s="26"/>
      <c r="H691" s="26"/>
      <c r="I691" s="26"/>
      <c r="J691" s="71"/>
      <c r="K691" s="71"/>
      <c r="L691" s="71"/>
      <c r="M691" s="26"/>
      <c r="N691" s="26"/>
      <c r="O691" s="26"/>
      <c r="P691" s="69"/>
      <c r="Q691" s="69"/>
      <c r="R691" s="26"/>
      <c r="S691" s="26"/>
      <c r="T691" s="26"/>
      <c r="U691" s="26"/>
      <c r="V691" s="26"/>
      <c r="W691" s="26"/>
      <c r="X691" s="26"/>
      <c r="Y691" s="26"/>
      <c r="Z691" s="26"/>
      <c r="AA691" s="26"/>
      <c r="AB691" s="26"/>
      <c r="AC691" s="26"/>
      <c r="AD691" s="26"/>
      <c r="AE691" s="26"/>
      <c r="AF691" s="26"/>
      <c r="AG691" s="26"/>
      <c r="AH691" s="26"/>
      <c r="AI691" s="26"/>
      <c r="AJ691" s="26"/>
      <c r="AK691" s="26"/>
      <c r="AL691" s="26"/>
      <c r="AM691" s="26"/>
    </row>
    <row r="692" spans="1:39" ht="12.75" customHeight="1" x14ac:dyDescent="0.2">
      <c r="A692" s="71"/>
      <c r="B692" s="71"/>
      <c r="C692" s="71"/>
      <c r="D692" s="26"/>
      <c r="E692" s="26"/>
      <c r="F692" s="26"/>
      <c r="G692" s="26"/>
      <c r="H692" s="26"/>
      <c r="I692" s="26"/>
      <c r="J692" s="71"/>
      <c r="K692" s="71"/>
      <c r="L692" s="71"/>
      <c r="M692" s="26"/>
      <c r="N692" s="26"/>
      <c r="O692" s="26"/>
      <c r="P692" s="69"/>
      <c r="Q692" s="69"/>
      <c r="R692" s="26"/>
      <c r="S692" s="26"/>
      <c r="T692" s="26"/>
      <c r="U692" s="26"/>
      <c r="V692" s="26"/>
      <c r="W692" s="26"/>
      <c r="X692" s="26"/>
      <c r="Y692" s="26"/>
      <c r="Z692" s="26"/>
      <c r="AA692" s="26"/>
      <c r="AB692" s="26"/>
      <c r="AC692" s="26"/>
      <c r="AD692" s="26"/>
      <c r="AE692" s="26"/>
      <c r="AF692" s="26"/>
      <c r="AG692" s="26"/>
      <c r="AH692" s="26"/>
      <c r="AI692" s="26"/>
      <c r="AJ692" s="26"/>
      <c r="AK692" s="26"/>
      <c r="AL692" s="26"/>
      <c r="AM692" s="26"/>
    </row>
    <row r="693" spans="1:39" ht="12.75" customHeight="1" x14ac:dyDescent="0.2">
      <c r="A693" s="71"/>
      <c r="B693" s="71"/>
      <c r="C693" s="71"/>
      <c r="D693" s="26"/>
      <c r="E693" s="26"/>
      <c r="F693" s="26"/>
      <c r="G693" s="26"/>
      <c r="H693" s="26"/>
      <c r="I693" s="26"/>
      <c r="J693" s="71"/>
      <c r="K693" s="71"/>
      <c r="L693" s="71"/>
      <c r="M693" s="26"/>
      <c r="N693" s="26"/>
      <c r="O693" s="26"/>
      <c r="P693" s="69"/>
      <c r="Q693" s="69"/>
      <c r="R693" s="26"/>
      <c r="S693" s="26"/>
      <c r="T693" s="26"/>
      <c r="U693" s="26"/>
      <c r="V693" s="26"/>
      <c r="W693" s="26"/>
      <c r="X693" s="26"/>
      <c r="Y693" s="26"/>
      <c r="Z693" s="26"/>
      <c r="AA693" s="26"/>
      <c r="AB693" s="26"/>
      <c r="AC693" s="26"/>
      <c r="AD693" s="26"/>
      <c r="AE693" s="26"/>
      <c r="AF693" s="26"/>
      <c r="AG693" s="26"/>
      <c r="AH693" s="26"/>
      <c r="AI693" s="26"/>
      <c r="AJ693" s="26"/>
      <c r="AK693" s="26"/>
      <c r="AL693" s="26"/>
      <c r="AM693" s="26"/>
    </row>
    <row r="694" spans="1:39" ht="12.75" customHeight="1" x14ac:dyDescent="0.2">
      <c r="A694" s="71"/>
      <c r="B694" s="71"/>
      <c r="C694" s="71"/>
      <c r="D694" s="26"/>
      <c r="E694" s="26"/>
      <c r="F694" s="26"/>
      <c r="G694" s="26"/>
      <c r="H694" s="26"/>
      <c r="I694" s="26"/>
      <c r="J694" s="71"/>
      <c r="K694" s="71"/>
      <c r="L694" s="71"/>
      <c r="M694" s="26"/>
      <c r="N694" s="26"/>
      <c r="O694" s="26"/>
      <c r="P694" s="69"/>
      <c r="Q694" s="69"/>
      <c r="R694" s="26"/>
      <c r="S694" s="26"/>
      <c r="T694" s="26"/>
      <c r="U694" s="26"/>
      <c r="V694" s="26"/>
      <c r="W694" s="26"/>
      <c r="X694" s="26"/>
      <c r="Y694" s="26"/>
      <c r="Z694" s="26"/>
      <c r="AA694" s="26"/>
      <c r="AB694" s="26"/>
      <c r="AC694" s="26"/>
      <c r="AD694" s="26"/>
      <c r="AE694" s="26"/>
      <c r="AF694" s="26"/>
      <c r="AG694" s="26"/>
      <c r="AH694" s="26"/>
      <c r="AI694" s="26"/>
      <c r="AJ694" s="26"/>
      <c r="AK694" s="26"/>
      <c r="AL694" s="26"/>
      <c r="AM694" s="26"/>
    </row>
    <row r="695" spans="1:39" ht="12.75" customHeight="1" x14ac:dyDescent="0.2">
      <c r="A695" s="71"/>
      <c r="B695" s="71"/>
      <c r="C695" s="71"/>
      <c r="D695" s="26"/>
      <c r="E695" s="26"/>
      <c r="F695" s="26"/>
      <c r="G695" s="26"/>
      <c r="H695" s="26"/>
      <c r="I695" s="26"/>
      <c r="J695" s="71"/>
      <c r="K695" s="71"/>
      <c r="L695" s="71"/>
      <c r="M695" s="26"/>
      <c r="N695" s="26"/>
      <c r="O695" s="26"/>
      <c r="P695" s="69"/>
      <c r="Q695" s="69"/>
      <c r="R695" s="26"/>
      <c r="S695" s="26"/>
      <c r="T695" s="26"/>
      <c r="U695" s="26"/>
      <c r="V695" s="26"/>
      <c r="W695" s="26"/>
      <c r="X695" s="26"/>
      <c r="Y695" s="26"/>
      <c r="Z695" s="26"/>
      <c r="AA695" s="26"/>
      <c r="AB695" s="26"/>
      <c r="AC695" s="26"/>
      <c r="AD695" s="26"/>
      <c r="AE695" s="26"/>
      <c r="AF695" s="26"/>
      <c r="AG695" s="26"/>
      <c r="AH695" s="26"/>
      <c r="AI695" s="26"/>
      <c r="AJ695" s="26"/>
      <c r="AK695" s="26"/>
      <c r="AL695" s="26"/>
      <c r="AM695" s="26"/>
    </row>
    <row r="696" spans="1:39" ht="12.75" customHeight="1" x14ac:dyDescent="0.2">
      <c r="A696" s="71"/>
      <c r="B696" s="71"/>
      <c r="C696" s="71"/>
      <c r="D696" s="26"/>
      <c r="E696" s="26"/>
      <c r="F696" s="26"/>
      <c r="G696" s="26"/>
      <c r="H696" s="26"/>
      <c r="I696" s="26"/>
      <c r="J696" s="71"/>
      <c r="K696" s="71"/>
      <c r="L696" s="71"/>
      <c r="M696" s="26"/>
      <c r="N696" s="26"/>
      <c r="O696" s="26"/>
      <c r="P696" s="69"/>
      <c r="Q696" s="69"/>
      <c r="R696" s="26"/>
      <c r="S696" s="26"/>
      <c r="T696" s="26"/>
      <c r="U696" s="26"/>
      <c r="V696" s="26"/>
      <c r="W696" s="26"/>
      <c r="X696" s="26"/>
      <c r="Y696" s="26"/>
      <c r="Z696" s="26"/>
      <c r="AA696" s="26"/>
      <c r="AB696" s="26"/>
      <c r="AC696" s="26"/>
      <c r="AD696" s="26"/>
      <c r="AE696" s="26"/>
      <c r="AF696" s="26"/>
      <c r="AG696" s="26"/>
      <c r="AH696" s="26"/>
      <c r="AI696" s="26"/>
      <c r="AJ696" s="26"/>
      <c r="AK696" s="26"/>
      <c r="AL696" s="26"/>
      <c r="AM696" s="26"/>
    </row>
    <row r="697" spans="1:39" ht="12.75" customHeight="1" x14ac:dyDescent="0.2">
      <c r="A697" s="71"/>
      <c r="B697" s="71"/>
      <c r="C697" s="71"/>
      <c r="D697" s="26"/>
      <c r="E697" s="26"/>
      <c r="F697" s="26"/>
      <c r="G697" s="26"/>
      <c r="H697" s="26"/>
      <c r="I697" s="26"/>
      <c r="J697" s="71"/>
      <c r="K697" s="71"/>
      <c r="L697" s="71"/>
      <c r="M697" s="26"/>
      <c r="N697" s="26"/>
      <c r="O697" s="26"/>
      <c r="P697" s="69"/>
      <c r="Q697" s="69"/>
      <c r="R697" s="26"/>
      <c r="S697" s="26"/>
      <c r="T697" s="26"/>
      <c r="U697" s="26"/>
      <c r="V697" s="26"/>
      <c r="W697" s="26"/>
      <c r="X697" s="26"/>
      <c r="Y697" s="26"/>
      <c r="Z697" s="26"/>
      <c r="AA697" s="26"/>
      <c r="AB697" s="26"/>
      <c r="AC697" s="26"/>
      <c r="AD697" s="26"/>
      <c r="AE697" s="26"/>
      <c r="AF697" s="26"/>
      <c r="AG697" s="26"/>
      <c r="AH697" s="26"/>
      <c r="AI697" s="26"/>
      <c r="AJ697" s="26"/>
      <c r="AK697" s="26"/>
      <c r="AL697" s="26"/>
      <c r="AM697" s="26"/>
    </row>
    <row r="698" spans="1:39" ht="12.75" customHeight="1" x14ac:dyDescent="0.2">
      <c r="A698" s="71"/>
      <c r="B698" s="71"/>
      <c r="C698" s="71"/>
      <c r="D698" s="26"/>
      <c r="E698" s="26"/>
      <c r="F698" s="26"/>
      <c r="G698" s="26"/>
      <c r="H698" s="26"/>
      <c r="I698" s="26"/>
      <c r="J698" s="71"/>
      <c r="K698" s="71"/>
      <c r="L698" s="71"/>
      <c r="M698" s="26"/>
      <c r="N698" s="26"/>
      <c r="O698" s="26"/>
      <c r="P698" s="69"/>
      <c r="Q698" s="69"/>
      <c r="R698" s="26"/>
      <c r="S698" s="26"/>
      <c r="T698" s="26"/>
      <c r="U698" s="26"/>
      <c r="V698" s="26"/>
      <c r="W698" s="26"/>
      <c r="X698" s="26"/>
      <c r="Y698" s="26"/>
      <c r="Z698" s="26"/>
      <c r="AA698" s="26"/>
      <c r="AB698" s="26"/>
      <c r="AC698" s="26"/>
      <c r="AD698" s="26"/>
      <c r="AE698" s="26"/>
      <c r="AF698" s="26"/>
      <c r="AG698" s="26"/>
      <c r="AH698" s="26"/>
      <c r="AI698" s="26"/>
      <c r="AJ698" s="26"/>
      <c r="AK698" s="26"/>
      <c r="AL698" s="26"/>
      <c r="AM698" s="26"/>
    </row>
    <row r="699" spans="1:39" ht="12.75" customHeight="1" x14ac:dyDescent="0.2">
      <c r="A699" s="71"/>
      <c r="B699" s="71"/>
      <c r="C699" s="71"/>
      <c r="D699" s="26"/>
      <c r="E699" s="26"/>
      <c r="F699" s="26"/>
      <c r="G699" s="26"/>
      <c r="H699" s="26"/>
      <c r="I699" s="26"/>
      <c r="J699" s="71"/>
      <c r="K699" s="71"/>
      <c r="L699" s="71"/>
      <c r="M699" s="26"/>
      <c r="N699" s="26"/>
      <c r="O699" s="26"/>
      <c r="P699" s="69"/>
      <c r="Q699" s="69"/>
      <c r="R699" s="26"/>
      <c r="S699" s="26"/>
      <c r="T699" s="26"/>
      <c r="U699" s="26"/>
      <c r="V699" s="26"/>
      <c r="W699" s="26"/>
      <c r="X699" s="26"/>
      <c r="Y699" s="26"/>
      <c r="Z699" s="26"/>
      <c r="AA699" s="26"/>
      <c r="AB699" s="26"/>
      <c r="AC699" s="26"/>
      <c r="AD699" s="26"/>
      <c r="AE699" s="26"/>
      <c r="AF699" s="26"/>
      <c r="AG699" s="26"/>
      <c r="AH699" s="26"/>
      <c r="AI699" s="26"/>
      <c r="AJ699" s="26"/>
      <c r="AK699" s="26"/>
      <c r="AL699" s="26"/>
      <c r="AM699" s="26"/>
    </row>
    <row r="700" spans="1:39" ht="12.75" customHeight="1" x14ac:dyDescent="0.2">
      <c r="A700" s="71"/>
      <c r="B700" s="71"/>
      <c r="C700" s="71"/>
      <c r="D700" s="26"/>
      <c r="E700" s="26"/>
      <c r="F700" s="26"/>
      <c r="G700" s="26"/>
      <c r="H700" s="26"/>
      <c r="I700" s="26"/>
      <c r="J700" s="71"/>
      <c r="K700" s="71"/>
      <c r="L700" s="71"/>
      <c r="M700" s="26"/>
      <c r="N700" s="26"/>
      <c r="O700" s="26"/>
      <c r="P700" s="69"/>
      <c r="Q700" s="69"/>
      <c r="R700" s="26"/>
      <c r="S700" s="26"/>
      <c r="T700" s="26"/>
      <c r="U700" s="26"/>
      <c r="V700" s="26"/>
      <c r="W700" s="26"/>
      <c r="X700" s="26"/>
      <c r="Y700" s="26"/>
      <c r="Z700" s="26"/>
      <c r="AA700" s="26"/>
      <c r="AB700" s="26"/>
      <c r="AC700" s="26"/>
      <c r="AD700" s="26"/>
      <c r="AE700" s="26"/>
      <c r="AF700" s="26"/>
      <c r="AG700" s="26"/>
      <c r="AH700" s="26"/>
      <c r="AI700" s="26"/>
      <c r="AJ700" s="26"/>
      <c r="AK700" s="26"/>
      <c r="AL700" s="26"/>
      <c r="AM700" s="26"/>
    </row>
    <row r="701" spans="1:39" ht="12.75" customHeight="1" x14ac:dyDescent="0.2">
      <c r="A701" s="71"/>
      <c r="B701" s="71"/>
      <c r="C701" s="71"/>
      <c r="D701" s="26"/>
      <c r="E701" s="26"/>
      <c r="F701" s="26"/>
      <c r="G701" s="26"/>
      <c r="H701" s="26"/>
      <c r="I701" s="26"/>
      <c r="J701" s="71"/>
      <c r="K701" s="71"/>
      <c r="L701" s="71"/>
      <c r="M701" s="26"/>
      <c r="N701" s="26"/>
      <c r="O701" s="26"/>
      <c r="P701" s="69"/>
      <c r="Q701" s="69"/>
      <c r="R701" s="26"/>
      <c r="S701" s="26"/>
      <c r="T701" s="26"/>
      <c r="U701" s="26"/>
      <c r="V701" s="26"/>
      <c r="W701" s="26"/>
      <c r="X701" s="26"/>
      <c r="Y701" s="26"/>
      <c r="Z701" s="26"/>
      <c r="AA701" s="26"/>
      <c r="AB701" s="26"/>
      <c r="AC701" s="26"/>
      <c r="AD701" s="26"/>
      <c r="AE701" s="26"/>
      <c r="AF701" s="26"/>
      <c r="AG701" s="26"/>
      <c r="AH701" s="26"/>
      <c r="AI701" s="26"/>
      <c r="AJ701" s="26"/>
      <c r="AK701" s="26"/>
      <c r="AL701" s="26"/>
      <c r="AM701" s="26"/>
    </row>
    <row r="702" spans="1:39" ht="12.75" customHeight="1" x14ac:dyDescent="0.2">
      <c r="A702" s="71"/>
      <c r="B702" s="71"/>
      <c r="C702" s="71"/>
      <c r="D702" s="26"/>
      <c r="E702" s="26"/>
      <c r="F702" s="26"/>
      <c r="G702" s="26"/>
      <c r="H702" s="26"/>
      <c r="I702" s="26"/>
      <c r="J702" s="71"/>
      <c r="K702" s="71"/>
      <c r="L702" s="71"/>
      <c r="M702" s="26"/>
      <c r="N702" s="26"/>
      <c r="O702" s="26"/>
      <c r="P702" s="69"/>
      <c r="Q702" s="69"/>
      <c r="R702" s="26"/>
      <c r="S702" s="26"/>
      <c r="T702" s="26"/>
      <c r="U702" s="26"/>
      <c r="V702" s="26"/>
      <c r="W702" s="26"/>
      <c r="X702" s="26"/>
      <c r="Y702" s="26"/>
      <c r="Z702" s="26"/>
      <c r="AA702" s="26"/>
      <c r="AB702" s="26"/>
      <c r="AC702" s="26"/>
      <c r="AD702" s="26"/>
      <c r="AE702" s="26"/>
      <c r="AF702" s="26"/>
      <c r="AG702" s="26"/>
      <c r="AH702" s="26"/>
      <c r="AI702" s="26"/>
      <c r="AJ702" s="26"/>
      <c r="AK702" s="26"/>
      <c r="AL702" s="26"/>
      <c r="AM702" s="26"/>
    </row>
    <row r="703" spans="1:39" ht="12.75" customHeight="1" x14ac:dyDescent="0.2">
      <c r="A703" s="71"/>
      <c r="B703" s="71"/>
      <c r="C703" s="71"/>
      <c r="D703" s="26"/>
      <c r="E703" s="26"/>
      <c r="F703" s="26"/>
      <c r="G703" s="26"/>
      <c r="H703" s="26"/>
      <c r="I703" s="26"/>
      <c r="J703" s="71"/>
      <c r="K703" s="71"/>
      <c r="L703" s="71"/>
      <c r="M703" s="26"/>
      <c r="N703" s="26"/>
      <c r="O703" s="26"/>
      <c r="P703" s="69"/>
      <c r="Q703" s="69"/>
      <c r="R703" s="26"/>
      <c r="S703" s="26"/>
      <c r="T703" s="26"/>
      <c r="U703" s="26"/>
      <c r="V703" s="26"/>
      <c r="W703" s="26"/>
      <c r="X703" s="26"/>
      <c r="Y703" s="26"/>
      <c r="Z703" s="26"/>
      <c r="AA703" s="26"/>
      <c r="AB703" s="26"/>
      <c r="AC703" s="26"/>
      <c r="AD703" s="26"/>
      <c r="AE703" s="26"/>
      <c r="AF703" s="26"/>
      <c r="AG703" s="26"/>
      <c r="AH703" s="26"/>
      <c r="AI703" s="26"/>
      <c r="AJ703" s="26"/>
      <c r="AK703" s="26"/>
      <c r="AL703" s="26"/>
      <c r="AM703" s="26"/>
    </row>
    <row r="704" spans="1:39" ht="12.75" customHeight="1" x14ac:dyDescent="0.2">
      <c r="A704" s="71"/>
      <c r="B704" s="71"/>
      <c r="C704" s="71"/>
      <c r="D704" s="26"/>
      <c r="E704" s="26"/>
      <c r="F704" s="26"/>
      <c r="G704" s="26"/>
      <c r="H704" s="26"/>
      <c r="I704" s="26"/>
      <c r="J704" s="71"/>
      <c r="K704" s="71"/>
      <c r="L704" s="71"/>
      <c r="M704" s="26"/>
      <c r="N704" s="26"/>
      <c r="O704" s="26"/>
      <c r="P704" s="69"/>
      <c r="Q704" s="69"/>
      <c r="R704" s="26"/>
      <c r="S704" s="26"/>
      <c r="T704" s="26"/>
      <c r="U704" s="26"/>
      <c r="V704" s="26"/>
      <c r="W704" s="26"/>
      <c r="X704" s="26"/>
      <c r="Y704" s="26"/>
      <c r="Z704" s="26"/>
      <c r="AA704" s="26"/>
      <c r="AB704" s="26"/>
      <c r="AC704" s="26"/>
      <c r="AD704" s="26"/>
      <c r="AE704" s="26"/>
      <c r="AF704" s="26"/>
      <c r="AG704" s="26"/>
      <c r="AH704" s="26"/>
      <c r="AI704" s="26"/>
      <c r="AJ704" s="26"/>
      <c r="AK704" s="26"/>
      <c r="AL704" s="26"/>
      <c r="AM704" s="26"/>
    </row>
    <row r="705" spans="1:39" ht="12.75" customHeight="1" x14ac:dyDescent="0.2">
      <c r="A705" s="71"/>
      <c r="B705" s="71"/>
      <c r="C705" s="71"/>
      <c r="D705" s="26"/>
      <c r="E705" s="26"/>
      <c r="F705" s="26"/>
      <c r="G705" s="26"/>
      <c r="H705" s="26"/>
      <c r="I705" s="26"/>
      <c r="J705" s="71"/>
      <c r="K705" s="71"/>
      <c r="L705" s="71"/>
      <c r="M705" s="26"/>
      <c r="N705" s="26"/>
      <c r="O705" s="26"/>
      <c r="P705" s="69"/>
      <c r="Q705" s="69"/>
      <c r="R705" s="26"/>
      <c r="S705" s="26"/>
      <c r="T705" s="26"/>
      <c r="U705" s="26"/>
      <c r="V705" s="26"/>
      <c r="W705" s="26"/>
      <c r="X705" s="26"/>
      <c r="Y705" s="26"/>
      <c r="Z705" s="26"/>
      <c r="AA705" s="26"/>
      <c r="AB705" s="26"/>
      <c r="AC705" s="26"/>
      <c r="AD705" s="26"/>
      <c r="AE705" s="26"/>
      <c r="AF705" s="26"/>
      <c r="AG705" s="26"/>
      <c r="AH705" s="26"/>
      <c r="AI705" s="26"/>
      <c r="AJ705" s="26"/>
      <c r="AK705" s="26"/>
      <c r="AL705" s="26"/>
      <c r="AM705" s="26"/>
    </row>
    <row r="706" spans="1:39" ht="12.75" customHeight="1" x14ac:dyDescent="0.2">
      <c r="A706" s="71"/>
      <c r="B706" s="71"/>
      <c r="C706" s="71"/>
      <c r="D706" s="26"/>
      <c r="E706" s="26"/>
      <c r="F706" s="26"/>
      <c r="G706" s="26"/>
      <c r="H706" s="26"/>
      <c r="I706" s="26"/>
      <c r="J706" s="71"/>
      <c r="K706" s="71"/>
      <c r="L706" s="71"/>
      <c r="M706" s="26"/>
      <c r="N706" s="26"/>
      <c r="O706" s="26"/>
      <c r="P706" s="69"/>
      <c r="Q706" s="69"/>
      <c r="R706" s="26"/>
      <c r="S706" s="26"/>
      <c r="T706" s="26"/>
      <c r="U706" s="26"/>
      <c r="V706" s="26"/>
      <c r="W706" s="26"/>
      <c r="X706" s="26"/>
      <c r="Y706" s="26"/>
      <c r="Z706" s="26"/>
      <c r="AA706" s="26"/>
      <c r="AB706" s="26"/>
      <c r="AC706" s="26"/>
      <c r="AD706" s="26"/>
      <c r="AE706" s="26"/>
      <c r="AF706" s="26"/>
      <c r="AG706" s="26"/>
      <c r="AH706" s="26"/>
      <c r="AI706" s="26"/>
      <c r="AJ706" s="26"/>
      <c r="AK706" s="26"/>
      <c r="AL706" s="26"/>
      <c r="AM706" s="26"/>
    </row>
    <row r="707" spans="1:39" ht="12.75" customHeight="1" x14ac:dyDescent="0.2">
      <c r="A707" s="71"/>
      <c r="B707" s="71"/>
      <c r="C707" s="71"/>
      <c r="D707" s="26"/>
      <c r="E707" s="26"/>
      <c r="F707" s="26"/>
      <c r="G707" s="26"/>
      <c r="H707" s="26"/>
      <c r="I707" s="26"/>
      <c r="J707" s="71"/>
      <c r="K707" s="71"/>
      <c r="L707" s="71"/>
      <c r="M707" s="26"/>
      <c r="N707" s="26"/>
      <c r="O707" s="26"/>
      <c r="P707" s="69"/>
      <c r="Q707" s="69"/>
      <c r="R707" s="26"/>
      <c r="S707" s="26"/>
      <c r="T707" s="26"/>
      <c r="U707" s="26"/>
      <c r="V707" s="26"/>
      <c r="W707" s="26"/>
      <c r="X707" s="26"/>
      <c r="Y707" s="26"/>
      <c r="Z707" s="26"/>
      <c r="AA707" s="26"/>
      <c r="AB707" s="26"/>
      <c r="AC707" s="26"/>
      <c r="AD707" s="26"/>
      <c r="AE707" s="26"/>
      <c r="AF707" s="26"/>
      <c r="AG707" s="26"/>
      <c r="AH707" s="26"/>
      <c r="AI707" s="26"/>
      <c r="AJ707" s="26"/>
      <c r="AK707" s="26"/>
      <c r="AL707" s="26"/>
      <c r="AM707" s="26"/>
    </row>
    <row r="708" spans="1:39" ht="12.75" customHeight="1" x14ac:dyDescent="0.2">
      <c r="A708" s="71"/>
      <c r="B708" s="71"/>
      <c r="C708" s="71"/>
      <c r="D708" s="26"/>
      <c r="E708" s="26"/>
      <c r="F708" s="26"/>
      <c r="G708" s="26"/>
      <c r="H708" s="26"/>
      <c r="I708" s="26"/>
      <c r="J708" s="71"/>
      <c r="K708" s="71"/>
      <c r="L708" s="71"/>
      <c r="M708" s="26"/>
      <c r="N708" s="26"/>
      <c r="O708" s="26"/>
      <c r="P708" s="69"/>
      <c r="Q708" s="69"/>
      <c r="R708" s="26"/>
      <c r="S708" s="26"/>
      <c r="T708" s="26"/>
      <c r="U708" s="26"/>
      <c r="V708" s="26"/>
      <c r="W708" s="26"/>
      <c r="X708" s="26"/>
      <c r="Y708" s="26"/>
      <c r="Z708" s="26"/>
      <c r="AA708" s="26"/>
      <c r="AB708" s="26"/>
      <c r="AC708" s="26"/>
      <c r="AD708" s="26"/>
      <c r="AE708" s="26"/>
      <c r="AF708" s="26"/>
      <c r="AG708" s="26"/>
      <c r="AH708" s="26"/>
      <c r="AI708" s="26"/>
      <c r="AJ708" s="26"/>
      <c r="AK708" s="26"/>
      <c r="AL708" s="26"/>
      <c r="AM708" s="26"/>
    </row>
    <row r="709" spans="1:39" ht="12.75" customHeight="1" x14ac:dyDescent="0.2">
      <c r="A709" s="71"/>
      <c r="B709" s="71"/>
      <c r="C709" s="71"/>
      <c r="D709" s="26"/>
      <c r="E709" s="26"/>
      <c r="F709" s="26"/>
      <c r="G709" s="26"/>
      <c r="H709" s="26"/>
      <c r="I709" s="26"/>
      <c r="J709" s="71"/>
      <c r="K709" s="71"/>
      <c r="L709" s="71"/>
      <c r="M709" s="26"/>
      <c r="N709" s="26"/>
      <c r="O709" s="26"/>
      <c r="P709" s="69"/>
      <c r="Q709" s="69"/>
      <c r="R709" s="26"/>
      <c r="S709" s="26"/>
      <c r="T709" s="26"/>
      <c r="U709" s="26"/>
      <c r="V709" s="26"/>
      <c r="W709" s="26"/>
      <c r="X709" s="26"/>
      <c r="Y709" s="26"/>
      <c r="Z709" s="26"/>
      <c r="AA709" s="26"/>
      <c r="AB709" s="26"/>
      <c r="AC709" s="26"/>
      <c r="AD709" s="26"/>
      <c r="AE709" s="26"/>
      <c r="AF709" s="26"/>
      <c r="AG709" s="26"/>
      <c r="AH709" s="26"/>
      <c r="AI709" s="26"/>
      <c r="AJ709" s="26"/>
      <c r="AK709" s="26"/>
      <c r="AL709" s="26"/>
      <c r="AM709" s="26"/>
    </row>
    <row r="710" spans="1:39" ht="12.75" customHeight="1" x14ac:dyDescent="0.2">
      <c r="A710" s="71"/>
      <c r="B710" s="71"/>
      <c r="C710" s="71"/>
      <c r="D710" s="26"/>
      <c r="E710" s="26"/>
      <c r="F710" s="26"/>
      <c r="G710" s="26"/>
      <c r="H710" s="26"/>
      <c r="I710" s="26"/>
      <c r="J710" s="71"/>
      <c r="K710" s="71"/>
      <c r="L710" s="71"/>
      <c r="M710" s="26"/>
      <c r="N710" s="26"/>
      <c r="O710" s="26"/>
      <c r="P710" s="69"/>
      <c r="Q710" s="69"/>
      <c r="R710" s="26"/>
      <c r="S710" s="26"/>
      <c r="T710" s="26"/>
      <c r="U710" s="26"/>
      <c r="V710" s="26"/>
      <c r="W710" s="26"/>
      <c r="X710" s="26"/>
      <c r="Y710" s="26"/>
      <c r="Z710" s="26"/>
      <c r="AA710" s="26"/>
      <c r="AB710" s="26"/>
      <c r="AC710" s="26"/>
      <c r="AD710" s="26"/>
      <c r="AE710" s="26"/>
      <c r="AF710" s="26"/>
      <c r="AG710" s="26"/>
      <c r="AH710" s="26"/>
      <c r="AI710" s="26"/>
      <c r="AJ710" s="26"/>
      <c r="AK710" s="26"/>
      <c r="AL710" s="26"/>
      <c r="AM710" s="26"/>
    </row>
    <row r="711" spans="1:39" ht="12.75" customHeight="1" x14ac:dyDescent="0.2">
      <c r="A711" s="71"/>
      <c r="B711" s="71"/>
      <c r="C711" s="71"/>
      <c r="D711" s="26"/>
      <c r="E711" s="26"/>
      <c r="F711" s="26"/>
      <c r="G711" s="26"/>
      <c r="H711" s="26"/>
      <c r="I711" s="26"/>
      <c r="J711" s="71"/>
      <c r="K711" s="71"/>
      <c r="L711" s="71"/>
      <c r="M711" s="26"/>
      <c r="N711" s="26"/>
      <c r="O711" s="26"/>
      <c r="P711" s="69"/>
      <c r="Q711" s="69"/>
      <c r="R711" s="26"/>
      <c r="S711" s="26"/>
      <c r="T711" s="26"/>
      <c r="U711" s="26"/>
      <c r="V711" s="26"/>
      <c r="W711" s="26"/>
      <c r="X711" s="26"/>
      <c r="Y711" s="26"/>
      <c r="Z711" s="26"/>
      <c r="AA711" s="26"/>
      <c r="AB711" s="26"/>
      <c r="AC711" s="26"/>
      <c r="AD711" s="26"/>
      <c r="AE711" s="26"/>
      <c r="AF711" s="26"/>
      <c r="AG711" s="26"/>
      <c r="AH711" s="26"/>
      <c r="AI711" s="26"/>
      <c r="AJ711" s="26"/>
      <c r="AK711" s="26"/>
      <c r="AL711" s="26"/>
      <c r="AM711" s="26"/>
    </row>
    <row r="712" spans="1:39" ht="12.75" customHeight="1" x14ac:dyDescent="0.2">
      <c r="A712" s="71"/>
      <c r="B712" s="71"/>
      <c r="C712" s="71"/>
      <c r="D712" s="26"/>
      <c r="E712" s="26"/>
      <c r="F712" s="26"/>
      <c r="G712" s="26"/>
      <c r="H712" s="26"/>
      <c r="I712" s="26"/>
      <c r="J712" s="71"/>
      <c r="K712" s="71"/>
      <c r="L712" s="71"/>
      <c r="M712" s="26"/>
      <c r="N712" s="26"/>
      <c r="O712" s="26"/>
      <c r="P712" s="69"/>
      <c r="Q712" s="69"/>
      <c r="R712" s="26"/>
      <c r="S712" s="26"/>
      <c r="T712" s="26"/>
      <c r="U712" s="26"/>
      <c r="V712" s="26"/>
      <c r="W712" s="26"/>
      <c r="X712" s="26"/>
      <c r="Y712" s="26"/>
      <c r="Z712" s="26"/>
      <c r="AA712" s="26"/>
      <c r="AB712" s="26"/>
      <c r="AC712" s="26"/>
      <c r="AD712" s="26"/>
      <c r="AE712" s="26"/>
      <c r="AF712" s="26"/>
      <c r="AG712" s="26"/>
      <c r="AH712" s="26"/>
      <c r="AI712" s="26"/>
      <c r="AJ712" s="26"/>
      <c r="AK712" s="26"/>
      <c r="AL712" s="26"/>
      <c r="AM712" s="26"/>
    </row>
    <row r="713" spans="1:39" ht="12.75" customHeight="1" x14ac:dyDescent="0.2">
      <c r="A713" s="71"/>
      <c r="B713" s="71"/>
      <c r="C713" s="71"/>
      <c r="D713" s="26"/>
      <c r="E713" s="26"/>
      <c r="F713" s="26"/>
      <c r="G713" s="26"/>
      <c r="H713" s="26"/>
      <c r="I713" s="26"/>
      <c r="J713" s="71"/>
      <c r="K713" s="71"/>
      <c r="L713" s="71"/>
      <c r="M713" s="26"/>
      <c r="N713" s="26"/>
      <c r="O713" s="26"/>
      <c r="P713" s="69"/>
      <c r="Q713" s="69"/>
      <c r="R713" s="26"/>
      <c r="S713" s="26"/>
      <c r="T713" s="26"/>
      <c r="U713" s="26"/>
      <c r="V713" s="26"/>
      <c r="W713" s="26"/>
      <c r="X713" s="26"/>
      <c r="Y713" s="26"/>
      <c r="Z713" s="26"/>
      <c r="AA713" s="26"/>
      <c r="AB713" s="26"/>
      <c r="AC713" s="26"/>
      <c r="AD713" s="26"/>
      <c r="AE713" s="26"/>
      <c r="AF713" s="26"/>
      <c r="AG713" s="26"/>
      <c r="AH713" s="26"/>
      <c r="AI713" s="26"/>
      <c r="AJ713" s="26"/>
      <c r="AK713" s="26"/>
      <c r="AL713" s="26"/>
      <c r="AM713" s="26"/>
    </row>
    <row r="714" spans="1:39" ht="12.75" customHeight="1" x14ac:dyDescent="0.2">
      <c r="A714" s="71"/>
      <c r="B714" s="71"/>
      <c r="C714" s="71"/>
      <c r="D714" s="26"/>
      <c r="E714" s="26"/>
      <c r="F714" s="26"/>
      <c r="G714" s="26"/>
      <c r="H714" s="26"/>
      <c r="I714" s="26"/>
      <c r="J714" s="71"/>
      <c r="K714" s="71"/>
      <c r="L714" s="71"/>
      <c r="M714" s="26"/>
      <c r="N714" s="26"/>
      <c r="O714" s="26"/>
      <c r="P714" s="69"/>
      <c r="Q714" s="69"/>
      <c r="R714" s="26"/>
      <c r="S714" s="26"/>
      <c r="T714" s="26"/>
      <c r="U714" s="26"/>
      <c r="V714" s="26"/>
      <c r="W714" s="26"/>
      <c r="X714" s="26"/>
      <c r="Y714" s="26"/>
      <c r="Z714" s="26"/>
      <c r="AA714" s="26"/>
      <c r="AB714" s="26"/>
      <c r="AC714" s="26"/>
      <c r="AD714" s="26"/>
      <c r="AE714" s="26"/>
      <c r="AF714" s="26"/>
      <c r="AG714" s="26"/>
      <c r="AH714" s="26"/>
      <c r="AI714" s="26"/>
      <c r="AJ714" s="26"/>
      <c r="AK714" s="26"/>
      <c r="AL714" s="26"/>
      <c r="AM714" s="26"/>
    </row>
    <row r="715" spans="1:39" ht="12.75" customHeight="1" x14ac:dyDescent="0.2">
      <c r="A715" s="71"/>
      <c r="B715" s="71"/>
      <c r="C715" s="71"/>
      <c r="D715" s="26"/>
      <c r="E715" s="26"/>
      <c r="F715" s="26"/>
      <c r="G715" s="26"/>
      <c r="H715" s="26"/>
      <c r="I715" s="26"/>
      <c r="J715" s="71"/>
      <c r="K715" s="71"/>
      <c r="L715" s="71"/>
      <c r="M715" s="26"/>
      <c r="N715" s="26"/>
      <c r="O715" s="26"/>
      <c r="P715" s="69"/>
      <c r="Q715" s="69"/>
      <c r="R715" s="26"/>
      <c r="S715" s="26"/>
      <c r="T715" s="26"/>
      <c r="U715" s="26"/>
      <c r="V715" s="26"/>
      <c r="W715" s="26"/>
      <c r="X715" s="26"/>
      <c r="Y715" s="26"/>
      <c r="Z715" s="26"/>
      <c r="AA715" s="26"/>
      <c r="AB715" s="26"/>
      <c r="AC715" s="26"/>
      <c r="AD715" s="26"/>
      <c r="AE715" s="26"/>
      <c r="AF715" s="26"/>
      <c r="AG715" s="26"/>
      <c r="AH715" s="26"/>
      <c r="AI715" s="26"/>
      <c r="AJ715" s="26"/>
      <c r="AK715" s="26"/>
      <c r="AL715" s="26"/>
      <c r="AM715" s="26"/>
    </row>
    <row r="716" spans="1:39" ht="12.75" customHeight="1" x14ac:dyDescent="0.2">
      <c r="A716" s="71"/>
      <c r="B716" s="71"/>
      <c r="C716" s="71"/>
      <c r="D716" s="26"/>
      <c r="E716" s="26"/>
      <c r="F716" s="26"/>
      <c r="G716" s="26"/>
      <c r="H716" s="26"/>
      <c r="I716" s="26"/>
      <c r="J716" s="71"/>
      <c r="K716" s="71"/>
      <c r="L716" s="71"/>
      <c r="M716" s="26"/>
      <c r="N716" s="26"/>
      <c r="O716" s="26"/>
      <c r="P716" s="69"/>
      <c r="Q716" s="69"/>
      <c r="R716" s="26"/>
      <c r="S716" s="26"/>
      <c r="T716" s="26"/>
      <c r="U716" s="26"/>
      <c r="V716" s="26"/>
      <c r="W716" s="26"/>
      <c r="X716" s="26"/>
      <c r="Y716" s="26"/>
      <c r="Z716" s="26"/>
      <c r="AA716" s="26"/>
      <c r="AB716" s="26"/>
      <c r="AC716" s="26"/>
      <c r="AD716" s="26"/>
      <c r="AE716" s="26"/>
      <c r="AF716" s="26"/>
      <c r="AG716" s="26"/>
      <c r="AH716" s="26"/>
      <c r="AI716" s="26"/>
      <c r="AJ716" s="26"/>
      <c r="AK716" s="26"/>
      <c r="AL716" s="26"/>
      <c r="AM716" s="26"/>
    </row>
    <row r="717" spans="1:39" ht="12.75" customHeight="1" x14ac:dyDescent="0.2">
      <c r="A717" s="71"/>
      <c r="B717" s="71"/>
      <c r="C717" s="71"/>
      <c r="D717" s="26"/>
      <c r="E717" s="26"/>
      <c r="F717" s="26"/>
      <c r="G717" s="26"/>
      <c r="H717" s="26"/>
      <c r="I717" s="26"/>
      <c r="J717" s="71"/>
      <c r="K717" s="71"/>
      <c r="L717" s="71"/>
      <c r="M717" s="26"/>
      <c r="N717" s="26"/>
      <c r="O717" s="26"/>
      <c r="P717" s="69"/>
      <c r="Q717" s="69"/>
      <c r="R717" s="26"/>
      <c r="S717" s="26"/>
      <c r="T717" s="26"/>
      <c r="U717" s="26"/>
      <c r="V717" s="26"/>
      <c r="W717" s="26"/>
      <c r="X717" s="26"/>
      <c r="Y717" s="26"/>
      <c r="Z717" s="26"/>
      <c r="AA717" s="26"/>
      <c r="AB717" s="26"/>
      <c r="AC717" s="26"/>
      <c r="AD717" s="26"/>
      <c r="AE717" s="26"/>
      <c r="AF717" s="26"/>
      <c r="AG717" s="26"/>
      <c r="AH717" s="26"/>
      <c r="AI717" s="26"/>
      <c r="AJ717" s="26"/>
      <c r="AK717" s="26"/>
      <c r="AL717" s="26"/>
      <c r="AM717" s="26"/>
    </row>
    <row r="718" spans="1:39" ht="12.75" customHeight="1" x14ac:dyDescent="0.2">
      <c r="A718" s="71"/>
      <c r="B718" s="71"/>
      <c r="C718" s="71"/>
      <c r="D718" s="26"/>
      <c r="E718" s="26"/>
      <c r="F718" s="26"/>
      <c r="G718" s="26"/>
      <c r="H718" s="26"/>
      <c r="I718" s="26"/>
      <c r="J718" s="71"/>
      <c r="K718" s="71"/>
      <c r="L718" s="71"/>
      <c r="M718" s="26"/>
      <c r="N718" s="26"/>
      <c r="O718" s="26"/>
      <c r="P718" s="69"/>
      <c r="Q718" s="69"/>
      <c r="R718" s="26"/>
      <c r="S718" s="26"/>
      <c r="T718" s="26"/>
      <c r="U718" s="26"/>
      <c r="V718" s="26"/>
      <c r="W718" s="26"/>
      <c r="X718" s="26"/>
      <c r="Y718" s="26"/>
      <c r="Z718" s="26"/>
      <c r="AA718" s="26"/>
      <c r="AB718" s="26"/>
      <c r="AC718" s="26"/>
      <c r="AD718" s="26"/>
      <c r="AE718" s="26"/>
      <c r="AF718" s="26"/>
      <c r="AG718" s="26"/>
      <c r="AH718" s="26"/>
      <c r="AI718" s="26"/>
      <c r="AJ718" s="26"/>
      <c r="AK718" s="26"/>
      <c r="AL718" s="26"/>
      <c r="AM718" s="26"/>
    </row>
    <row r="719" spans="1:39" ht="12.75" customHeight="1" x14ac:dyDescent="0.2">
      <c r="A719" s="71"/>
      <c r="B719" s="71"/>
      <c r="C719" s="71"/>
      <c r="D719" s="26"/>
      <c r="E719" s="26"/>
      <c r="F719" s="26"/>
      <c r="G719" s="26"/>
      <c r="H719" s="26"/>
      <c r="I719" s="26"/>
      <c r="J719" s="71"/>
      <c r="K719" s="71"/>
      <c r="L719" s="71"/>
      <c r="M719" s="26"/>
      <c r="N719" s="26"/>
      <c r="O719" s="26"/>
      <c r="P719" s="69"/>
      <c r="Q719" s="69"/>
      <c r="R719" s="26"/>
      <c r="S719" s="26"/>
      <c r="T719" s="26"/>
      <c r="U719" s="26"/>
      <c r="V719" s="26"/>
      <c r="W719" s="26"/>
      <c r="X719" s="26"/>
      <c r="Y719" s="26"/>
      <c r="Z719" s="26"/>
      <c r="AA719" s="26"/>
      <c r="AB719" s="26"/>
      <c r="AC719" s="26"/>
      <c r="AD719" s="26"/>
      <c r="AE719" s="26"/>
      <c r="AF719" s="26"/>
      <c r="AG719" s="26"/>
      <c r="AH719" s="26"/>
      <c r="AI719" s="26"/>
      <c r="AJ719" s="26"/>
      <c r="AK719" s="26"/>
      <c r="AL719" s="26"/>
      <c r="AM719" s="26"/>
    </row>
    <row r="720" spans="1:39" ht="12.75" customHeight="1" x14ac:dyDescent="0.2">
      <c r="A720" s="71"/>
      <c r="B720" s="71"/>
      <c r="C720" s="71"/>
      <c r="D720" s="26"/>
      <c r="E720" s="26"/>
      <c r="F720" s="26"/>
      <c r="G720" s="26"/>
      <c r="H720" s="26"/>
      <c r="I720" s="26"/>
      <c r="J720" s="71"/>
      <c r="K720" s="71"/>
      <c r="L720" s="71"/>
      <c r="M720" s="26"/>
      <c r="N720" s="26"/>
      <c r="O720" s="26"/>
      <c r="P720" s="69"/>
      <c r="Q720" s="69"/>
      <c r="R720" s="26"/>
      <c r="S720" s="26"/>
      <c r="T720" s="26"/>
      <c r="U720" s="26"/>
      <c r="V720" s="26"/>
      <c r="W720" s="26"/>
      <c r="X720" s="26"/>
      <c r="Y720" s="26"/>
      <c r="Z720" s="26"/>
      <c r="AA720" s="26"/>
      <c r="AB720" s="26"/>
      <c r="AC720" s="26"/>
      <c r="AD720" s="26"/>
      <c r="AE720" s="26"/>
      <c r="AF720" s="26"/>
      <c r="AG720" s="26"/>
      <c r="AH720" s="26"/>
      <c r="AI720" s="26"/>
      <c r="AJ720" s="26"/>
      <c r="AK720" s="26"/>
      <c r="AL720" s="26"/>
      <c r="AM720" s="26"/>
    </row>
    <row r="721" spans="1:39" ht="12.75" customHeight="1" x14ac:dyDescent="0.2">
      <c r="A721" s="71"/>
      <c r="B721" s="71"/>
      <c r="C721" s="71"/>
      <c r="D721" s="26"/>
      <c r="E721" s="26"/>
      <c r="F721" s="26"/>
      <c r="G721" s="26"/>
      <c r="H721" s="26"/>
      <c r="I721" s="26"/>
      <c r="J721" s="71"/>
      <c r="K721" s="71"/>
      <c r="L721" s="71"/>
      <c r="M721" s="26"/>
      <c r="N721" s="26"/>
      <c r="O721" s="26"/>
      <c r="P721" s="69"/>
      <c r="Q721" s="69"/>
      <c r="R721" s="26"/>
      <c r="S721" s="26"/>
      <c r="T721" s="26"/>
      <c r="U721" s="26"/>
      <c r="V721" s="26"/>
      <c r="W721" s="26"/>
      <c r="X721" s="26"/>
      <c r="Y721" s="26"/>
      <c r="Z721" s="26"/>
      <c r="AA721" s="26"/>
      <c r="AB721" s="26"/>
      <c r="AC721" s="26"/>
      <c r="AD721" s="26"/>
      <c r="AE721" s="26"/>
      <c r="AF721" s="26"/>
      <c r="AG721" s="26"/>
      <c r="AH721" s="26"/>
      <c r="AI721" s="26"/>
      <c r="AJ721" s="26"/>
      <c r="AK721" s="26"/>
      <c r="AL721" s="26"/>
      <c r="AM721" s="26"/>
    </row>
    <row r="722" spans="1:39" ht="12.75" customHeight="1" x14ac:dyDescent="0.2">
      <c r="A722" s="71"/>
      <c r="B722" s="71"/>
      <c r="C722" s="71"/>
      <c r="D722" s="26"/>
      <c r="E722" s="26"/>
      <c r="F722" s="26"/>
      <c r="G722" s="26"/>
      <c r="H722" s="26"/>
      <c r="I722" s="26"/>
      <c r="J722" s="71"/>
      <c r="K722" s="71"/>
      <c r="L722" s="71"/>
      <c r="M722" s="26"/>
      <c r="N722" s="26"/>
      <c r="O722" s="26"/>
      <c r="P722" s="69"/>
      <c r="Q722" s="69"/>
      <c r="R722" s="26"/>
      <c r="S722" s="26"/>
      <c r="T722" s="26"/>
      <c r="U722" s="26"/>
      <c r="V722" s="26"/>
      <c r="W722" s="26"/>
      <c r="X722" s="26"/>
      <c r="Y722" s="26"/>
      <c r="Z722" s="26"/>
      <c r="AA722" s="26"/>
      <c r="AB722" s="26"/>
      <c r="AC722" s="26"/>
      <c r="AD722" s="26"/>
      <c r="AE722" s="26"/>
      <c r="AF722" s="26"/>
      <c r="AG722" s="26"/>
      <c r="AH722" s="26"/>
      <c r="AI722" s="26"/>
      <c r="AJ722" s="26"/>
      <c r="AK722" s="26"/>
      <c r="AL722" s="26"/>
      <c r="AM722" s="26"/>
    </row>
    <row r="723" spans="1:39" ht="12.75" customHeight="1" x14ac:dyDescent="0.2">
      <c r="A723" s="71"/>
      <c r="B723" s="71"/>
      <c r="C723" s="71"/>
      <c r="D723" s="26"/>
      <c r="E723" s="26"/>
      <c r="F723" s="26"/>
      <c r="G723" s="26"/>
      <c r="H723" s="26"/>
      <c r="I723" s="26"/>
      <c r="J723" s="71"/>
      <c r="K723" s="71"/>
      <c r="L723" s="71"/>
      <c r="M723" s="26"/>
      <c r="N723" s="26"/>
      <c r="O723" s="26"/>
      <c r="P723" s="69"/>
      <c r="Q723" s="69"/>
      <c r="R723" s="26"/>
      <c r="S723" s="26"/>
      <c r="T723" s="26"/>
      <c r="U723" s="26"/>
      <c r="V723" s="26"/>
      <c r="W723" s="26"/>
      <c r="X723" s="26"/>
      <c r="Y723" s="26"/>
      <c r="Z723" s="26"/>
      <c r="AA723" s="26"/>
      <c r="AB723" s="26"/>
      <c r="AC723" s="26"/>
      <c r="AD723" s="26"/>
      <c r="AE723" s="26"/>
      <c r="AF723" s="26"/>
      <c r="AG723" s="26"/>
      <c r="AH723" s="26"/>
      <c r="AI723" s="26"/>
      <c r="AJ723" s="26"/>
      <c r="AK723" s="26"/>
      <c r="AL723" s="26"/>
      <c r="AM723" s="26"/>
    </row>
    <row r="724" spans="1:39" ht="12.75" customHeight="1" x14ac:dyDescent="0.2">
      <c r="A724" s="71"/>
      <c r="B724" s="71"/>
      <c r="C724" s="71"/>
      <c r="D724" s="26"/>
      <c r="E724" s="26"/>
      <c r="F724" s="26"/>
      <c r="G724" s="26"/>
      <c r="H724" s="26"/>
      <c r="I724" s="26"/>
      <c r="J724" s="71"/>
      <c r="K724" s="71"/>
      <c r="L724" s="71"/>
      <c r="M724" s="26"/>
      <c r="N724" s="26"/>
      <c r="O724" s="26"/>
      <c r="P724" s="69"/>
      <c r="Q724" s="69"/>
      <c r="R724" s="26"/>
      <c r="S724" s="26"/>
      <c r="T724" s="26"/>
      <c r="U724" s="26"/>
      <c r="V724" s="26"/>
      <c r="W724" s="26"/>
      <c r="X724" s="26"/>
      <c r="Y724" s="26"/>
      <c r="Z724" s="26"/>
      <c r="AA724" s="26"/>
      <c r="AB724" s="26"/>
      <c r="AC724" s="26"/>
      <c r="AD724" s="26"/>
      <c r="AE724" s="26"/>
      <c r="AF724" s="26"/>
      <c r="AG724" s="26"/>
      <c r="AH724" s="26"/>
      <c r="AI724" s="26"/>
      <c r="AJ724" s="26"/>
      <c r="AK724" s="26"/>
      <c r="AL724" s="26"/>
      <c r="AM724" s="26"/>
    </row>
    <row r="725" spans="1:39" ht="12.75" customHeight="1" x14ac:dyDescent="0.2">
      <c r="A725" s="71"/>
      <c r="B725" s="71"/>
      <c r="C725" s="71"/>
      <c r="D725" s="26"/>
      <c r="E725" s="26"/>
      <c r="F725" s="26"/>
      <c r="G725" s="26"/>
      <c r="H725" s="26"/>
      <c r="I725" s="26"/>
      <c r="J725" s="71"/>
      <c r="K725" s="71"/>
      <c r="L725" s="71"/>
      <c r="M725" s="26"/>
      <c r="N725" s="26"/>
      <c r="O725" s="26"/>
      <c r="P725" s="69"/>
      <c r="Q725" s="69"/>
      <c r="R725" s="26"/>
      <c r="S725" s="26"/>
      <c r="T725" s="26"/>
      <c r="U725" s="26"/>
      <c r="V725" s="26"/>
      <c r="W725" s="26"/>
      <c r="X725" s="26"/>
      <c r="Y725" s="26"/>
      <c r="Z725" s="26"/>
      <c r="AA725" s="26"/>
      <c r="AB725" s="26"/>
      <c r="AC725" s="26"/>
      <c r="AD725" s="26"/>
      <c r="AE725" s="26"/>
      <c r="AF725" s="26"/>
      <c r="AG725" s="26"/>
      <c r="AH725" s="26"/>
      <c r="AI725" s="26"/>
      <c r="AJ725" s="26"/>
      <c r="AK725" s="26"/>
      <c r="AL725" s="26"/>
      <c r="AM725" s="26"/>
    </row>
    <row r="726" spans="1:39" ht="12.75" customHeight="1" x14ac:dyDescent="0.2">
      <c r="A726" s="71"/>
      <c r="B726" s="71"/>
      <c r="C726" s="71"/>
      <c r="D726" s="26"/>
      <c r="E726" s="26"/>
      <c r="F726" s="26"/>
      <c r="G726" s="26"/>
      <c r="H726" s="26"/>
      <c r="I726" s="26"/>
      <c r="J726" s="71"/>
      <c r="K726" s="71"/>
      <c r="L726" s="71"/>
      <c r="M726" s="26"/>
      <c r="N726" s="26"/>
      <c r="O726" s="26"/>
      <c r="P726" s="69"/>
      <c r="Q726" s="69"/>
      <c r="R726" s="26"/>
      <c r="S726" s="26"/>
      <c r="T726" s="26"/>
      <c r="U726" s="26"/>
      <c r="V726" s="26"/>
      <c r="W726" s="26"/>
      <c r="X726" s="26"/>
      <c r="Y726" s="26"/>
      <c r="Z726" s="26"/>
      <c r="AA726" s="26"/>
      <c r="AB726" s="26"/>
      <c r="AC726" s="26"/>
      <c r="AD726" s="26"/>
      <c r="AE726" s="26"/>
      <c r="AF726" s="26"/>
      <c r="AG726" s="26"/>
      <c r="AH726" s="26"/>
      <c r="AI726" s="26"/>
      <c r="AJ726" s="26"/>
      <c r="AK726" s="26"/>
      <c r="AL726" s="26"/>
      <c r="AM726" s="26"/>
    </row>
    <row r="727" spans="1:39" ht="12.75" customHeight="1" x14ac:dyDescent="0.2">
      <c r="A727" s="71"/>
      <c r="B727" s="71"/>
      <c r="C727" s="71"/>
      <c r="D727" s="26"/>
      <c r="E727" s="26"/>
      <c r="F727" s="26"/>
      <c r="G727" s="26"/>
      <c r="H727" s="26"/>
      <c r="I727" s="26"/>
      <c r="J727" s="71"/>
      <c r="K727" s="71"/>
      <c r="L727" s="71"/>
      <c r="M727" s="26"/>
      <c r="N727" s="26"/>
      <c r="O727" s="26"/>
      <c r="P727" s="69"/>
      <c r="Q727" s="69"/>
      <c r="R727" s="26"/>
      <c r="S727" s="26"/>
      <c r="T727" s="26"/>
      <c r="U727" s="26"/>
      <c r="V727" s="26"/>
      <c r="W727" s="26"/>
      <c r="X727" s="26"/>
      <c r="Y727" s="26"/>
      <c r="Z727" s="26"/>
      <c r="AA727" s="26"/>
      <c r="AB727" s="26"/>
      <c r="AC727" s="26"/>
      <c r="AD727" s="26"/>
      <c r="AE727" s="26"/>
      <c r="AF727" s="26"/>
      <c r="AG727" s="26"/>
      <c r="AH727" s="26"/>
      <c r="AI727" s="26"/>
      <c r="AJ727" s="26"/>
      <c r="AK727" s="26"/>
      <c r="AL727" s="26"/>
      <c r="AM727" s="26"/>
    </row>
    <row r="728" spans="1:39" ht="12.75" customHeight="1" x14ac:dyDescent="0.2">
      <c r="A728" s="71"/>
      <c r="B728" s="71"/>
      <c r="C728" s="71"/>
      <c r="D728" s="26"/>
      <c r="E728" s="26"/>
      <c r="F728" s="26"/>
      <c r="G728" s="26"/>
      <c r="H728" s="26"/>
      <c r="I728" s="26"/>
      <c r="J728" s="71"/>
      <c r="K728" s="71"/>
      <c r="L728" s="71"/>
      <c r="M728" s="26"/>
      <c r="N728" s="26"/>
      <c r="O728" s="26"/>
      <c r="P728" s="69"/>
      <c r="Q728" s="69"/>
      <c r="R728" s="26"/>
      <c r="S728" s="26"/>
      <c r="T728" s="26"/>
      <c r="U728" s="26"/>
      <c r="V728" s="26"/>
      <c r="W728" s="26"/>
      <c r="X728" s="26"/>
      <c r="Y728" s="26"/>
      <c r="Z728" s="26"/>
      <c r="AA728" s="26"/>
      <c r="AB728" s="26"/>
      <c r="AC728" s="26"/>
      <c r="AD728" s="26"/>
      <c r="AE728" s="26"/>
      <c r="AF728" s="26"/>
      <c r="AG728" s="26"/>
      <c r="AH728" s="26"/>
      <c r="AI728" s="26"/>
      <c r="AJ728" s="26"/>
      <c r="AK728" s="26"/>
      <c r="AL728" s="26"/>
      <c r="AM728" s="26"/>
    </row>
    <row r="729" spans="1:39" ht="12.75" customHeight="1" x14ac:dyDescent="0.2">
      <c r="A729" s="71"/>
      <c r="B729" s="71"/>
      <c r="C729" s="71"/>
      <c r="D729" s="26"/>
      <c r="E729" s="26"/>
      <c r="F729" s="26"/>
      <c r="G729" s="26"/>
      <c r="H729" s="26"/>
      <c r="I729" s="26"/>
      <c r="J729" s="71"/>
      <c r="K729" s="71"/>
      <c r="L729" s="71"/>
      <c r="M729" s="26"/>
      <c r="N729" s="26"/>
      <c r="O729" s="26"/>
      <c r="P729" s="69"/>
      <c r="Q729" s="69"/>
      <c r="R729" s="26"/>
      <c r="S729" s="26"/>
      <c r="T729" s="26"/>
      <c r="U729" s="26"/>
      <c r="V729" s="26"/>
      <c r="W729" s="26"/>
      <c r="X729" s="26"/>
      <c r="Y729" s="26"/>
      <c r="Z729" s="26"/>
      <c r="AA729" s="26"/>
      <c r="AB729" s="26"/>
      <c r="AC729" s="26"/>
      <c r="AD729" s="26"/>
      <c r="AE729" s="26"/>
      <c r="AF729" s="26"/>
      <c r="AG729" s="26"/>
      <c r="AH729" s="26"/>
      <c r="AI729" s="26"/>
      <c r="AJ729" s="26"/>
      <c r="AK729" s="26"/>
      <c r="AL729" s="26"/>
      <c r="AM729" s="26"/>
    </row>
    <row r="730" spans="1:39" ht="12.75" customHeight="1" x14ac:dyDescent="0.2">
      <c r="A730" s="71"/>
      <c r="B730" s="71"/>
      <c r="C730" s="71"/>
      <c r="D730" s="26"/>
      <c r="E730" s="26"/>
      <c r="F730" s="26"/>
      <c r="G730" s="26"/>
      <c r="H730" s="26"/>
      <c r="I730" s="26"/>
      <c r="J730" s="71"/>
      <c r="K730" s="71"/>
      <c r="L730" s="71"/>
      <c r="M730" s="26"/>
      <c r="N730" s="26"/>
      <c r="O730" s="26"/>
      <c r="P730" s="69"/>
      <c r="Q730" s="69"/>
      <c r="R730" s="26"/>
      <c r="S730" s="26"/>
      <c r="T730" s="26"/>
      <c r="U730" s="26"/>
      <c r="V730" s="26"/>
      <c r="W730" s="26"/>
      <c r="X730" s="26"/>
      <c r="Y730" s="26"/>
      <c r="Z730" s="26"/>
      <c r="AA730" s="26"/>
      <c r="AB730" s="26"/>
      <c r="AC730" s="26"/>
      <c r="AD730" s="26"/>
      <c r="AE730" s="26"/>
      <c r="AF730" s="26"/>
      <c r="AG730" s="26"/>
      <c r="AH730" s="26"/>
      <c r="AI730" s="26"/>
      <c r="AJ730" s="26"/>
      <c r="AK730" s="26"/>
      <c r="AL730" s="26"/>
      <c r="AM730" s="26"/>
    </row>
    <row r="731" spans="1:39" ht="12.75" customHeight="1" x14ac:dyDescent="0.2">
      <c r="A731" s="71"/>
      <c r="B731" s="71"/>
      <c r="C731" s="71"/>
      <c r="D731" s="26"/>
      <c r="E731" s="26"/>
      <c r="F731" s="26"/>
      <c r="G731" s="26"/>
      <c r="H731" s="26"/>
      <c r="I731" s="26"/>
      <c r="J731" s="71"/>
      <c r="K731" s="71"/>
      <c r="L731" s="71"/>
      <c r="M731" s="26"/>
      <c r="N731" s="26"/>
      <c r="O731" s="26"/>
      <c r="P731" s="69"/>
      <c r="Q731" s="69"/>
      <c r="R731" s="26"/>
      <c r="S731" s="26"/>
      <c r="T731" s="26"/>
      <c r="U731" s="26"/>
      <c r="V731" s="26"/>
      <c r="W731" s="26"/>
      <c r="X731" s="26"/>
      <c r="Y731" s="26"/>
      <c r="Z731" s="26"/>
      <c r="AA731" s="26"/>
      <c r="AB731" s="26"/>
      <c r="AC731" s="26"/>
      <c r="AD731" s="26"/>
      <c r="AE731" s="26"/>
      <c r="AF731" s="26"/>
      <c r="AG731" s="26"/>
      <c r="AH731" s="26"/>
      <c r="AI731" s="26"/>
      <c r="AJ731" s="26"/>
      <c r="AK731" s="26"/>
      <c r="AL731" s="26"/>
      <c r="AM731" s="26"/>
    </row>
    <row r="732" spans="1:39" ht="12.75" customHeight="1" x14ac:dyDescent="0.2">
      <c r="A732" s="71"/>
      <c r="B732" s="71"/>
      <c r="C732" s="71"/>
      <c r="D732" s="26"/>
      <c r="E732" s="26"/>
      <c r="F732" s="26"/>
      <c r="G732" s="26"/>
      <c r="H732" s="26"/>
      <c r="I732" s="26"/>
      <c r="J732" s="71"/>
      <c r="K732" s="71"/>
      <c r="L732" s="71"/>
      <c r="M732" s="26"/>
      <c r="N732" s="26"/>
      <c r="O732" s="26"/>
      <c r="P732" s="69"/>
      <c r="Q732" s="69"/>
      <c r="R732" s="26"/>
      <c r="S732" s="26"/>
      <c r="T732" s="26"/>
      <c r="U732" s="26"/>
      <c r="V732" s="26"/>
      <c r="W732" s="26"/>
      <c r="X732" s="26"/>
      <c r="Y732" s="26"/>
      <c r="Z732" s="26"/>
      <c r="AA732" s="26"/>
      <c r="AB732" s="26"/>
      <c r="AC732" s="26"/>
      <c r="AD732" s="26"/>
      <c r="AE732" s="26"/>
      <c r="AF732" s="26"/>
      <c r="AG732" s="26"/>
      <c r="AH732" s="26"/>
      <c r="AI732" s="26"/>
      <c r="AJ732" s="26"/>
      <c r="AK732" s="26"/>
      <c r="AL732" s="26"/>
      <c r="AM732" s="26"/>
    </row>
    <row r="733" spans="1:39" ht="12.75" customHeight="1" x14ac:dyDescent="0.2">
      <c r="A733" s="71"/>
      <c r="B733" s="71"/>
      <c r="C733" s="71"/>
      <c r="D733" s="26"/>
      <c r="E733" s="26"/>
      <c r="F733" s="26"/>
      <c r="G733" s="26"/>
      <c r="H733" s="26"/>
      <c r="I733" s="26"/>
      <c r="J733" s="71"/>
      <c r="K733" s="71"/>
      <c r="L733" s="71"/>
      <c r="M733" s="26"/>
      <c r="N733" s="26"/>
      <c r="O733" s="26"/>
      <c r="P733" s="69"/>
      <c r="Q733" s="69"/>
      <c r="R733" s="26"/>
      <c r="S733" s="26"/>
      <c r="T733" s="26"/>
      <c r="U733" s="26"/>
      <c r="V733" s="26"/>
      <c r="W733" s="26"/>
      <c r="X733" s="26"/>
      <c r="Y733" s="26"/>
      <c r="Z733" s="26"/>
      <c r="AA733" s="26"/>
      <c r="AB733" s="26"/>
      <c r="AC733" s="26"/>
      <c r="AD733" s="26"/>
      <c r="AE733" s="26"/>
      <c r="AF733" s="26"/>
      <c r="AG733" s="26"/>
      <c r="AH733" s="26"/>
      <c r="AI733" s="26"/>
      <c r="AJ733" s="26"/>
      <c r="AK733" s="26"/>
      <c r="AL733" s="26"/>
      <c r="AM733" s="26"/>
    </row>
    <row r="734" spans="1:39" ht="12.75" customHeight="1" x14ac:dyDescent="0.2">
      <c r="A734" s="71"/>
      <c r="B734" s="71"/>
      <c r="C734" s="71"/>
      <c r="D734" s="26"/>
      <c r="E734" s="26"/>
      <c r="F734" s="26"/>
      <c r="G734" s="26"/>
      <c r="H734" s="26"/>
      <c r="I734" s="26"/>
      <c r="J734" s="71"/>
      <c r="K734" s="71"/>
      <c r="L734" s="71"/>
      <c r="M734" s="26"/>
      <c r="N734" s="26"/>
      <c r="O734" s="26"/>
      <c r="P734" s="69"/>
      <c r="Q734" s="69"/>
      <c r="R734" s="26"/>
      <c r="S734" s="26"/>
      <c r="T734" s="26"/>
      <c r="U734" s="26"/>
      <c r="V734" s="26"/>
      <c r="W734" s="26"/>
      <c r="X734" s="26"/>
      <c r="Y734" s="26"/>
      <c r="Z734" s="26"/>
      <c r="AA734" s="26"/>
      <c r="AB734" s="26"/>
      <c r="AC734" s="26"/>
      <c r="AD734" s="26"/>
      <c r="AE734" s="26"/>
      <c r="AF734" s="26"/>
      <c r="AG734" s="26"/>
      <c r="AH734" s="26"/>
      <c r="AI734" s="26"/>
      <c r="AJ734" s="26"/>
      <c r="AK734" s="26"/>
      <c r="AL734" s="26"/>
      <c r="AM734" s="26"/>
    </row>
    <row r="735" spans="1:39" ht="12.75" customHeight="1" x14ac:dyDescent="0.2">
      <c r="A735" s="71"/>
      <c r="B735" s="71"/>
      <c r="C735" s="71"/>
      <c r="D735" s="26"/>
      <c r="E735" s="26"/>
      <c r="F735" s="26"/>
      <c r="G735" s="26"/>
      <c r="H735" s="26"/>
      <c r="I735" s="26"/>
      <c r="J735" s="71"/>
      <c r="K735" s="71"/>
      <c r="L735" s="71"/>
      <c r="M735" s="26"/>
      <c r="N735" s="26"/>
      <c r="O735" s="26"/>
      <c r="P735" s="69"/>
      <c r="Q735" s="69"/>
      <c r="R735" s="26"/>
      <c r="S735" s="26"/>
      <c r="T735" s="26"/>
      <c r="U735" s="26"/>
      <c r="V735" s="26"/>
      <c r="W735" s="26"/>
      <c r="X735" s="26"/>
      <c r="Y735" s="26"/>
      <c r="Z735" s="26"/>
      <c r="AA735" s="26"/>
      <c r="AB735" s="26"/>
      <c r="AC735" s="26"/>
      <c r="AD735" s="26"/>
      <c r="AE735" s="26"/>
      <c r="AF735" s="26"/>
      <c r="AG735" s="26"/>
      <c r="AH735" s="26"/>
      <c r="AI735" s="26"/>
      <c r="AJ735" s="26"/>
      <c r="AK735" s="26"/>
      <c r="AL735" s="26"/>
      <c r="AM735" s="26"/>
    </row>
    <row r="736" spans="1:39" ht="12.75" customHeight="1" x14ac:dyDescent="0.2">
      <c r="A736" s="71"/>
      <c r="B736" s="71"/>
      <c r="C736" s="71"/>
      <c r="D736" s="26"/>
      <c r="E736" s="26"/>
      <c r="F736" s="26"/>
      <c r="G736" s="26"/>
      <c r="H736" s="26"/>
      <c r="I736" s="26"/>
      <c r="J736" s="71"/>
      <c r="K736" s="71"/>
      <c r="L736" s="71"/>
      <c r="M736" s="26"/>
      <c r="N736" s="26"/>
      <c r="O736" s="26"/>
      <c r="P736" s="69"/>
      <c r="Q736" s="69"/>
      <c r="R736" s="26"/>
      <c r="S736" s="26"/>
      <c r="T736" s="26"/>
      <c r="U736" s="26"/>
      <c r="V736" s="26"/>
      <c r="W736" s="26"/>
      <c r="X736" s="26"/>
      <c r="Y736" s="26"/>
      <c r="Z736" s="26"/>
      <c r="AA736" s="26"/>
      <c r="AB736" s="26"/>
      <c r="AC736" s="26"/>
      <c r="AD736" s="26"/>
      <c r="AE736" s="26"/>
      <c r="AF736" s="26"/>
      <c r="AG736" s="26"/>
      <c r="AH736" s="26"/>
      <c r="AI736" s="26"/>
      <c r="AJ736" s="26"/>
      <c r="AK736" s="26"/>
      <c r="AL736" s="26"/>
      <c r="AM736" s="26"/>
    </row>
    <row r="737" spans="1:39" ht="12.75" customHeight="1" x14ac:dyDescent="0.2">
      <c r="A737" s="71"/>
      <c r="B737" s="71"/>
      <c r="C737" s="71"/>
      <c r="D737" s="26"/>
      <c r="E737" s="26"/>
      <c r="F737" s="26"/>
      <c r="G737" s="26"/>
      <c r="H737" s="26"/>
      <c r="I737" s="26"/>
      <c r="J737" s="71"/>
      <c r="K737" s="71"/>
      <c r="L737" s="71"/>
      <c r="M737" s="26"/>
      <c r="N737" s="26"/>
      <c r="O737" s="26"/>
      <c r="P737" s="69"/>
      <c r="Q737" s="69"/>
      <c r="R737" s="26"/>
      <c r="S737" s="26"/>
      <c r="T737" s="26"/>
      <c r="U737" s="26"/>
      <c r="V737" s="26"/>
      <c r="W737" s="26"/>
      <c r="X737" s="26"/>
      <c r="Y737" s="26"/>
      <c r="Z737" s="26"/>
      <c r="AA737" s="26"/>
      <c r="AB737" s="26"/>
      <c r="AC737" s="26"/>
      <c r="AD737" s="26"/>
      <c r="AE737" s="26"/>
      <c r="AF737" s="26"/>
      <c r="AG737" s="26"/>
      <c r="AH737" s="26"/>
      <c r="AI737" s="26"/>
      <c r="AJ737" s="26"/>
      <c r="AK737" s="26"/>
      <c r="AL737" s="26"/>
      <c r="AM737" s="26"/>
    </row>
    <row r="738" spans="1:39" ht="12.75" customHeight="1" x14ac:dyDescent="0.2">
      <c r="A738" s="71"/>
      <c r="B738" s="71"/>
      <c r="C738" s="71"/>
      <c r="D738" s="26"/>
      <c r="E738" s="26"/>
      <c r="F738" s="26"/>
      <c r="G738" s="26"/>
      <c r="H738" s="26"/>
      <c r="I738" s="26"/>
      <c r="J738" s="71"/>
      <c r="K738" s="71"/>
      <c r="L738" s="71"/>
      <c r="M738" s="26"/>
      <c r="N738" s="26"/>
      <c r="O738" s="26"/>
      <c r="P738" s="69"/>
      <c r="Q738" s="69"/>
      <c r="R738" s="26"/>
      <c r="S738" s="26"/>
      <c r="T738" s="26"/>
      <c r="U738" s="26"/>
      <c r="V738" s="26"/>
      <c r="W738" s="26"/>
      <c r="X738" s="26"/>
      <c r="Y738" s="26"/>
      <c r="Z738" s="26"/>
      <c r="AA738" s="26"/>
      <c r="AB738" s="26"/>
      <c r="AC738" s="26"/>
      <c r="AD738" s="26"/>
      <c r="AE738" s="26"/>
      <c r="AF738" s="26"/>
      <c r="AG738" s="26"/>
      <c r="AH738" s="26"/>
      <c r="AI738" s="26"/>
      <c r="AJ738" s="26"/>
      <c r="AK738" s="26"/>
      <c r="AL738" s="26"/>
      <c r="AM738" s="26"/>
    </row>
    <row r="739" spans="1:39" ht="12.75" customHeight="1" x14ac:dyDescent="0.2">
      <c r="A739" s="71"/>
      <c r="B739" s="71"/>
      <c r="C739" s="71"/>
      <c r="D739" s="26"/>
      <c r="E739" s="26"/>
      <c r="F739" s="26"/>
      <c r="G739" s="26"/>
      <c r="H739" s="26"/>
      <c r="I739" s="26"/>
      <c r="J739" s="71"/>
      <c r="K739" s="71"/>
      <c r="L739" s="71"/>
      <c r="M739" s="26"/>
      <c r="N739" s="26"/>
      <c r="O739" s="26"/>
      <c r="P739" s="69"/>
      <c r="Q739" s="69"/>
      <c r="R739" s="26"/>
      <c r="S739" s="26"/>
      <c r="T739" s="26"/>
      <c r="U739" s="26"/>
      <c r="V739" s="26"/>
      <c r="W739" s="26"/>
      <c r="X739" s="26"/>
      <c r="Y739" s="26"/>
      <c r="Z739" s="26"/>
      <c r="AA739" s="26"/>
      <c r="AB739" s="26"/>
      <c r="AC739" s="26"/>
      <c r="AD739" s="26"/>
      <c r="AE739" s="26"/>
      <c r="AF739" s="26"/>
      <c r="AG739" s="26"/>
      <c r="AH739" s="26"/>
      <c r="AI739" s="26"/>
      <c r="AJ739" s="26"/>
      <c r="AK739" s="26"/>
      <c r="AL739" s="26"/>
      <c r="AM739" s="26"/>
    </row>
    <row r="740" spans="1:39" ht="12.75" customHeight="1" x14ac:dyDescent="0.2">
      <c r="A740" s="71"/>
      <c r="B740" s="71"/>
      <c r="C740" s="71"/>
      <c r="D740" s="26"/>
      <c r="E740" s="26"/>
      <c r="F740" s="26"/>
      <c r="G740" s="26"/>
      <c r="H740" s="26"/>
      <c r="I740" s="26"/>
      <c r="J740" s="71"/>
      <c r="K740" s="71"/>
      <c r="L740" s="71"/>
      <c r="M740" s="26"/>
      <c r="N740" s="26"/>
      <c r="O740" s="26"/>
      <c r="P740" s="69"/>
      <c r="Q740" s="69"/>
      <c r="R740" s="26"/>
      <c r="S740" s="26"/>
      <c r="T740" s="26"/>
      <c r="U740" s="26"/>
      <c r="V740" s="26"/>
      <c r="W740" s="26"/>
      <c r="X740" s="26"/>
      <c r="Y740" s="26"/>
      <c r="Z740" s="26"/>
      <c r="AA740" s="26"/>
      <c r="AB740" s="26"/>
      <c r="AC740" s="26"/>
      <c r="AD740" s="26"/>
      <c r="AE740" s="26"/>
      <c r="AF740" s="26"/>
      <c r="AG740" s="26"/>
      <c r="AH740" s="26"/>
      <c r="AI740" s="26"/>
      <c r="AJ740" s="26"/>
      <c r="AK740" s="26"/>
      <c r="AL740" s="26"/>
      <c r="AM740" s="26"/>
    </row>
    <row r="741" spans="1:39" ht="12.75" customHeight="1" x14ac:dyDescent="0.2">
      <c r="A741" s="71"/>
      <c r="B741" s="71"/>
      <c r="C741" s="71"/>
      <c r="D741" s="26"/>
      <c r="E741" s="26"/>
      <c r="F741" s="26"/>
      <c r="G741" s="26"/>
      <c r="H741" s="26"/>
      <c r="I741" s="26"/>
      <c r="J741" s="71"/>
      <c r="K741" s="71"/>
      <c r="L741" s="71"/>
      <c r="M741" s="26"/>
      <c r="N741" s="26"/>
      <c r="O741" s="26"/>
      <c r="P741" s="69"/>
      <c r="Q741" s="69"/>
      <c r="R741" s="26"/>
      <c r="S741" s="26"/>
      <c r="T741" s="26"/>
      <c r="U741" s="26"/>
      <c r="V741" s="26"/>
      <c r="W741" s="26"/>
      <c r="X741" s="26"/>
      <c r="Y741" s="26"/>
      <c r="Z741" s="26"/>
      <c r="AA741" s="26"/>
      <c r="AB741" s="26"/>
      <c r="AC741" s="26"/>
      <c r="AD741" s="26"/>
      <c r="AE741" s="26"/>
      <c r="AF741" s="26"/>
      <c r="AG741" s="26"/>
      <c r="AH741" s="26"/>
      <c r="AI741" s="26"/>
      <c r="AJ741" s="26"/>
      <c r="AK741" s="26"/>
      <c r="AL741" s="26"/>
      <c r="AM741" s="26"/>
    </row>
    <row r="742" spans="1:39" ht="12.75" customHeight="1" x14ac:dyDescent="0.2">
      <c r="A742" s="71"/>
      <c r="B742" s="71"/>
      <c r="C742" s="71"/>
      <c r="D742" s="26"/>
      <c r="E742" s="26"/>
      <c r="F742" s="26"/>
      <c r="G742" s="26"/>
      <c r="H742" s="26"/>
      <c r="I742" s="26"/>
      <c r="J742" s="71"/>
      <c r="K742" s="71"/>
      <c r="L742" s="71"/>
      <c r="M742" s="26"/>
      <c r="N742" s="26"/>
      <c r="O742" s="26"/>
      <c r="P742" s="69"/>
      <c r="Q742" s="69"/>
      <c r="R742" s="26"/>
      <c r="S742" s="26"/>
      <c r="T742" s="26"/>
      <c r="U742" s="26"/>
      <c r="V742" s="26"/>
      <c r="W742" s="26"/>
      <c r="X742" s="26"/>
      <c r="Y742" s="26"/>
      <c r="Z742" s="26"/>
      <c r="AA742" s="26"/>
      <c r="AB742" s="26"/>
      <c r="AC742" s="26"/>
      <c r="AD742" s="26"/>
      <c r="AE742" s="26"/>
      <c r="AF742" s="26"/>
      <c r="AG742" s="26"/>
      <c r="AH742" s="26"/>
      <c r="AI742" s="26"/>
      <c r="AJ742" s="26"/>
      <c r="AK742" s="26"/>
      <c r="AL742" s="26"/>
      <c r="AM742" s="26"/>
    </row>
    <row r="743" spans="1:39" ht="12.75" customHeight="1" x14ac:dyDescent="0.2">
      <c r="A743" s="71"/>
      <c r="B743" s="71"/>
      <c r="C743" s="71"/>
      <c r="D743" s="26"/>
      <c r="E743" s="26"/>
      <c r="F743" s="26"/>
      <c r="G743" s="26"/>
      <c r="H743" s="26"/>
      <c r="I743" s="26"/>
      <c r="J743" s="71"/>
      <c r="K743" s="71"/>
      <c r="L743" s="71"/>
      <c r="M743" s="26"/>
      <c r="N743" s="26"/>
      <c r="O743" s="26"/>
      <c r="P743" s="69"/>
      <c r="Q743" s="69"/>
      <c r="R743" s="26"/>
      <c r="S743" s="26"/>
      <c r="T743" s="26"/>
      <c r="U743" s="26"/>
      <c r="V743" s="26"/>
      <c r="W743" s="26"/>
      <c r="X743" s="26"/>
      <c r="Y743" s="26"/>
      <c r="Z743" s="26"/>
      <c r="AA743" s="26"/>
      <c r="AB743" s="26"/>
      <c r="AC743" s="26"/>
      <c r="AD743" s="26"/>
      <c r="AE743" s="26"/>
      <c r="AF743" s="26"/>
      <c r="AG743" s="26"/>
      <c r="AH743" s="26"/>
      <c r="AI743" s="26"/>
      <c r="AJ743" s="26"/>
      <c r="AK743" s="26"/>
      <c r="AL743" s="26"/>
      <c r="AM743" s="26"/>
    </row>
    <row r="744" spans="1:39" ht="12.75" customHeight="1" x14ac:dyDescent="0.2">
      <c r="A744" s="71"/>
      <c r="B744" s="71"/>
      <c r="C744" s="71"/>
      <c r="D744" s="26"/>
      <c r="E744" s="26"/>
      <c r="F744" s="26"/>
      <c r="G744" s="26"/>
      <c r="H744" s="26"/>
      <c r="I744" s="26"/>
      <c r="J744" s="71"/>
      <c r="K744" s="71"/>
      <c r="L744" s="71"/>
      <c r="M744" s="26"/>
      <c r="N744" s="26"/>
      <c r="O744" s="26"/>
      <c r="P744" s="69"/>
      <c r="Q744" s="69"/>
      <c r="R744" s="26"/>
      <c r="S744" s="26"/>
      <c r="T744" s="26"/>
      <c r="U744" s="26"/>
      <c r="V744" s="26"/>
      <c r="W744" s="26"/>
      <c r="X744" s="26"/>
      <c r="Y744" s="26"/>
      <c r="Z744" s="26"/>
      <c r="AA744" s="26"/>
      <c r="AB744" s="26"/>
      <c r="AC744" s="26"/>
      <c r="AD744" s="26"/>
      <c r="AE744" s="26"/>
      <c r="AF744" s="26"/>
      <c r="AG744" s="26"/>
      <c r="AH744" s="26"/>
      <c r="AI744" s="26"/>
      <c r="AJ744" s="26"/>
      <c r="AK744" s="26"/>
      <c r="AL744" s="26"/>
      <c r="AM744" s="26"/>
    </row>
    <row r="745" spans="1:39" ht="12.75" customHeight="1" x14ac:dyDescent="0.2">
      <c r="A745" s="71"/>
      <c r="B745" s="71"/>
      <c r="C745" s="71"/>
      <c r="D745" s="26"/>
      <c r="E745" s="26"/>
      <c r="F745" s="26"/>
      <c r="G745" s="26"/>
      <c r="H745" s="26"/>
      <c r="I745" s="26"/>
      <c r="J745" s="71"/>
      <c r="K745" s="71"/>
      <c r="L745" s="71"/>
      <c r="M745" s="26"/>
      <c r="N745" s="26"/>
      <c r="O745" s="26"/>
      <c r="P745" s="69"/>
      <c r="Q745" s="69"/>
      <c r="R745" s="26"/>
      <c r="S745" s="26"/>
      <c r="T745" s="26"/>
      <c r="U745" s="26"/>
      <c r="V745" s="26"/>
      <c r="W745" s="26"/>
      <c r="X745" s="26"/>
      <c r="Y745" s="26"/>
      <c r="Z745" s="26"/>
      <c r="AA745" s="26"/>
      <c r="AB745" s="26"/>
      <c r="AC745" s="26"/>
      <c r="AD745" s="26"/>
      <c r="AE745" s="26"/>
      <c r="AF745" s="26"/>
      <c r="AG745" s="26"/>
      <c r="AH745" s="26"/>
      <c r="AI745" s="26"/>
      <c r="AJ745" s="26"/>
      <c r="AK745" s="26"/>
      <c r="AL745" s="26"/>
      <c r="AM745" s="26"/>
    </row>
    <row r="746" spans="1:39" ht="12.75" customHeight="1" x14ac:dyDescent="0.2">
      <c r="A746" s="71"/>
      <c r="B746" s="71"/>
      <c r="C746" s="71"/>
      <c r="D746" s="26"/>
      <c r="E746" s="26"/>
      <c r="F746" s="26"/>
      <c r="G746" s="26"/>
      <c r="H746" s="26"/>
      <c r="I746" s="26"/>
      <c r="J746" s="71"/>
      <c r="K746" s="71"/>
      <c r="L746" s="71"/>
      <c r="M746" s="26"/>
      <c r="N746" s="26"/>
      <c r="O746" s="26"/>
      <c r="P746" s="69"/>
      <c r="Q746" s="69"/>
      <c r="R746" s="26"/>
      <c r="S746" s="26"/>
      <c r="T746" s="26"/>
      <c r="U746" s="26"/>
      <c r="V746" s="26"/>
      <c r="W746" s="26"/>
      <c r="X746" s="26"/>
      <c r="Y746" s="26"/>
      <c r="Z746" s="26"/>
      <c r="AA746" s="26"/>
      <c r="AB746" s="26"/>
      <c r="AC746" s="26"/>
      <c r="AD746" s="26"/>
      <c r="AE746" s="26"/>
      <c r="AF746" s="26"/>
      <c r="AG746" s="26"/>
      <c r="AH746" s="26"/>
      <c r="AI746" s="26"/>
      <c r="AJ746" s="26"/>
      <c r="AK746" s="26"/>
      <c r="AL746" s="26"/>
      <c r="AM746" s="26"/>
    </row>
    <row r="747" spans="1:39" ht="12.75" customHeight="1" x14ac:dyDescent="0.2">
      <c r="A747" s="71"/>
      <c r="B747" s="71"/>
      <c r="C747" s="71"/>
      <c r="D747" s="26"/>
      <c r="E747" s="26"/>
      <c r="F747" s="26"/>
      <c r="G747" s="26"/>
      <c r="H747" s="26"/>
      <c r="I747" s="26"/>
      <c r="J747" s="71"/>
      <c r="K747" s="71"/>
      <c r="L747" s="71"/>
      <c r="M747" s="26"/>
      <c r="N747" s="26"/>
      <c r="O747" s="26"/>
      <c r="P747" s="69"/>
      <c r="Q747" s="69"/>
      <c r="R747" s="26"/>
      <c r="S747" s="26"/>
      <c r="T747" s="26"/>
      <c r="U747" s="26"/>
      <c r="V747" s="26"/>
      <c r="W747" s="26"/>
      <c r="X747" s="26"/>
      <c r="Y747" s="26"/>
      <c r="Z747" s="26"/>
      <c r="AA747" s="26"/>
      <c r="AB747" s="26"/>
      <c r="AC747" s="26"/>
      <c r="AD747" s="26"/>
      <c r="AE747" s="26"/>
      <c r="AF747" s="26"/>
      <c r="AG747" s="26"/>
      <c r="AH747" s="26"/>
      <c r="AI747" s="26"/>
      <c r="AJ747" s="26"/>
      <c r="AK747" s="26"/>
      <c r="AL747" s="26"/>
      <c r="AM747" s="26"/>
    </row>
    <row r="748" spans="1:39" ht="12.75" customHeight="1" x14ac:dyDescent="0.2">
      <c r="A748" s="71"/>
      <c r="B748" s="71"/>
      <c r="C748" s="71"/>
      <c r="D748" s="26"/>
      <c r="E748" s="26"/>
      <c r="F748" s="26"/>
      <c r="G748" s="26"/>
      <c r="H748" s="26"/>
      <c r="I748" s="26"/>
      <c r="J748" s="71"/>
      <c r="K748" s="71"/>
      <c r="L748" s="71"/>
      <c r="M748" s="26"/>
      <c r="N748" s="26"/>
      <c r="O748" s="26"/>
      <c r="P748" s="69"/>
      <c r="Q748" s="69"/>
      <c r="R748" s="26"/>
      <c r="S748" s="26"/>
      <c r="T748" s="26"/>
      <c r="U748" s="26"/>
      <c r="V748" s="26"/>
      <c r="W748" s="26"/>
      <c r="X748" s="26"/>
      <c r="Y748" s="26"/>
      <c r="Z748" s="26"/>
      <c r="AA748" s="26"/>
      <c r="AB748" s="26"/>
      <c r="AC748" s="26"/>
      <c r="AD748" s="26"/>
      <c r="AE748" s="26"/>
      <c r="AF748" s="26"/>
      <c r="AG748" s="26"/>
      <c r="AH748" s="26"/>
      <c r="AI748" s="26"/>
      <c r="AJ748" s="26"/>
      <c r="AK748" s="26"/>
      <c r="AL748" s="26"/>
      <c r="AM748" s="26"/>
    </row>
    <row r="749" spans="1:39" ht="12.75" customHeight="1" x14ac:dyDescent="0.2">
      <c r="A749" s="71"/>
      <c r="B749" s="71"/>
      <c r="C749" s="71"/>
      <c r="D749" s="26"/>
      <c r="E749" s="26"/>
      <c r="F749" s="26"/>
      <c r="G749" s="26"/>
      <c r="H749" s="26"/>
      <c r="I749" s="26"/>
      <c r="J749" s="71"/>
      <c r="K749" s="71"/>
      <c r="L749" s="71"/>
      <c r="M749" s="26"/>
      <c r="N749" s="26"/>
      <c r="O749" s="26"/>
      <c r="P749" s="69"/>
      <c r="Q749" s="69"/>
      <c r="R749" s="26"/>
      <c r="S749" s="26"/>
      <c r="T749" s="26"/>
      <c r="U749" s="26"/>
      <c r="V749" s="26"/>
      <c r="W749" s="26"/>
      <c r="X749" s="26"/>
      <c r="Y749" s="26"/>
      <c r="Z749" s="26"/>
      <c r="AA749" s="26"/>
      <c r="AB749" s="26"/>
      <c r="AC749" s="26"/>
      <c r="AD749" s="26"/>
      <c r="AE749" s="26"/>
      <c r="AF749" s="26"/>
      <c r="AG749" s="26"/>
      <c r="AH749" s="26"/>
      <c r="AI749" s="26"/>
      <c r="AJ749" s="26"/>
      <c r="AK749" s="26"/>
      <c r="AL749" s="26"/>
      <c r="AM749" s="26"/>
    </row>
    <row r="750" spans="1:39" ht="12.75" customHeight="1" x14ac:dyDescent="0.2">
      <c r="A750" s="71"/>
      <c r="B750" s="71"/>
      <c r="C750" s="71"/>
      <c r="D750" s="26"/>
      <c r="E750" s="26"/>
      <c r="F750" s="26"/>
      <c r="G750" s="26"/>
      <c r="H750" s="26"/>
      <c r="I750" s="26"/>
      <c r="J750" s="71"/>
      <c r="K750" s="71"/>
      <c r="L750" s="71"/>
      <c r="M750" s="26"/>
      <c r="N750" s="26"/>
      <c r="O750" s="26"/>
      <c r="P750" s="69"/>
      <c r="Q750" s="69"/>
      <c r="R750" s="26"/>
      <c r="S750" s="26"/>
      <c r="T750" s="26"/>
      <c r="U750" s="26"/>
      <c r="V750" s="26"/>
      <c r="W750" s="26"/>
      <c r="X750" s="26"/>
      <c r="Y750" s="26"/>
      <c r="Z750" s="26"/>
      <c r="AA750" s="26"/>
      <c r="AB750" s="26"/>
      <c r="AC750" s="26"/>
      <c r="AD750" s="26"/>
      <c r="AE750" s="26"/>
      <c r="AF750" s="26"/>
      <c r="AG750" s="26"/>
      <c r="AH750" s="26"/>
      <c r="AI750" s="26"/>
      <c r="AJ750" s="26"/>
      <c r="AK750" s="26"/>
      <c r="AL750" s="26"/>
      <c r="AM750" s="26"/>
    </row>
    <row r="751" spans="1:39" ht="12.75" customHeight="1" x14ac:dyDescent="0.2">
      <c r="A751" s="71"/>
      <c r="B751" s="71"/>
      <c r="C751" s="71"/>
      <c r="D751" s="26"/>
      <c r="E751" s="26"/>
      <c r="F751" s="26"/>
      <c r="G751" s="26"/>
      <c r="H751" s="26"/>
      <c r="I751" s="26"/>
      <c r="J751" s="71"/>
      <c r="K751" s="71"/>
      <c r="L751" s="71"/>
      <c r="M751" s="26"/>
      <c r="N751" s="26"/>
      <c r="O751" s="26"/>
      <c r="P751" s="69"/>
      <c r="Q751" s="69"/>
      <c r="R751" s="26"/>
      <c r="S751" s="26"/>
      <c r="T751" s="26"/>
      <c r="U751" s="26"/>
      <c r="V751" s="26"/>
      <c r="W751" s="26"/>
      <c r="X751" s="26"/>
      <c r="Y751" s="26"/>
      <c r="Z751" s="26"/>
      <c r="AA751" s="26"/>
      <c r="AB751" s="26"/>
      <c r="AC751" s="26"/>
      <c r="AD751" s="26"/>
      <c r="AE751" s="26"/>
      <c r="AF751" s="26"/>
      <c r="AG751" s="26"/>
      <c r="AH751" s="26"/>
      <c r="AI751" s="26"/>
      <c r="AJ751" s="26"/>
      <c r="AK751" s="26"/>
      <c r="AL751" s="26"/>
      <c r="AM751" s="26"/>
    </row>
    <row r="752" spans="1:39" ht="12.75" customHeight="1" x14ac:dyDescent="0.2">
      <c r="A752" s="71"/>
      <c r="B752" s="71"/>
      <c r="C752" s="71"/>
      <c r="D752" s="26"/>
      <c r="E752" s="26"/>
      <c r="F752" s="26"/>
      <c r="G752" s="26"/>
      <c r="H752" s="26"/>
      <c r="I752" s="26"/>
      <c r="J752" s="71"/>
      <c r="K752" s="71"/>
      <c r="L752" s="71"/>
      <c r="M752" s="26"/>
      <c r="N752" s="26"/>
      <c r="O752" s="26"/>
      <c r="P752" s="69"/>
      <c r="Q752" s="69"/>
      <c r="R752" s="26"/>
      <c r="S752" s="26"/>
      <c r="T752" s="26"/>
      <c r="U752" s="26"/>
      <c r="V752" s="26"/>
      <c r="W752" s="26"/>
      <c r="X752" s="26"/>
      <c r="Y752" s="26"/>
      <c r="Z752" s="26"/>
      <c r="AA752" s="26"/>
      <c r="AB752" s="26"/>
      <c r="AC752" s="26"/>
      <c r="AD752" s="26"/>
      <c r="AE752" s="26"/>
      <c r="AF752" s="26"/>
      <c r="AG752" s="26"/>
      <c r="AH752" s="26"/>
      <c r="AI752" s="26"/>
      <c r="AJ752" s="26"/>
      <c r="AK752" s="26"/>
      <c r="AL752" s="26"/>
      <c r="AM752" s="26"/>
    </row>
    <row r="753" spans="1:39" ht="12.75" customHeight="1" x14ac:dyDescent="0.2">
      <c r="A753" s="71"/>
      <c r="B753" s="71"/>
      <c r="C753" s="71"/>
      <c r="D753" s="26"/>
      <c r="E753" s="26"/>
      <c r="F753" s="26"/>
      <c r="G753" s="26"/>
      <c r="H753" s="26"/>
      <c r="I753" s="26"/>
      <c r="J753" s="71"/>
      <c r="K753" s="71"/>
      <c r="L753" s="71"/>
      <c r="M753" s="26"/>
      <c r="N753" s="26"/>
      <c r="O753" s="26"/>
      <c r="P753" s="69"/>
      <c r="Q753" s="69"/>
      <c r="R753" s="26"/>
      <c r="S753" s="26"/>
      <c r="T753" s="26"/>
      <c r="U753" s="26"/>
      <c r="V753" s="26"/>
      <c r="W753" s="26"/>
      <c r="X753" s="26"/>
      <c r="Y753" s="26"/>
      <c r="Z753" s="26"/>
      <c r="AA753" s="26"/>
      <c r="AB753" s="26"/>
      <c r="AC753" s="26"/>
      <c r="AD753" s="26"/>
      <c r="AE753" s="26"/>
      <c r="AF753" s="26"/>
      <c r="AG753" s="26"/>
      <c r="AH753" s="26"/>
      <c r="AI753" s="26"/>
      <c r="AJ753" s="26"/>
      <c r="AK753" s="26"/>
      <c r="AL753" s="26"/>
      <c r="AM753" s="26"/>
    </row>
    <row r="754" spans="1:39" ht="12.75" customHeight="1" x14ac:dyDescent="0.2">
      <c r="A754" s="71"/>
      <c r="B754" s="71"/>
      <c r="C754" s="71"/>
      <c r="D754" s="26"/>
      <c r="E754" s="26"/>
      <c r="F754" s="26"/>
      <c r="G754" s="26"/>
      <c r="H754" s="26"/>
      <c r="I754" s="26"/>
      <c r="J754" s="71"/>
      <c r="K754" s="71"/>
      <c r="L754" s="71"/>
      <c r="M754" s="26"/>
      <c r="N754" s="26"/>
      <c r="O754" s="26"/>
      <c r="P754" s="69"/>
      <c r="Q754" s="69"/>
      <c r="R754" s="26"/>
      <c r="S754" s="26"/>
      <c r="T754" s="26"/>
      <c r="U754" s="26"/>
      <c r="V754" s="26"/>
      <c r="W754" s="26"/>
      <c r="X754" s="26"/>
      <c r="Y754" s="26"/>
      <c r="Z754" s="26"/>
      <c r="AA754" s="26"/>
      <c r="AB754" s="26"/>
      <c r="AC754" s="26"/>
      <c r="AD754" s="26"/>
      <c r="AE754" s="26"/>
      <c r="AF754" s="26"/>
      <c r="AG754" s="26"/>
      <c r="AH754" s="26"/>
      <c r="AI754" s="26"/>
      <c r="AJ754" s="26"/>
      <c r="AK754" s="26"/>
      <c r="AL754" s="26"/>
      <c r="AM754" s="26"/>
    </row>
    <row r="755" spans="1:39" ht="12.75" customHeight="1" x14ac:dyDescent="0.2">
      <c r="A755" s="71"/>
      <c r="B755" s="71"/>
      <c r="C755" s="71"/>
      <c r="D755" s="26"/>
      <c r="E755" s="26"/>
      <c r="F755" s="26"/>
      <c r="G755" s="26"/>
      <c r="H755" s="26"/>
      <c r="I755" s="26"/>
      <c r="J755" s="71"/>
      <c r="K755" s="71"/>
      <c r="L755" s="71"/>
      <c r="M755" s="26"/>
      <c r="N755" s="26"/>
      <c r="O755" s="26"/>
      <c r="P755" s="69"/>
      <c r="Q755" s="69"/>
      <c r="R755" s="26"/>
      <c r="S755" s="26"/>
      <c r="T755" s="26"/>
      <c r="U755" s="26"/>
      <c r="V755" s="26"/>
      <c r="W755" s="26"/>
      <c r="X755" s="26"/>
      <c r="Y755" s="26"/>
      <c r="Z755" s="26"/>
      <c r="AA755" s="26"/>
      <c r="AB755" s="26"/>
      <c r="AC755" s="26"/>
      <c r="AD755" s="26"/>
      <c r="AE755" s="26"/>
      <c r="AF755" s="26"/>
      <c r="AG755" s="26"/>
      <c r="AH755" s="26"/>
      <c r="AI755" s="26"/>
      <c r="AJ755" s="26"/>
      <c r="AK755" s="26"/>
      <c r="AL755" s="26"/>
      <c r="AM755" s="26"/>
    </row>
    <row r="756" spans="1:39" ht="12.75" customHeight="1" x14ac:dyDescent="0.2">
      <c r="A756" s="71"/>
      <c r="B756" s="71"/>
      <c r="C756" s="71"/>
      <c r="D756" s="26"/>
      <c r="E756" s="26"/>
      <c r="F756" s="26"/>
      <c r="G756" s="26"/>
      <c r="H756" s="26"/>
      <c r="I756" s="26"/>
      <c r="J756" s="71"/>
      <c r="K756" s="71"/>
      <c r="L756" s="71"/>
      <c r="M756" s="26"/>
      <c r="N756" s="26"/>
      <c r="O756" s="26"/>
      <c r="P756" s="69"/>
      <c r="Q756" s="69"/>
      <c r="R756" s="26"/>
      <c r="S756" s="26"/>
      <c r="T756" s="26"/>
      <c r="U756" s="26"/>
      <c r="V756" s="26"/>
      <c r="W756" s="26"/>
      <c r="X756" s="26"/>
      <c r="Y756" s="26"/>
      <c r="Z756" s="26"/>
      <c r="AA756" s="26"/>
      <c r="AB756" s="26"/>
      <c r="AC756" s="26"/>
      <c r="AD756" s="26"/>
      <c r="AE756" s="26"/>
      <c r="AF756" s="26"/>
      <c r="AG756" s="26"/>
      <c r="AH756" s="26"/>
      <c r="AI756" s="26"/>
      <c r="AJ756" s="26"/>
      <c r="AK756" s="26"/>
      <c r="AL756" s="26"/>
      <c r="AM756" s="26"/>
    </row>
    <row r="757" spans="1:39" ht="12.75" customHeight="1" x14ac:dyDescent="0.2">
      <c r="A757" s="71"/>
      <c r="B757" s="71"/>
      <c r="C757" s="71"/>
      <c r="D757" s="26"/>
      <c r="E757" s="26"/>
      <c r="F757" s="26"/>
      <c r="G757" s="26"/>
      <c r="H757" s="26"/>
      <c r="I757" s="26"/>
      <c r="J757" s="71"/>
      <c r="K757" s="71"/>
      <c r="L757" s="71"/>
      <c r="M757" s="26"/>
      <c r="N757" s="26"/>
      <c r="O757" s="26"/>
      <c r="P757" s="69"/>
      <c r="Q757" s="69"/>
      <c r="R757" s="26"/>
      <c r="S757" s="26"/>
      <c r="T757" s="26"/>
      <c r="U757" s="26"/>
      <c r="V757" s="26"/>
      <c r="W757" s="26"/>
      <c r="X757" s="26"/>
      <c r="Y757" s="26"/>
      <c r="Z757" s="26"/>
      <c r="AA757" s="26"/>
      <c r="AB757" s="26"/>
      <c r="AC757" s="26"/>
      <c r="AD757" s="26"/>
      <c r="AE757" s="26"/>
      <c r="AF757" s="26"/>
      <c r="AG757" s="26"/>
      <c r="AH757" s="26"/>
      <c r="AI757" s="26"/>
      <c r="AJ757" s="26"/>
      <c r="AK757" s="26"/>
      <c r="AL757" s="26"/>
      <c r="AM757" s="26"/>
    </row>
    <row r="758" spans="1:39" ht="12.75" customHeight="1" x14ac:dyDescent="0.2">
      <c r="A758" s="71"/>
      <c r="B758" s="71"/>
      <c r="C758" s="71"/>
      <c r="D758" s="26"/>
      <c r="E758" s="26"/>
      <c r="F758" s="26"/>
      <c r="G758" s="26"/>
      <c r="H758" s="26"/>
      <c r="I758" s="26"/>
      <c r="J758" s="71"/>
      <c r="K758" s="71"/>
      <c r="L758" s="71"/>
      <c r="M758" s="26"/>
      <c r="N758" s="26"/>
      <c r="O758" s="26"/>
      <c r="P758" s="69"/>
      <c r="Q758" s="69"/>
      <c r="R758" s="26"/>
      <c r="S758" s="26"/>
      <c r="T758" s="26"/>
      <c r="U758" s="26"/>
      <c r="V758" s="26"/>
      <c r="W758" s="26"/>
      <c r="X758" s="26"/>
      <c r="Y758" s="26"/>
      <c r="Z758" s="26"/>
      <c r="AA758" s="26"/>
      <c r="AB758" s="26"/>
      <c r="AC758" s="26"/>
      <c r="AD758" s="26"/>
      <c r="AE758" s="26"/>
      <c r="AF758" s="26"/>
      <c r="AG758" s="26"/>
      <c r="AH758" s="26"/>
      <c r="AI758" s="26"/>
      <c r="AJ758" s="26"/>
      <c r="AK758" s="26"/>
      <c r="AL758" s="26"/>
      <c r="AM758" s="26"/>
    </row>
    <row r="759" spans="1:39" ht="12.75" customHeight="1" x14ac:dyDescent="0.2">
      <c r="A759" s="71"/>
      <c r="B759" s="71"/>
      <c r="C759" s="71"/>
      <c r="D759" s="26"/>
      <c r="E759" s="26"/>
      <c r="F759" s="26"/>
      <c r="G759" s="26"/>
      <c r="H759" s="26"/>
      <c r="I759" s="26"/>
      <c r="J759" s="71"/>
      <c r="K759" s="71"/>
      <c r="L759" s="71"/>
      <c r="M759" s="26"/>
      <c r="N759" s="26"/>
      <c r="O759" s="26"/>
      <c r="P759" s="69"/>
      <c r="Q759" s="69"/>
      <c r="R759" s="26"/>
      <c r="S759" s="26"/>
      <c r="T759" s="26"/>
      <c r="U759" s="26"/>
      <c r="V759" s="26"/>
      <c r="W759" s="26"/>
      <c r="X759" s="26"/>
      <c r="Y759" s="26"/>
      <c r="Z759" s="26"/>
      <c r="AA759" s="26"/>
      <c r="AB759" s="26"/>
      <c r="AC759" s="26"/>
      <c r="AD759" s="26"/>
      <c r="AE759" s="26"/>
      <c r="AF759" s="26"/>
      <c r="AG759" s="26"/>
      <c r="AH759" s="26"/>
      <c r="AI759" s="26"/>
      <c r="AJ759" s="26"/>
      <c r="AK759" s="26"/>
      <c r="AL759" s="26"/>
      <c r="AM759" s="26"/>
    </row>
    <row r="760" spans="1:39" ht="12.75" customHeight="1" x14ac:dyDescent="0.2">
      <c r="A760" s="71"/>
      <c r="B760" s="71"/>
      <c r="C760" s="71"/>
      <c r="D760" s="26"/>
      <c r="E760" s="26"/>
      <c r="F760" s="26"/>
      <c r="G760" s="26"/>
      <c r="H760" s="26"/>
      <c r="I760" s="26"/>
      <c r="J760" s="71"/>
      <c r="K760" s="71"/>
      <c r="L760" s="71"/>
      <c r="M760" s="26"/>
      <c r="N760" s="26"/>
      <c r="O760" s="26"/>
      <c r="P760" s="69"/>
      <c r="Q760" s="69"/>
      <c r="R760" s="26"/>
      <c r="S760" s="26"/>
      <c r="T760" s="26"/>
      <c r="U760" s="26"/>
      <c r="V760" s="26"/>
      <c r="W760" s="26"/>
      <c r="X760" s="26"/>
      <c r="Y760" s="26"/>
      <c r="Z760" s="26"/>
      <c r="AA760" s="26"/>
      <c r="AB760" s="26"/>
      <c r="AC760" s="26"/>
      <c r="AD760" s="26"/>
      <c r="AE760" s="26"/>
      <c r="AF760" s="26"/>
      <c r="AG760" s="26"/>
      <c r="AH760" s="26"/>
      <c r="AI760" s="26"/>
      <c r="AJ760" s="26"/>
      <c r="AK760" s="26"/>
      <c r="AL760" s="26"/>
      <c r="AM760" s="26"/>
    </row>
    <row r="761" spans="1:39" ht="12.75" customHeight="1" x14ac:dyDescent="0.2">
      <c r="A761" s="71"/>
      <c r="B761" s="71"/>
      <c r="C761" s="71"/>
      <c r="D761" s="26"/>
      <c r="E761" s="26"/>
      <c r="F761" s="26"/>
      <c r="G761" s="26"/>
      <c r="H761" s="26"/>
      <c r="I761" s="26"/>
      <c r="J761" s="71"/>
      <c r="K761" s="71"/>
      <c r="L761" s="71"/>
      <c r="M761" s="26"/>
      <c r="N761" s="26"/>
      <c r="O761" s="26"/>
      <c r="P761" s="69"/>
      <c r="Q761" s="69"/>
      <c r="R761" s="26"/>
      <c r="S761" s="26"/>
      <c r="T761" s="26"/>
      <c r="U761" s="26"/>
      <c r="V761" s="26"/>
      <c r="W761" s="26"/>
      <c r="X761" s="26"/>
      <c r="Y761" s="26"/>
      <c r="Z761" s="26"/>
      <c r="AA761" s="26"/>
      <c r="AB761" s="26"/>
      <c r="AC761" s="26"/>
      <c r="AD761" s="26"/>
      <c r="AE761" s="26"/>
      <c r="AF761" s="26"/>
      <c r="AG761" s="26"/>
      <c r="AH761" s="26"/>
      <c r="AI761" s="26"/>
      <c r="AJ761" s="26"/>
      <c r="AK761" s="26"/>
      <c r="AL761" s="26"/>
      <c r="AM761" s="26"/>
    </row>
    <row r="762" spans="1:39" ht="12.75" customHeight="1" x14ac:dyDescent="0.2">
      <c r="A762" s="71"/>
      <c r="B762" s="71"/>
      <c r="C762" s="71"/>
      <c r="D762" s="26"/>
      <c r="E762" s="26"/>
      <c r="F762" s="26"/>
      <c r="G762" s="26"/>
      <c r="H762" s="26"/>
      <c r="I762" s="26"/>
      <c r="J762" s="71"/>
      <c r="K762" s="71"/>
      <c r="L762" s="71"/>
      <c r="M762" s="26"/>
      <c r="N762" s="26"/>
      <c r="O762" s="26"/>
      <c r="P762" s="69"/>
      <c r="Q762" s="69"/>
      <c r="R762" s="26"/>
      <c r="S762" s="26"/>
      <c r="T762" s="26"/>
      <c r="U762" s="26"/>
      <c r="V762" s="26"/>
      <c r="W762" s="26"/>
      <c r="X762" s="26"/>
      <c r="Y762" s="26"/>
      <c r="Z762" s="26"/>
      <c r="AA762" s="26"/>
      <c r="AB762" s="26"/>
      <c r="AC762" s="26"/>
      <c r="AD762" s="26"/>
      <c r="AE762" s="26"/>
      <c r="AF762" s="26"/>
      <c r="AG762" s="26"/>
      <c r="AH762" s="26"/>
      <c r="AI762" s="26"/>
      <c r="AJ762" s="26"/>
      <c r="AK762" s="26"/>
      <c r="AL762" s="26"/>
      <c r="AM762" s="26"/>
    </row>
    <row r="763" spans="1:39" ht="12.75" customHeight="1" x14ac:dyDescent="0.2">
      <c r="A763" s="71"/>
      <c r="B763" s="71"/>
      <c r="C763" s="71"/>
      <c r="D763" s="26"/>
      <c r="E763" s="26"/>
      <c r="F763" s="26"/>
      <c r="G763" s="26"/>
      <c r="H763" s="26"/>
      <c r="I763" s="26"/>
      <c r="J763" s="71"/>
      <c r="K763" s="71"/>
      <c r="L763" s="71"/>
      <c r="M763" s="26"/>
      <c r="N763" s="26"/>
      <c r="O763" s="26"/>
      <c r="P763" s="69"/>
      <c r="Q763" s="69"/>
      <c r="R763" s="26"/>
      <c r="S763" s="26"/>
      <c r="T763" s="26"/>
      <c r="U763" s="26"/>
      <c r="V763" s="26"/>
      <c r="W763" s="26"/>
      <c r="X763" s="26"/>
      <c r="Y763" s="26"/>
      <c r="Z763" s="26"/>
      <c r="AA763" s="26"/>
      <c r="AB763" s="26"/>
      <c r="AC763" s="26"/>
      <c r="AD763" s="26"/>
      <c r="AE763" s="26"/>
      <c r="AF763" s="26"/>
      <c r="AG763" s="26"/>
      <c r="AH763" s="26"/>
      <c r="AI763" s="26"/>
      <c r="AJ763" s="26"/>
      <c r="AK763" s="26"/>
      <c r="AL763" s="26"/>
      <c r="AM763" s="26"/>
    </row>
    <row r="764" spans="1:39" ht="12.75" customHeight="1" x14ac:dyDescent="0.2">
      <c r="A764" s="71"/>
      <c r="B764" s="71"/>
      <c r="C764" s="71"/>
      <c r="D764" s="26"/>
      <c r="E764" s="26"/>
      <c r="F764" s="26"/>
      <c r="G764" s="26"/>
      <c r="H764" s="26"/>
      <c r="I764" s="26"/>
      <c r="J764" s="71"/>
      <c r="K764" s="71"/>
      <c r="L764" s="71"/>
      <c r="M764" s="26"/>
      <c r="N764" s="26"/>
      <c r="O764" s="26"/>
      <c r="P764" s="69"/>
      <c r="Q764" s="69"/>
      <c r="R764" s="26"/>
      <c r="S764" s="26"/>
      <c r="T764" s="26"/>
      <c r="U764" s="26"/>
      <c r="V764" s="26"/>
      <c r="W764" s="26"/>
      <c r="X764" s="26"/>
      <c r="Y764" s="26"/>
      <c r="Z764" s="26"/>
      <c r="AA764" s="26"/>
      <c r="AB764" s="26"/>
      <c r="AC764" s="26"/>
      <c r="AD764" s="26"/>
      <c r="AE764" s="26"/>
      <c r="AF764" s="26"/>
      <c r="AG764" s="26"/>
      <c r="AH764" s="26"/>
      <c r="AI764" s="26"/>
      <c r="AJ764" s="26"/>
      <c r="AK764" s="26"/>
      <c r="AL764" s="26"/>
      <c r="AM764" s="26"/>
    </row>
    <row r="765" spans="1:39" ht="12.75" customHeight="1" x14ac:dyDescent="0.2">
      <c r="A765" s="71"/>
      <c r="B765" s="71"/>
      <c r="C765" s="71"/>
      <c r="D765" s="26"/>
      <c r="E765" s="26"/>
      <c r="F765" s="26"/>
      <c r="G765" s="26"/>
      <c r="H765" s="26"/>
      <c r="I765" s="26"/>
      <c r="J765" s="71"/>
      <c r="K765" s="71"/>
      <c r="L765" s="71"/>
      <c r="M765" s="26"/>
      <c r="N765" s="26"/>
      <c r="O765" s="26"/>
      <c r="P765" s="69"/>
      <c r="Q765" s="69"/>
      <c r="R765" s="26"/>
      <c r="S765" s="26"/>
      <c r="T765" s="26"/>
      <c r="U765" s="26"/>
      <c r="V765" s="26"/>
      <c r="W765" s="26"/>
      <c r="X765" s="26"/>
      <c r="Y765" s="26"/>
      <c r="Z765" s="26"/>
      <c r="AA765" s="26"/>
      <c r="AB765" s="26"/>
      <c r="AC765" s="26"/>
      <c r="AD765" s="26"/>
      <c r="AE765" s="26"/>
      <c r="AF765" s="26"/>
      <c r="AG765" s="26"/>
      <c r="AH765" s="26"/>
      <c r="AI765" s="26"/>
      <c r="AJ765" s="26"/>
      <c r="AK765" s="26"/>
      <c r="AL765" s="26"/>
      <c r="AM765" s="26"/>
    </row>
    <row r="766" spans="1:39" ht="12.75" customHeight="1" x14ac:dyDescent="0.2">
      <c r="A766" s="71"/>
      <c r="B766" s="71"/>
      <c r="C766" s="71"/>
      <c r="D766" s="26"/>
      <c r="E766" s="26"/>
      <c r="F766" s="26"/>
      <c r="G766" s="26"/>
      <c r="H766" s="26"/>
      <c r="I766" s="26"/>
      <c r="J766" s="71"/>
      <c r="K766" s="71"/>
      <c r="L766" s="71"/>
      <c r="M766" s="26"/>
      <c r="N766" s="26"/>
      <c r="O766" s="26"/>
      <c r="P766" s="69"/>
      <c r="Q766" s="69"/>
      <c r="R766" s="26"/>
      <c r="S766" s="26"/>
      <c r="T766" s="26"/>
      <c r="U766" s="26"/>
      <c r="V766" s="26"/>
      <c r="W766" s="26"/>
      <c r="X766" s="26"/>
      <c r="Y766" s="26"/>
      <c r="Z766" s="26"/>
      <c r="AA766" s="26"/>
      <c r="AB766" s="26"/>
      <c r="AC766" s="26"/>
      <c r="AD766" s="26"/>
      <c r="AE766" s="26"/>
      <c r="AF766" s="26"/>
      <c r="AG766" s="26"/>
      <c r="AH766" s="26"/>
      <c r="AI766" s="26"/>
      <c r="AJ766" s="26"/>
      <c r="AK766" s="26"/>
      <c r="AL766" s="26"/>
      <c r="AM766" s="26"/>
    </row>
    <row r="767" spans="1:39" ht="12.75" customHeight="1" x14ac:dyDescent="0.2">
      <c r="A767" s="71"/>
      <c r="B767" s="71"/>
      <c r="C767" s="71"/>
      <c r="D767" s="26"/>
      <c r="E767" s="26"/>
      <c r="F767" s="26"/>
      <c r="G767" s="26"/>
      <c r="H767" s="26"/>
      <c r="I767" s="26"/>
      <c r="J767" s="71"/>
      <c r="K767" s="71"/>
      <c r="L767" s="71"/>
      <c r="M767" s="26"/>
      <c r="N767" s="26"/>
      <c r="O767" s="26"/>
      <c r="P767" s="69"/>
      <c r="Q767" s="69"/>
      <c r="R767" s="26"/>
      <c r="S767" s="26"/>
      <c r="T767" s="26"/>
      <c r="U767" s="26"/>
      <c r="V767" s="26"/>
      <c r="W767" s="26"/>
      <c r="X767" s="26"/>
      <c r="Y767" s="26"/>
      <c r="Z767" s="26"/>
      <c r="AA767" s="26"/>
      <c r="AB767" s="26"/>
      <c r="AC767" s="26"/>
      <c r="AD767" s="26"/>
      <c r="AE767" s="26"/>
      <c r="AF767" s="26"/>
      <c r="AG767" s="26"/>
      <c r="AH767" s="26"/>
      <c r="AI767" s="26"/>
      <c r="AJ767" s="26"/>
      <c r="AK767" s="26"/>
      <c r="AL767" s="26"/>
      <c r="AM767" s="26"/>
    </row>
    <row r="768" spans="1:39" ht="12.75" customHeight="1" x14ac:dyDescent="0.2">
      <c r="A768" s="71"/>
      <c r="B768" s="71"/>
      <c r="C768" s="71"/>
      <c r="D768" s="26"/>
      <c r="E768" s="26"/>
      <c r="F768" s="26"/>
      <c r="G768" s="26"/>
      <c r="H768" s="26"/>
      <c r="I768" s="26"/>
      <c r="J768" s="71"/>
      <c r="K768" s="71"/>
      <c r="L768" s="71"/>
      <c r="M768" s="26"/>
      <c r="N768" s="26"/>
      <c r="O768" s="26"/>
      <c r="P768" s="69"/>
      <c r="Q768" s="69"/>
      <c r="R768" s="26"/>
      <c r="S768" s="26"/>
      <c r="T768" s="26"/>
      <c r="U768" s="26"/>
      <c r="V768" s="26"/>
      <c r="W768" s="26"/>
      <c r="X768" s="26"/>
      <c r="Y768" s="26"/>
      <c r="Z768" s="26"/>
      <c r="AA768" s="26"/>
      <c r="AB768" s="26"/>
      <c r="AC768" s="26"/>
      <c r="AD768" s="26"/>
      <c r="AE768" s="26"/>
      <c r="AF768" s="26"/>
      <c r="AG768" s="26"/>
      <c r="AH768" s="26"/>
      <c r="AI768" s="26"/>
      <c r="AJ768" s="26"/>
      <c r="AK768" s="26"/>
      <c r="AL768" s="26"/>
      <c r="AM768" s="26"/>
    </row>
    <row r="769" spans="1:39" ht="12.75" customHeight="1" x14ac:dyDescent="0.2">
      <c r="A769" s="71"/>
      <c r="B769" s="71"/>
      <c r="C769" s="71"/>
      <c r="D769" s="26"/>
      <c r="E769" s="26"/>
      <c r="F769" s="26"/>
      <c r="G769" s="26"/>
      <c r="H769" s="26"/>
      <c r="I769" s="26"/>
      <c r="J769" s="71"/>
      <c r="K769" s="71"/>
      <c r="L769" s="71"/>
      <c r="M769" s="26"/>
      <c r="N769" s="26"/>
      <c r="O769" s="26"/>
      <c r="P769" s="69"/>
      <c r="Q769" s="69"/>
      <c r="R769" s="26"/>
      <c r="S769" s="26"/>
      <c r="T769" s="26"/>
      <c r="U769" s="26"/>
      <c r="V769" s="26"/>
      <c r="W769" s="26"/>
      <c r="X769" s="26"/>
      <c r="Y769" s="26"/>
      <c r="Z769" s="26"/>
      <c r="AA769" s="26"/>
      <c r="AB769" s="26"/>
      <c r="AC769" s="26"/>
      <c r="AD769" s="26"/>
      <c r="AE769" s="26"/>
      <c r="AF769" s="26"/>
      <c r="AG769" s="26"/>
      <c r="AH769" s="26"/>
      <c r="AI769" s="26"/>
      <c r="AJ769" s="26"/>
      <c r="AK769" s="26"/>
      <c r="AL769" s="26"/>
      <c r="AM769" s="26"/>
    </row>
    <row r="770" spans="1:39" ht="12.75" customHeight="1" x14ac:dyDescent="0.2">
      <c r="A770" s="71"/>
      <c r="B770" s="71"/>
      <c r="C770" s="71"/>
      <c r="D770" s="26"/>
      <c r="E770" s="26"/>
      <c r="F770" s="26"/>
      <c r="G770" s="26"/>
      <c r="H770" s="26"/>
      <c r="I770" s="26"/>
      <c r="J770" s="71"/>
      <c r="K770" s="71"/>
      <c r="L770" s="71"/>
      <c r="M770" s="26"/>
      <c r="N770" s="26"/>
      <c r="O770" s="26"/>
      <c r="P770" s="69"/>
      <c r="Q770" s="69"/>
      <c r="R770" s="26"/>
      <c r="S770" s="26"/>
      <c r="T770" s="26"/>
      <c r="U770" s="26"/>
      <c r="V770" s="26"/>
      <c r="W770" s="26"/>
      <c r="X770" s="26"/>
      <c r="Y770" s="26"/>
      <c r="Z770" s="26"/>
      <c r="AA770" s="26"/>
      <c r="AB770" s="26"/>
      <c r="AC770" s="26"/>
      <c r="AD770" s="26"/>
      <c r="AE770" s="26"/>
      <c r="AF770" s="26"/>
      <c r="AG770" s="26"/>
      <c r="AH770" s="26"/>
      <c r="AI770" s="26"/>
      <c r="AJ770" s="26"/>
      <c r="AK770" s="26"/>
      <c r="AL770" s="26"/>
      <c r="AM770" s="26"/>
    </row>
    <row r="771" spans="1:39" ht="12.75" customHeight="1" x14ac:dyDescent="0.2">
      <c r="A771" s="71"/>
      <c r="B771" s="71"/>
      <c r="C771" s="71"/>
      <c r="D771" s="26"/>
      <c r="E771" s="26"/>
      <c r="F771" s="26"/>
      <c r="G771" s="26"/>
      <c r="H771" s="26"/>
      <c r="I771" s="26"/>
      <c r="J771" s="71"/>
      <c r="K771" s="71"/>
      <c r="L771" s="71"/>
      <c r="M771" s="26"/>
      <c r="N771" s="26"/>
      <c r="O771" s="26"/>
      <c r="P771" s="69"/>
      <c r="Q771" s="69"/>
      <c r="R771" s="26"/>
      <c r="S771" s="26"/>
      <c r="T771" s="26"/>
      <c r="U771" s="26"/>
      <c r="V771" s="26"/>
      <c r="W771" s="26"/>
      <c r="X771" s="26"/>
      <c r="Y771" s="26"/>
      <c r="Z771" s="26"/>
      <c r="AA771" s="26"/>
      <c r="AB771" s="26"/>
      <c r="AC771" s="26"/>
      <c r="AD771" s="26"/>
      <c r="AE771" s="26"/>
      <c r="AF771" s="26"/>
      <c r="AG771" s="26"/>
      <c r="AH771" s="26"/>
      <c r="AI771" s="26"/>
      <c r="AJ771" s="26"/>
      <c r="AK771" s="26"/>
      <c r="AL771" s="26"/>
      <c r="AM771" s="26"/>
    </row>
    <row r="772" spans="1:39" ht="12.75" customHeight="1" x14ac:dyDescent="0.2">
      <c r="A772" s="71"/>
      <c r="B772" s="71"/>
      <c r="C772" s="71"/>
      <c r="D772" s="26"/>
      <c r="E772" s="26"/>
      <c r="F772" s="26"/>
      <c r="G772" s="26"/>
      <c r="H772" s="26"/>
      <c r="I772" s="26"/>
      <c r="J772" s="71"/>
      <c r="K772" s="71"/>
      <c r="L772" s="71"/>
      <c r="M772" s="26"/>
      <c r="N772" s="26"/>
      <c r="O772" s="26"/>
      <c r="P772" s="69"/>
      <c r="Q772" s="69"/>
      <c r="R772" s="26"/>
      <c r="S772" s="26"/>
      <c r="T772" s="26"/>
      <c r="U772" s="26"/>
      <c r="V772" s="26"/>
      <c r="W772" s="26"/>
      <c r="X772" s="26"/>
      <c r="Y772" s="26"/>
      <c r="Z772" s="26"/>
      <c r="AA772" s="26"/>
      <c r="AB772" s="26"/>
      <c r="AC772" s="26"/>
      <c r="AD772" s="26"/>
      <c r="AE772" s="26"/>
      <c r="AF772" s="26"/>
      <c r="AG772" s="26"/>
      <c r="AH772" s="26"/>
      <c r="AI772" s="26"/>
      <c r="AJ772" s="26"/>
      <c r="AK772" s="26"/>
      <c r="AL772" s="26"/>
      <c r="AM772" s="26"/>
    </row>
    <row r="773" spans="1:39" ht="12.75" customHeight="1" x14ac:dyDescent="0.2">
      <c r="A773" s="71"/>
      <c r="B773" s="71"/>
      <c r="C773" s="71"/>
      <c r="D773" s="26"/>
      <c r="E773" s="26"/>
      <c r="F773" s="26"/>
      <c r="G773" s="26"/>
      <c r="H773" s="26"/>
      <c r="I773" s="26"/>
      <c r="J773" s="71"/>
      <c r="K773" s="71"/>
      <c r="L773" s="71"/>
      <c r="M773" s="26"/>
      <c r="N773" s="26"/>
      <c r="O773" s="26"/>
      <c r="P773" s="69"/>
      <c r="Q773" s="69"/>
      <c r="R773" s="26"/>
      <c r="S773" s="26"/>
      <c r="T773" s="26"/>
      <c r="U773" s="26"/>
      <c r="V773" s="26"/>
      <c r="W773" s="26"/>
      <c r="X773" s="26"/>
      <c r="Y773" s="26"/>
      <c r="Z773" s="26"/>
      <c r="AA773" s="26"/>
      <c r="AB773" s="26"/>
      <c r="AC773" s="26"/>
      <c r="AD773" s="26"/>
      <c r="AE773" s="26"/>
      <c r="AF773" s="26"/>
      <c r="AG773" s="26"/>
      <c r="AH773" s="26"/>
      <c r="AI773" s="26"/>
      <c r="AJ773" s="26"/>
      <c r="AK773" s="26"/>
      <c r="AL773" s="26"/>
      <c r="AM773" s="26"/>
    </row>
    <row r="774" spans="1:39" ht="12.75" customHeight="1" x14ac:dyDescent="0.2">
      <c r="A774" s="71"/>
      <c r="B774" s="71"/>
      <c r="C774" s="71"/>
      <c r="D774" s="26"/>
      <c r="E774" s="26"/>
      <c r="F774" s="26"/>
      <c r="G774" s="26"/>
      <c r="H774" s="26"/>
      <c r="I774" s="26"/>
      <c r="J774" s="71"/>
      <c r="K774" s="71"/>
      <c r="L774" s="71"/>
      <c r="M774" s="26"/>
      <c r="N774" s="26"/>
      <c r="O774" s="26"/>
      <c r="P774" s="69"/>
      <c r="Q774" s="69"/>
      <c r="R774" s="26"/>
      <c r="S774" s="26"/>
      <c r="T774" s="26"/>
      <c r="U774" s="26"/>
      <c r="V774" s="26"/>
      <c r="W774" s="26"/>
      <c r="X774" s="26"/>
      <c r="Y774" s="26"/>
      <c r="Z774" s="26"/>
      <c r="AA774" s="26"/>
      <c r="AB774" s="26"/>
      <c r="AC774" s="26"/>
      <c r="AD774" s="26"/>
      <c r="AE774" s="26"/>
      <c r="AF774" s="26"/>
      <c r="AG774" s="26"/>
      <c r="AH774" s="26"/>
      <c r="AI774" s="26"/>
      <c r="AJ774" s="26"/>
      <c r="AK774" s="26"/>
      <c r="AL774" s="26"/>
      <c r="AM774" s="26"/>
    </row>
    <row r="775" spans="1:39" ht="12.75" customHeight="1" x14ac:dyDescent="0.2">
      <c r="A775" s="71"/>
      <c r="B775" s="71"/>
      <c r="C775" s="71"/>
      <c r="D775" s="26"/>
      <c r="E775" s="26"/>
      <c r="F775" s="26"/>
      <c r="G775" s="26"/>
      <c r="H775" s="26"/>
      <c r="I775" s="26"/>
      <c r="J775" s="71"/>
      <c r="K775" s="71"/>
      <c r="L775" s="71"/>
      <c r="M775" s="26"/>
      <c r="N775" s="26"/>
      <c r="O775" s="26"/>
      <c r="P775" s="69"/>
      <c r="Q775" s="69"/>
      <c r="R775" s="26"/>
      <c r="S775" s="26"/>
      <c r="T775" s="26"/>
      <c r="U775" s="26"/>
      <c r="V775" s="26"/>
      <c r="W775" s="26"/>
      <c r="X775" s="26"/>
      <c r="Y775" s="26"/>
      <c r="Z775" s="26"/>
      <c r="AA775" s="26"/>
      <c r="AB775" s="26"/>
      <c r="AC775" s="26"/>
      <c r="AD775" s="26"/>
      <c r="AE775" s="26"/>
      <c r="AF775" s="26"/>
      <c r="AG775" s="26"/>
      <c r="AH775" s="26"/>
      <c r="AI775" s="26"/>
      <c r="AJ775" s="26"/>
      <c r="AK775" s="26"/>
      <c r="AL775" s="26"/>
      <c r="AM775" s="26"/>
    </row>
    <row r="776" spans="1:39" ht="12.75" customHeight="1" x14ac:dyDescent="0.2">
      <c r="A776" s="71"/>
      <c r="B776" s="71"/>
      <c r="C776" s="71"/>
      <c r="D776" s="26"/>
      <c r="E776" s="26"/>
      <c r="F776" s="26"/>
      <c r="G776" s="26"/>
      <c r="H776" s="26"/>
      <c r="I776" s="26"/>
      <c r="J776" s="71"/>
      <c r="K776" s="71"/>
      <c r="L776" s="71"/>
      <c r="M776" s="26"/>
      <c r="N776" s="26"/>
      <c r="O776" s="26"/>
      <c r="P776" s="69"/>
      <c r="Q776" s="69"/>
      <c r="R776" s="26"/>
      <c r="S776" s="26"/>
      <c r="T776" s="26"/>
      <c r="U776" s="26"/>
      <c r="V776" s="26"/>
      <c r="W776" s="26"/>
      <c r="X776" s="26"/>
      <c r="Y776" s="26"/>
      <c r="Z776" s="26"/>
      <c r="AA776" s="26"/>
      <c r="AB776" s="26"/>
      <c r="AC776" s="26"/>
      <c r="AD776" s="26"/>
      <c r="AE776" s="26"/>
      <c r="AF776" s="26"/>
      <c r="AG776" s="26"/>
      <c r="AH776" s="26"/>
      <c r="AI776" s="26"/>
      <c r="AJ776" s="26"/>
      <c r="AK776" s="26"/>
      <c r="AL776" s="26"/>
      <c r="AM776" s="26"/>
    </row>
    <row r="777" spans="1:39" ht="12.75" customHeight="1" x14ac:dyDescent="0.2">
      <c r="A777" s="71"/>
      <c r="B777" s="71"/>
      <c r="C777" s="71"/>
      <c r="D777" s="26"/>
      <c r="E777" s="26"/>
      <c r="F777" s="26"/>
      <c r="G777" s="26"/>
      <c r="H777" s="26"/>
      <c r="I777" s="26"/>
      <c r="J777" s="71"/>
      <c r="K777" s="71"/>
      <c r="L777" s="71"/>
      <c r="M777" s="26"/>
      <c r="N777" s="26"/>
      <c r="O777" s="26"/>
      <c r="P777" s="69"/>
      <c r="Q777" s="69"/>
      <c r="R777" s="26"/>
      <c r="S777" s="26"/>
      <c r="T777" s="26"/>
      <c r="U777" s="26"/>
      <c r="V777" s="26"/>
      <c r="W777" s="26"/>
      <c r="X777" s="26"/>
      <c r="Y777" s="26"/>
      <c r="Z777" s="26"/>
      <c r="AA777" s="26"/>
      <c r="AB777" s="26"/>
      <c r="AC777" s="26"/>
      <c r="AD777" s="26"/>
      <c r="AE777" s="26"/>
      <c r="AF777" s="26"/>
      <c r="AG777" s="26"/>
      <c r="AH777" s="26"/>
      <c r="AI777" s="26"/>
      <c r="AJ777" s="26"/>
      <c r="AK777" s="26"/>
      <c r="AL777" s="26"/>
      <c r="AM777" s="26"/>
    </row>
    <row r="778" spans="1:39" ht="12.75" customHeight="1" x14ac:dyDescent="0.2">
      <c r="A778" s="71"/>
      <c r="B778" s="71"/>
      <c r="C778" s="71"/>
      <c r="D778" s="26"/>
      <c r="E778" s="26"/>
      <c r="F778" s="26"/>
      <c r="G778" s="26"/>
      <c r="H778" s="26"/>
      <c r="I778" s="26"/>
      <c r="J778" s="71"/>
      <c r="K778" s="71"/>
      <c r="L778" s="71"/>
      <c r="M778" s="26"/>
      <c r="N778" s="26"/>
      <c r="O778" s="26"/>
      <c r="P778" s="69"/>
      <c r="Q778" s="69"/>
      <c r="R778" s="26"/>
      <c r="S778" s="26"/>
      <c r="T778" s="26"/>
      <c r="U778" s="26"/>
      <c r="V778" s="26"/>
      <c r="W778" s="26"/>
      <c r="X778" s="26"/>
      <c r="Y778" s="26"/>
      <c r="Z778" s="26"/>
      <c r="AA778" s="26"/>
      <c r="AB778" s="26"/>
      <c r="AC778" s="26"/>
      <c r="AD778" s="26"/>
      <c r="AE778" s="26"/>
      <c r="AF778" s="26"/>
      <c r="AG778" s="26"/>
      <c r="AH778" s="26"/>
      <c r="AI778" s="26"/>
      <c r="AJ778" s="26"/>
      <c r="AK778" s="26"/>
      <c r="AL778" s="26"/>
      <c r="AM778" s="26"/>
    </row>
    <row r="779" spans="1:39" ht="12.75" customHeight="1" x14ac:dyDescent="0.2">
      <c r="A779" s="71"/>
      <c r="B779" s="71"/>
      <c r="C779" s="71"/>
      <c r="D779" s="26"/>
      <c r="E779" s="26"/>
      <c r="F779" s="26"/>
      <c r="G779" s="26"/>
      <c r="H779" s="26"/>
      <c r="I779" s="26"/>
      <c r="J779" s="71"/>
      <c r="K779" s="71"/>
      <c r="L779" s="71"/>
      <c r="M779" s="26"/>
      <c r="N779" s="26"/>
      <c r="O779" s="26"/>
      <c r="P779" s="69"/>
      <c r="Q779" s="69"/>
      <c r="R779" s="26"/>
      <c r="S779" s="26"/>
      <c r="T779" s="26"/>
      <c r="U779" s="26"/>
      <c r="V779" s="26"/>
      <c r="W779" s="26"/>
      <c r="X779" s="26"/>
      <c r="Y779" s="26"/>
      <c r="Z779" s="26"/>
      <c r="AA779" s="26"/>
      <c r="AB779" s="26"/>
      <c r="AC779" s="26"/>
      <c r="AD779" s="26"/>
      <c r="AE779" s="26"/>
      <c r="AF779" s="26"/>
      <c r="AG779" s="26"/>
      <c r="AH779" s="26"/>
      <c r="AI779" s="26"/>
      <c r="AJ779" s="26"/>
      <c r="AK779" s="26"/>
      <c r="AL779" s="26"/>
      <c r="AM779" s="26"/>
    </row>
    <row r="780" spans="1:39" ht="12.75" customHeight="1" x14ac:dyDescent="0.2">
      <c r="A780" s="71"/>
      <c r="B780" s="71"/>
      <c r="C780" s="71"/>
      <c r="D780" s="26"/>
      <c r="E780" s="26"/>
      <c r="F780" s="26"/>
      <c r="G780" s="26"/>
      <c r="H780" s="26"/>
      <c r="I780" s="26"/>
      <c r="J780" s="71"/>
      <c r="K780" s="71"/>
      <c r="L780" s="71"/>
      <c r="M780" s="26"/>
      <c r="N780" s="26"/>
      <c r="O780" s="26"/>
      <c r="P780" s="69"/>
      <c r="Q780" s="69"/>
      <c r="R780" s="26"/>
      <c r="S780" s="26"/>
      <c r="T780" s="26"/>
      <c r="U780" s="26"/>
      <c r="V780" s="26"/>
      <c r="W780" s="26"/>
      <c r="X780" s="26"/>
      <c r="Y780" s="26"/>
      <c r="Z780" s="26"/>
      <c r="AA780" s="26"/>
      <c r="AB780" s="26"/>
      <c r="AC780" s="26"/>
      <c r="AD780" s="26"/>
      <c r="AE780" s="26"/>
      <c r="AF780" s="26"/>
      <c r="AG780" s="26"/>
      <c r="AH780" s="26"/>
      <c r="AI780" s="26"/>
      <c r="AJ780" s="26"/>
      <c r="AK780" s="26"/>
      <c r="AL780" s="26"/>
      <c r="AM780" s="26"/>
    </row>
    <row r="781" spans="1:39" ht="12.75" customHeight="1" x14ac:dyDescent="0.2">
      <c r="A781" s="71"/>
      <c r="B781" s="71"/>
      <c r="C781" s="71"/>
      <c r="D781" s="26"/>
      <c r="E781" s="26"/>
      <c r="F781" s="26"/>
      <c r="G781" s="26"/>
      <c r="H781" s="26"/>
      <c r="I781" s="26"/>
      <c r="J781" s="71"/>
      <c r="K781" s="71"/>
      <c r="L781" s="71"/>
      <c r="M781" s="26"/>
      <c r="N781" s="26"/>
      <c r="O781" s="26"/>
      <c r="P781" s="69"/>
      <c r="Q781" s="69"/>
      <c r="R781" s="26"/>
      <c r="S781" s="26"/>
      <c r="T781" s="26"/>
      <c r="U781" s="26"/>
      <c r="V781" s="26"/>
      <c r="W781" s="26"/>
      <c r="X781" s="26"/>
      <c r="Y781" s="26"/>
      <c r="Z781" s="26"/>
      <c r="AA781" s="26"/>
      <c r="AB781" s="26"/>
      <c r="AC781" s="26"/>
      <c r="AD781" s="26"/>
      <c r="AE781" s="26"/>
      <c r="AF781" s="26"/>
      <c r="AG781" s="26"/>
      <c r="AH781" s="26"/>
      <c r="AI781" s="26"/>
      <c r="AJ781" s="26"/>
      <c r="AK781" s="26"/>
      <c r="AL781" s="26"/>
      <c r="AM781" s="26"/>
    </row>
    <row r="782" spans="1:39" ht="12.75" customHeight="1" x14ac:dyDescent="0.2">
      <c r="A782" s="71"/>
      <c r="B782" s="71"/>
      <c r="C782" s="71"/>
      <c r="D782" s="26"/>
      <c r="E782" s="26"/>
      <c r="F782" s="26"/>
      <c r="G782" s="26"/>
      <c r="H782" s="26"/>
      <c r="I782" s="26"/>
      <c r="J782" s="71"/>
      <c r="K782" s="71"/>
      <c r="L782" s="71"/>
      <c r="M782" s="26"/>
      <c r="N782" s="26"/>
      <c r="O782" s="26"/>
      <c r="P782" s="69"/>
      <c r="Q782" s="69"/>
      <c r="R782" s="26"/>
      <c r="S782" s="26"/>
      <c r="T782" s="26"/>
      <c r="U782" s="26"/>
      <c r="V782" s="26"/>
      <c r="W782" s="26"/>
      <c r="X782" s="26"/>
      <c r="Y782" s="26"/>
      <c r="Z782" s="26"/>
      <c r="AA782" s="26"/>
      <c r="AB782" s="26"/>
      <c r="AC782" s="26"/>
      <c r="AD782" s="26"/>
      <c r="AE782" s="26"/>
      <c r="AF782" s="26"/>
      <c r="AG782" s="26"/>
      <c r="AH782" s="26"/>
      <c r="AI782" s="26"/>
      <c r="AJ782" s="26"/>
      <c r="AK782" s="26"/>
      <c r="AL782" s="26"/>
      <c r="AM782" s="26"/>
    </row>
    <row r="783" spans="1:39" ht="12.75" customHeight="1" x14ac:dyDescent="0.2">
      <c r="A783" s="71"/>
      <c r="B783" s="71"/>
      <c r="C783" s="71"/>
      <c r="D783" s="26"/>
      <c r="E783" s="26"/>
      <c r="F783" s="26"/>
      <c r="G783" s="26"/>
      <c r="H783" s="26"/>
      <c r="I783" s="26"/>
      <c r="J783" s="71"/>
      <c r="K783" s="71"/>
      <c r="L783" s="71"/>
      <c r="M783" s="26"/>
      <c r="N783" s="26"/>
      <c r="O783" s="26"/>
      <c r="P783" s="69"/>
      <c r="Q783" s="69"/>
      <c r="R783" s="26"/>
      <c r="S783" s="26"/>
      <c r="T783" s="26"/>
      <c r="U783" s="26"/>
      <c r="V783" s="26"/>
      <c r="W783" s="26"/>
      <c r="X783" s="26"/>
      <c r="Y783" s="26"/>
      <c r="Z783" s="26"/>
      <c r="AA783" s="26"/>
      <c r="AB783" s="26"/>
      <c r="AC783" s="26"/>
      <c r="AD783" s="26"/>
      <c r="AE783" s="26"/>
      <c r="AF783" s="26"/>
      <c r="AG783" s="26"/>
      <c r="AH783" s="26"/>
      <c r="AI783" s="26"/>
      <c r="AJ783" s="26"/>
      <c r="AK783" s="26"/>
      <c r="AL783" s="26"/>
      <c r="AM783" s="26"/>
    </row>
    <row r="784" spans="1:39" ht="12.75" customHeight="1" x14ac:dyDescent="0.2">
      <c r="A784" s="71"/>
      <c r="B784" s="71"/>
      <c r="C784" s="71"/>
      <c r="D784" s="26"/>
      <c r="E784" s="26"/>
      <c r="F784" s="26"/>
      <c r="G784" s="26"/>
      <c r="H784" s="26"/>
      <c r="I784" s="26"/>
      <c r="J784" s="71"/>
      <c r="K784" s="71"/>
      <c r="L784" s="71"/>
      <c r="M784" s="26"/>
      <c r="N784" s="26"/>
      <c r="O784" s="26"/>
      <c r="P784" s="69"/>
      <c r="Q784" s="69"/>
      <c r="R784" s="26"/>
      <c r="S784" s="26"/>
      <c r="T784" s="26"/>
      <c r="U784" s="26"/>
      <c r="V784" s="26"/>
      <c r="W784" s="26"/>
      <c r="X784" s="26"/>
      <c r="Y784" s="26"/>
      <c r="Z784" s="26"/>
      <c r="AA784" s="26"/>
      <c r="AB784" s="26"/>
      <c r="AC784" s="26"/>
      <c r="AD784" s="26"/>
      <c r="AE784" s="26"/>
      <c r="AF784" s="26"/>
      <c r="AG784" s="26"/>
      <c r="AH784" s="26"/>
      <c r="AI784" s="26"/>
      <c r="AJ784" s="26"/>
      <c r="AK784" s="26"/>
      <c r="AL784" s="26"/>
      <c r="AM784" s="26"/>
    </row>
    <row r="785" spans="1:39" ht="12.75" customHeight="1" x14ac:dyDescent="0.2">
      <c r="A785" s="71"/>
      <c r="B785" s="71"/>
      <c r="C785" s="71"/>
      <c r="D785" s="26"/>
      <c r="E785" s="26"/>
      <c r="F785" s="26"/>
      <c r="G785" s="26"/>
      <c r="H785" s="26"/>
      <c r="I785" s="26"/>
      <c r="J785" s="71"/>
      <c r="K785" s="71"/>
      <c r="L785" s="71"/>
      <c r="M785" s="26"/>
      <c r="N785" s="26"/>
      <c r="O785" s="26"/>
      <c r="P785" s="69"/>
      <c r="Q785" s="69"/>
      <c r="R785" s="26"/>
      <c r="S785" s="26"/>
      <c r="T785" s="26"/>
      <c r="U785" s="26"/>
      <c r="V785" s="26"/>
      <c r="W785" s="26"/>
      <c r="X785" s="26"/>
      <c r="Y785" s="26"/>
      <c r="Z785" s="26"/>
      <c r="AA785" s="26"/>
      <c r="AB785" s="26"/>
      <c r="AC785" s="26"/>
      <c r="AD785" s="26"/>
      <c r="AE785" s="26"/>
      <c r="AF785" s="26"/>
      <c r="AG785" s="26"/>
      <c r="AH785" s="26"/>
      <c r="AI785" s="26"/>
      <c r="AJ785" s="26"/>
      <c r="AK785" s="26"/>
      <c r="AL785" s="26"/>
      <c r="AM785" s="26"/>
    </row>
    <row r="786" spans="1:39" ht="12.75" customHeight="1" x14ac:dyDescent="0.2">
      <c r="A786" s="71"/>
      <c r="B786" s="71"/>
      <c r="C786" s="71"/>
      <c r="D786" s="26"/>
      <c r="E786" s="26"/>
      <c r="F786" s="26"/>
      <c r="G786" s="26"/>
      <c r="H786" s="26"/>
      <c r="I786" s="26"/>
      <c r="J786" s="71"/>
      <c r="K786" s="71"/>
      <c r="L786" s="71"/>
      <c r="M786" s="26"/>
      <c r="N786" s="26"/>
      <c r="O786" s="26"/>
      <c r="P786" s="69"/>
      <c r="Q786" s="69"/>
      <c r="R786" s="26"/>
      <c r="S786" s="26"/>
      <c r="T786" s="26"/>
      <c r="U786" s="26"/>
      <c r="V786" s="26"/>
      <c r="W786" s="26"/>
      <c r="X786" s="26"/>
      <c r="Y786" s="26"/>
      <c r="Z786" s="26"/>
      <c r="AA786" s="26"/>
      <c r="AB786" s="26"/>
      <c r="AC786" s="26"/>
      <c r="AD786" s="26"/>
      <c r="AE786" s="26"/>
      <c r="AF786" s="26"/>
      <c r="AG786" s="26"/>
      <c r="AH786" s="26"/>
      <c r="AI786" s="26"/>
      <c r="AJ786" s="26"/>
      <c r="AK786" s="26"/>
      <c r="AL786" s="26"/>
      <c r="AM786" s="26"/>
    </row>
    <row r="787" spans="1:39" ht="12.75" customHeight="1" x14ac:dyDescent="0.2">
      <c r="A787" s="71"/>
      <c r="B787" s="71"/>
      <c r="C787" s="71"/>
      <c r="D787" s="26"/>
      <c r="E787" s="26"/>
      <c r="F787" s="26"/>
      <c r="G787" s="26"/>
      <c r="H787" s="26"/>
      <c r="I787" s="26"/>
      <c r="J787" s="71"/>
      <c r="K787" s="71"/>
      <c r="L787" s="71"/>
      <c r="M787" s="26"/>
      <c r="N787" s="26"/>
      <c r="O787" s="26"/>
      <c r="P787" s="69"/>
      <c r="Q787" s="69"/>
      <c r="R787" s="26"/>
      <c r="S787" s="26"/>
      <c r="T787" s="26"/>
      <c r="U787" s="26"/>
      <c r="V787" s="26"/>
      <c r="W787" s="26"/>
      <c r="X787" s="26"/>
      <c r="Y787" s="26"/>
      <c r="Z787" s="26"/>
      <c r="AA787" s="26"/>
      <c r="AB787" s="26"/>
      <c r="AC787" s="26"/>
      <c r="AD787" s="26"/>
      <c r="AE787" s="26"/>
      <c r="AF787" s="26"/>
      <c r="AG787" s="26"/>
      <c r="AH787" s="26"/>
      <c r="AI787" s="26"/>
      <c r="AJ787" s="26"/>
      <c r="AK787" s="26"/>
      <c r="AL787" s="26"/>
      <c r="AM787" s="26"/>
    </row>
    <row r="788" spans="1:39" ht="12.75" customHeight="1" x14ac:dyDescent="0.2">
      <c r="A788" s="71"/>
      <c r="B788" s="71"/>
      <c r="C788" s="71"/>
      <c r="D788" s="26"/>
      <c r="E788" s="26"/>
      <c r="F788" s="26"/>
      <c r="G788" s="26"/>
      <c r="H788" s="26"/>
      <c r="I788" s="26"/>
      <c r="J788" s="71"/>
      <c r="K788" s="71"/>
      <c r="L788" s="71"/>
      <c r="M788" s="26"/>
      <c r="N788" s="26"/>
      <c r="O788" s="26"/>
      <c r="P788" s="69"/>
      <c r="Q788" s="69"/>
      <c r="R788" s="26"/>
      <c r="S788" s="26"/>
      <c r="T788" s="26"/>
      <c r="U788" s="26"/>
      <c r="V788" s="26"/>
      <c r="W788" s="26"/>
      <c r="X788" s="26"/>
      <c r="Y788" s="26"/>
      <c r="Z788" s="26"/>
      <c r="AA788" s="26"/>
      <c r="AB788" s="26"/>
      <c r="AC788" s="26"/>
      <c r="AD788" s="26"/>
      <c r="AE788" s="26"/>
      <c r="AF788" s="26"/>
      <c r="AG788" s="26"/>
      <c r="AH788" s="26"/>
      <c r="AI788" s="26"/>
      <c r="AJ788" s="26"/>
      <c r="AK788" s="26"/>
      <c r="AL788" s="26"/>
      <c r="AM788" s="26"/>
    </row>
    <row r="789" spans="1:39" ht="12.75" customHeight="1" x14ac:dyDescent="0.2">
      <c r="A789" s="71"/>
      <c r="B789" s="71"/>
      <c r="C789" s="71"/>
      <c r="D789" s="26"/>
      <c r="E789" s="26"/>
      <c r="F789" s="26"/>
      <c r="G789" s="26"/>
      <c r="H789" s="26"/>
      <c r="I789" s="26"/>
      <c r="J789" s="71"/>
      <c r="K789" s="71"/>
      <c r="L789" s="71"/>
      <c r="M789" s="26"/>
      <c r="N789" s="26"/>
      <c r="O789" s="26"/>
      <c r="P789" s="69"/>
      <c r="Q789" s="69"/>
      <c r="R789" s="26"/>
      <c r="S789" s="26"/>
      <c r="T789" s="26"/>
      <c r="U789" s="26"/>
      <c r="V789" s="26"/>
      <c r="W789" s="26"/>
      <c r="X789" s="26"/>
      <c r="Y789" s="26"/>
      <c r="Z789" s="26"/>
      <c r="AA789" s="26"/>
      <c r="AB789" s="26"/>
      <c r="AC789" s="26"/>
      <c r="AD789" s="26"/>
      <c r="AE789" s="26"/>
      <c r="AF789" s="26"/>
      <c r="AG789" s="26"/>
      <c r="AH789" s="26"/>
      <c r="AI789" s="26"/>
      <c r="AJ789" s="26"/>
      <c r="AK789" s="26"/>
      <c r="AL789" s="26"/>
      <c r="AM789" s="26"/>
    </row>
    <row r="790" spans="1:39" ht="12.75" customHeight="1" x14ac:dyDescent="0.2">
      <c r="A790" s="71"/>
      <c r="B790" s="71"/>
      <c r="C790" s="71"/>
      <c r="D790" s="26"/>
      <c r="E790" s="26"/>
      <c r="F790" s="26"/>
      <c r="G790" s="26"/>
      <c r="H790" s="26"/>
      <c r="I790" s="26"/>
      <c r="J790" s="71"/>
      <c r="K790" s="71"/>
      <c r="L790" s="71"/>
      <c r="M790" s="26"/>
      <c r="N790" s="26"/>
      <c r="O790" s="26"/>
      <c r="P790" s="69"/>
      <c r="Q790" s="69"/>
      <c r="R790" s="26"/>
      <c r="S790" s="26"/>
      <c r="T790" s="26"/>
      <c r="U790" s="26"/>
      <c r="V790" s="26"/>
      <c r="W790" s="26"/>
      <c r="X790" s="26"/>
      <c r="Y790" s="26"/>
      <c r="Z790" s="26"/>
      <c r="AA790" s="26"/>
      <c r="AB790" s="26"/>
      <c r="AC790" s="26"/>
      <c r="AD790" s="26"/>
      <c r="AE790" s="26"/>
      <c r="AF790" s="26"/>
      <c r="AG790" s="26"/>
      <c r="AH790" s="26"/>
      <c r="AI790" s="26"/>
      <c r="AJ790" s="26"/>
      <c r="AK790" s="26"/>
      <c r="AL790" s="26"/>
      <c r="AM790" s="26"/>
    </row>
    <row r="791" spans="1:39" ht="12.75" customHeight="1" x14ac:dyDescent="0.2">
      <c r="A791" s="71"/>
      <c r="B791" s="71"/>
      <c r="C791" s="71"/>
      <c r="D791" s="26"/>
      <c r="E791" s="26"/>
      <c r="F791" s="26"/>
      <c r="G791" s="26"/>
      <c r="H791" s="26"/>
      <c r="I791" s="26"/>
      <c r="J791" s="71"/>
      <c r="K791" s="71"/>
      <c r="L791" s="71"/>
      <c r="M791" s="26"/>
      <c r="N791" s="26"/>
      <c r="O791" s="26"/>
      <c r="P791" s="69"/>
      <c r="Q791" s="69"/>
      <c r="R791" s="26"/>
      <c r="S791" s="26"/>
      <c r="T791" s="26"/>
      <c r="U791" s="26"/>
      <c r="V791" s="26"/>
      <c r="W791" s="26"/>
      <c r="X791" s="26"/>
      <c r="Y791" s="26"/>
      <c r="Z791" s="26"/>
      <c r="AA791" s="26"/>
      <c r="AB791" s="26"/>
      <c r="AC791" s="26"/>
      <c r="AD791" s="26"/>
      <c r="AE791" s="26"/>
      <c r="AF791" s="26"/>
      <c r="AG791" s="26"/>
      <c r="AH791" s="26"/>
      <c r="AI791" s="26"/>
      <c r="AJ791" s="26"/>
      <c r="AK791" s="26"/>
      <c r="AL791" s="26"/>
      <c r="AM791" s="26"/>
    </row>
    <row r="792" spans="1:39" ht="12.75" customHeight="1" x14ac:dyDescent="0.2">
      <c r="A792" s="71"/>
      <c r="B792" s="71"/>
      <c r="C792" s="71"/>
      <c r="D792" s="26"/>
      <c r="E792" s="26"/>
      <c r="F792" s="26"/>
      <c r="G792" s="26"/>
      <c r="H792" s="26"/>
      <c r="I792" s="26"/>
      <c r="J792" s="71"/>
      <c r="K792" s="71"/>
      <c r="L792" s="71"/>
      <c r="M792" s="26"/>
      <c r="N792" s="26"/>
      <c r="O792" s="26"/>
      <c r="P792" s="69"/>
      <c r="Q792" s="69"/>
      <c r="R792" s="26"/>
      <c r="S792" s="26"/>
      <c r="T792" s="26"/>
      <c r="U792" s="26"/>
      <c r="V792" s="26"/>
      <c r="W792" s="26"/>
      <c r="X792" s="26"/>
      <c r="Y792" s="26"/>
      <c r="Z792" s="26"/>
      <c r="AA792" s="26"/>
      <c r="AB792" s="26"/>
      <c r="AC792" s="26"/>
      <c r="AD792" s="26"/>
      <c r="AE792" s="26"/>
      <c r="AF792" s="26"/>
      <c r="AG792" s="26"/>
      <c r="AH792" s="26"/>
      <c r="AI792" s="26"/>
      <c r="AJ792" s="26"/>
      <c r="AK792" s="26"/>
      <c r="AL792" s="26"/>
      <c r="AM792" s="26"/>
    </row>
    <row r="793" spans="1:39" ht="12.75" customHeight="1" x14ac:dyDescent="0.2">
      <c r="A793" s="71"/>
      <c r="B793" s="71"/>
      <c r="C793" s="71"/>
      <c r="D793" s="26"/>
      <c r="E793" s="26"/>
      <c r="F793" s="26"/>
      <c r="G793" s="26"/>
      <c r="H793" s="26"/>
      <c r="I793" s="26"/>
      <c r="J793" s="71"/>
      <c r="K793" s="71"/>
      <c r="L793" s="71"/>
      <c r="M793" s="26"/>
      <c r="N793" s="26"/>
      <c r="O793" s="26"/>
      <c r="P793" s="69"/>
      <c r="Q793" s="69"/>
      <c r="R793" s="26"/>
      <c r="S793" s="26"/>
      <c r="T793" s="26"/>
      <c r="U793" s="26"/>
      <c r="V793" s="26"/>
      <c r="W793" s="26"/>
      <c r="X793" s="26"/>
      <c r="Y793" s="26"/>
      <c r="Z793" s="26"/>
      <c r="AA793" s="26"/>
      <c r="AB793" s="26"/>
      <c r="AC793" s="26"/>
      <c r="AD793" s="26"/>
      <c r="AE793" s="26"/>
      <c r="AF793" s="26"/>
      <c r="AG793" s="26"/>
      <c r="AH793" s="26"/>
      <c r="AI793" s="26"/>
      <c r="AJ793" s="26"/>
      <c r="AK793" s="26"/>
      <c r="AL793" s="26"/>
      <c r="AM793" s="26"/>
    </row>
    <row r="794" spans="1:39" ht="12.75" customHeight="1" x14ac:dyDescent="0.2">
      <c r="A794" s="71"/>
      <c r="B794" s="71"/>
      <c r="C794" s="71"/>
      <c r="D794" s="26"/>
      <c r="E794" s="26"/>
      <c r="F794" s="26"/>
      <c r="G794" s="26"/>
      <c r="H794" s="26"/>
      <c r="I794" s="26"/>
      <c r="J794" s="71"/>
      <c r="K794" s="71"/>
      <c r="L794" s="71"/>
      <c r="M794" s="26"/>
      <c r="N794" s="26"/>
      <c r="O794" s="26"/>
      <c r="P794" s="69"/>
      <c r="Q794" s="69"/>
      <c r="R794" s="26"/>
      <c r="S794" s="26"/>
      <c r="T794" s="26"/>
      <c r="U794" s="26"/>
      <c r="V794" s="26"/>
      <c r="W794" s="26"/>
      <c r="X794" s="26"/>
      <c r="Y794" s="26"/>
      <c r="Z794" s="26"/>
      <c r="AA794" s="26"/>
      <c r="AB794" s="26"/>
      <c r="AC794" s="26"/>
      <c r="AD794" s="26"/>
      <c r="AE794" s="26"/>
      <c r="AF794" s="26"/>
      <c r="AG794" s="26"/>
      <c r="AH794" s="26"/>
      <c r="AI794" s="26"/>
      <c r="AJ794" s="26"/>
      <c r="AK794" s="26"/>
      <c r="AL794" s="26"/>
      <c r="AM794" s="26"/>
    </row>
    <row r="795" spans="1:39" ht="12.75" customHeight="1" x14ac:dyDescent="0.2">
      <c r="A795" s="71"/>
      <c r="B795" s="71"/>
      <c r="C795" s="71"/>
      <c r="D795" s="26"/>
      <c r="E795" s="26"/>
      <c r="F795" s="26"/>
      <c r="G795" s="26"/>
      <c r="H795" s="26"/>
      <c r="I795" s="26"/>
      <c r="J795" s="71"/>
      <c r="K795" s="71"/>
      <c r="L795" s="71"/>
      <c r="M795" s="26"/>
      <c r="N795" s="26"/>
      <c r="O795" s="26"/>
      <c r="P795" s="69"/>
      <c r="Q795" s="69"/>
      <c r="R795" s="26"/>
      <c r="S795" s="26"/>
      <c r="T795" s="26"/>
      <c r="U795" s="26"/>
      <c r="V795" s="26"/>
      <c r="W795" s="26"/>
      <c r="X795" s="26"/>
      <c r="Y795" s="26"/>
      <c r="Z795" s="26"/>
      <c r="AA795" s="26"/>
      <c r="AB795" s="26"/>
      <c r="AC795" s="26"/>
      <c r="AD795" s="26"/>
      <c r="AE795" s="26"/>
      <c r="AF795" s="26"/>
      <c r="AG795" s="26"/>
      <c r="AH795" s="26"/>
      <c r="AI795" s="26"/>
      <c r="AJ795" s="26"/>
      <c r="AK795" s="26"/>
      <c r="AL795" s="26"/>
      <c r="AM795" s="26"/>
    </row>
    <row r="796" spans="1:39" ht="12.75" customHeight="1" x14ac:dyDescent="0.2">
      <c r="A796" s="71"/>
      <c r="B796" s="71"/>
      <c r="C796" s="71"/>
      <c r="D796" s="26"/>
      <c r="E796" s="26"/>
      <c r="F796" s="26"/>
      <c r="G796" s="26"/>
      <c r="H796" s="26"/>
      <c r="I796" s="26"/>
      <c r="J796" s="71"/>
      <c r="K796" s="71"/>
      <c r="L796" s="71"/>
      <c r="M796" s="26"/>
      <c r="N796" s="26"/>
      <c r="O796" s="26"/>
      <c r="P796" s="69"/>
      <c r="Q796" s="69"/>
      <c r="R796" s="26"/>
      <c r="S796" s="26"/>
      <c r="T796" s="26"/>
      <c r="U796" s="26"/>
      <c r="V796" s="26"/>
      <c r="W796" s="26"/>
      <c r="X796" s="26"/>
      <c r="Y796" s="26"/>
      <c r="Z796" s="26"/>
      <c r="AA796" s="26"/>
      <c r="AB796" s="26"/>
      <c r="AC796" s="26"/>
      <c r="AD796" s="26"/>
      <c r="AE796" s="26"/>
      <c r="AF796" s="26"/>
      <c r="AG796" s="26"/>
      <c r="AH796" s="26"/>
      <c r="AI796" s="26"/>
      <c r="AJ796" s="26"/>
      <c r="AK796" s="26"/>
      <c r="AL796" s="26"/>
      <c r="AM796" s="26"/>
    </row>
    <row r="797" spans="1:39" ht="12.75" customHeight="1" x14ac:dyDescent="0.2">
      <c r="A797" s="71"/>
      <c r="B797" s="71"/>
      <c r="C797" s="71"/>
      <c r="D797" s="26"/>
      <c r="E797" s="26"/>
      <c r="F797" s="26"/>
      <c r="G797" s="26"/>
      <c r="H797" s="26"/>
      <c r="I797" s="26"/>
      <c r="J797" s="71"/>
      <c r="K797" s="71"/>
      <c r="L797" s="71"/>
      <c r="M797" s="26"/>
      <c r="N797" s="26"/>
      <c r="O797" s="26"/>
      <c r="P797" s="69"/>
      <c r="Q797" s="69"/>
      <c r="R797" s="26"/>
      <c r="S797" s="26"/>
      <c r="T797" s="26"/>
      <c r="U797" s="26"/>
      <c r="V797" s="26"/>
      <c r="W797" s="26"/>
      <c r="X797" s="26"/>
      <c r="Y797" s="26"/>
      <c r="Z797" s="26"/>
      <c r="AA797" s="26"/>
      <c r="AB797" s="26"/>
      <c r="AC797" s="26"/>
      <c r="AD797" s="26"/>
      <c r="AE797" s="26"/>
      <c r="AF797" s="26"/>
      <c r="AG797" s="26"/>
      <c r="AH797" s="26"/>
      <c r="AI797" s="26"/>
      <c r="AJ797" s="26"/>
      <c r="AK797" s="26"/>
      <c r="AL797" s="26"/>
      <c r="AM797" s="26"/>
    </row>
    <row r="798" spans="1:39" ht="12.75" customHeight="1" x14ac:dyDescent="0.2">
      <c r="A798" s="71"/>
      <c r="B798" s="71"/>
      <c r="C798" s="71"/>
      <c r="D798" s="26"/>
      <c r="E798" s="26"/>
      <c r="F798" s="26"/>
      <c r="G798" s="26"/>
      <c r="H798" s="26"/>
      <c r="I798" s="26"/>
      <c r="J798" s="71"/>
      <c r="K798" s="71"/>
      <c r="L798" s="71"/>
      <c r="M798" s="26"/>
      <c r="N798" s="26"/>
      <c r="O798" s="26"/>
      <c r="P798" s="69"/>
      <c r="Q798" s="69"/>
      <c r="R798" s="26"/>
      <c r="S798" s="26"/>
      <c r="T798" s="26"/>
      <c r="U798" s="26"/>
      <c r="V798" s="26"/>
      <c r="W798" s="26"/>
      <c r="X798" s="26"/>
      <c r="Y798" s="26"/>
      <c r="Z798" s="26"/>
      <c r="AA798" s="26"/>
      <c r="AB798" s="26"/>
      <c r="AC798" s="26"/>
      <c r="AD798" s="26"/>
      <c r="AE798" s="26"/>
      <c r="AF798" s="26"/>
      <c r="AG798" s="26"/>
      <c r="AH798" s="26"/>
      <c r="AI798" s="26"/>
      <c r="AJ798" s="26"/>
      <c r="AK798" s="26"/>
      <c r="AL798" s="26"/>
      <c r="AM798" s="26"/>
    </row>
    <row r="799" spans="1:39" ht="12.75" customHeight="1" x14ac:dyDescent="0.2">
      <c r="A799" s="71"/>
      <c r="B799" s="71"/>
      <c r="C799" s="71"/>
      <c r="D799" s="26"/>
      <c r="E799" s="26"/>
      <c r="F799" s="26"/>
      <c r="G799" s="26"/>
      <c r="H799" s="26"/>
      <c r="I799" s="26"/>
      <c r="J799" s="71"/>
      <c r="K799" s="71"/>
      <c r="L799" s="71"/>
      <c r="M799" s="26"/>
      <c r="N799" s="26"/>
      <c r="O799" s="26"/>
      <c r="P799" s="69"/>
      <c r="Q799" s="69"/>
      <c r="R799" s="26"/>
      <c r="S799" s="26"/>
      <c r="T799" s="26"/>
      <c r="U799" s="26"/>
      <c r="V799" s="26"/>
      <c r="W799" s="26"/>
      <c r="X799" s="26"/>
      <c r="Y799" s="26"/>
      <c r="Z799" s="26"/>
      <c r="AA799" s="26"/>
      <c r="AB799" s="26"/>
      <c r="AC799" s="26"/>
      <c r="AD799" s="26"/>
      <c r="AE799" s="26"/>
      <c r="AF799" s="26"/>
      <c r="AG799" s="26"/>
      <c r="AH799" s="26"/>
      <c r="AI799" s="26"/>
      <c r="AJ799" s="26"/>
      <c r="AK799" s="26"/>
      <c r="AL799" s="26"/>
      <c r="AM799" s="26"/>
    </row>
    <row r="800" spans="1:39" ht="12.75" customHeight="1" x14ac:dyDescent="0.2">
      <c r="A800" s="71"/>
      <c r="B800" s="71"/>
      <c r="C800" s="71"/>
      <c r="D800" s="26"/>
      <c r="E800" s="26"/>
      <c r="F800" s="26"/>
      <c r="G800" s="26"/>
      <c r="H800" s="26"/>
      <c r="I800" s="26"/>
      <c r="J800" s="71"/>
      <c r="K800" s="71"/>
      <c r="L800" s="71"/>
      <c r="M800" s="26"/>
      <c r="N800" s="26"/>
      <c r="O800" s="26"/>
      <c r="P800" s="69"/>
      <c r="Q800" s="69"/>
      <c r="R800" s="26"/>
      <c r="S800" s="26"/>
      <c r="T800" s="26"/>
      <c r="U800" s="26"/>
      <c r="V800" s="26"/>
      <c r="W800" s="26"/>
      <c r="X800" s="26"/>
      <c r="Y800" s="26"/>
      <c r="Z800" s="26"/>
      <c r="AA800" s="26"/>
      <c r="AB800" s="26"/>
      <c r="AC800" s="26"/>
      <c r="AD800" s="26"/>
      <c r="AE800" s="26"/>
      <c r="AF800" s="26"/>
      <c r="AG800" s="26"/>
      <c r="AH800" s="26"/>
      <c r="AI800" s="26"/>
      <c r="AJ800" s="26"/>
      <c r="AK800" s="26"/>
      <c r="AL800" s="26"/>
      <c r="AM800" s="26"/>
    </row>
    <row r="801" spans="1:39" ht="12.75" customHeight="1" x14ac:dyDescent="0.2">
      <c r="A801" s="71"/>
      <c r="B801" s="71"/>
      <c r="C801" s="71"/>
      <c r="D801" s="26"/>
      <c r="E801" s="26"/>
      <c r="F801" s="26"/>
      <c r="G801" s="26"/>
      <c r="H801" s="26"/>
      <c r="I801" s="26"/>
      <c r="J801" s="71"/>
      <c r="K801" s="71"/>
      <c r="L801" s="71"/>
      <c r="M801" s="26"/>
      <c r="N801" s="26"/>
      <c r="O801" s="26"/>
      <c r="P801" s="69"/>
      <c r="Q801" s="69"/>
      <c r="R801" s="26"/>
      <c r="S801" s="26"/>
      <c r="T801" s="26"/>
      <c r="U801" s="26"/>
      <c r="V801" s="26"/>
      <c r="W801" s="26"/>
      <c r="X801" s="26"/>
      <c r="Y801" s="26"/>
      <c r="Z801" s="26"/>
      <c r="AA801" s="26"/>
      <c r="AB801" s="26"/>
      <c r="AC801" s="26"/>
      <c r="AD801" s="26"/>
      <c r="AE801" s="26"/>
      <c r="AF801" s="26"/>
      <c r="AG801" s="26"/>
      <c r="AH801" s="26"/>
      <c r="AI801" s="26"/>
      <c r="AJ801" s="26"/>
      <c r="AK801" s="26"/>
      <c r="AL801" s="26"/>
      <c r="AM801" s="26"/>
    </row>
    <row r="802" spans="1:39" ht="12.75" customHeight="1" x14ac:dyDescent="0.2">
      <c r="A802" s="71"/>
      <c r="B802" s="71"/>
      <c r="C802" s="71"/>
      <c r="D802" s="26"/>
      <c r="E802" s="26"/>
      <c r="F802" s="26"/>
      <c r="G802" s="26"/>
      <c r="H802" s="26"/>
      <c r="I802" s="26"/>
      <c r="J802" s="71"/>
      <c r="K802" s="71"/>
      <c r="L802" s="71"/>
      <c r="M802" s="26"/>
      <c r="N802" s="26"/>
      <c r="O802" s="26"/>
      <c r="P802" s="69"/>
      <c r="Q802" s="69"/>
      <c r="R802" s="26"/>
      <c r="S802" s="26"/>
      <c r="T802" s="26"/>
      <c r="U802" s="26"/>
      <c r="V802" s="26"/>
      <c r="W802" s="26"/>
      <c r="X802" s="26"/>
      <c r="Y802" s="26"/>
      <c r="Z802" s="26"/>
      <c r="AA802" s="26"/>
      <c r="AB802" s="26"/>
      <c r="AC802" s="26"/>
      <c r="AD802" s="26"/>
      <c r="AE802" s="26"/>
      <c r="AF802" s="26"/>
      <c r="AG802" s="26"/>
      <c r="AH802" s="26"/>
      <c r="AI802" s="26"/>
      <c r="AJ802" s="26"/>
      <c r="AK802" s="26"/>
      <c r="AL802" s="26"/>
      <c r="AM802" s="26"/>
    </row>
    <row r="803" spans="1:39" ht="12.75" customHeight="1" x14ac:dyDescent="0.2">
      <c r="A803" s="71"/>
      <c r="B803" s="71"/>
      <c r="C803" s="71"/>
      <c r="D803" s="26"/>
      <c r="E803" s="26"/>
      <c r="F803" s="26"/>
      <c r="G803" s="26"/>
      <c r="H803" s="26"/>
      <c r="I803" s="26"/>
      <c r="J803" s="71"/>
      <c r="K803" s="71"/>
      <c r="L803" s="71"/>
      <c r="M803" s="26"/>
      <c r="N803" s="26"/>
      <c r="O803" s="26"/>
      <c r="P803" s="69"/>
      <c r="Q803" s="69"/>
      <c r="R803" s="26"/>
      <c r="S803" s="26"/>
      <c r="T803" s="26"/>
      <c r="U803" s="26"/>
      <c r="V803" s="26"/>
      <c r="W803" s="26"/>
      <c r="X803" s="26"/>
      <c r="Y803" s="26"/>
      <c r="Z803" s="26"/>
      <c r="AA803" s="26"/>
      <c r="AB803" s="26"/>
      <c r="AC803" s="26"/>
      <c r="AD803" s="26"/>
      <c r="AE803" s="26"/>
      <c r="AF803" s="26"/>
      <c r="AG803" s="26"/>
      <c r="AH803" s="26"/>
      <c r="AI803" s="26"/>
      <c r="AJ803" s="26"/>
      <c r="AK803" s="26"/>
      <c r="AL803" s="26"/>
      <c r="AM803" s="26"/>
    </row>
    <row r="804" spans="1:39" ht="12.75" customHeight="1" x14ac:dyDescent="0.2">
      <c r="A804" s="71"/>
      <c r="B804" s="71"/>
      <c r="C804" s="71"/>
      <c r="D804" s="26"/>
      <c r="E804" s="26"/>
      <c r="F804" s="26"/>
      <c r="G804" s="26"/>
      <c r="H804" s="26"/>
      <c r="I804" s="26"/>
      <c r="J804" s="71"/>
      <c r="K804" s="71"/>
      <c r="L804" s="71"/>
      <c r="M804" s="26"/>
      <c r="N804" s="26"/>
      <c r="O804" s="26"/>
      <c r="P804" s="69"/>
      <c r="Q804" s="69"/>
      <c r="R804" s="26"/>
      <c r="S804" s="26"/>
      <c r="T804" s="26"/>
      <c r="U804" s="26"/>
      <c r="V804" s="26"/>
      <c r="W804" s="26"/>
      <c r="X804" s="26"/>
      <c r="Y804" s="26"/>
      <c r="Z804" s="26"/>
      <c r="AA804" s="26"/>
      <c r="AB804" s="26"/>
      <c r="AC804" s="26"/>
      <c r="AD804" s="26"/>
      <c r="AE804" s="26"/>
      <c r="AF804" s="26"/>
      <c r="AG804" s="26"/>
      <c r="AH804" s="26"/>
      <c r="AI804" s="26"/>
      <c r="AJ804" s="26"/>
      <c r="AK804" s="26"/>
      <c r="AL804" s="26"/>
      <c r="AM804" s="26"/>
    </row>
    <row r="805" spans="1:39" ht="12.75" customHeight="1" x14ac:dyDescent="0.2">
      <c r="A805" s="71"/>
      <c r="B805" s="71"/>
      <c r="C805" s="71"/>
      <c r="D805" s="26"/>
      <c r="E805" s="26"/>
      <c r="F805" s="26"/>
      <c r="G805" s="26"/>
      <c r="H805" s="26"/>
      <c r="I805" s="26"/>
      <c r="J805" s="71"/>
      <c r="K805" s="71"/>
      <c r="L805" s="71"/>
      <c r="M805" s="26"/>
      <c r="N805" s="26"/>
      <c r="O805" s="26"/>
      <c r="P805" s="69"/>
      <c r="Q805" s="69"/>
      <c r="R805" s="26"/>
      <c r="S805" s="26"/>
      <c r="T805" s="26"/>
      <c r="U805" s="26"/>
      <c r="V805" s="26"/>
      <c r="W805" s="26"/>
      <c r="X805" s="26"/>
      <c r="Y805" s="26"/>
      <c r="Z805" s="26"/>
      <c r="AA805" s="26"/>
      <c r="AB805" s="26"/>
      <c r="AC805" s="26"/>
      <c r="AD805" s="26"/>
      <c r="AE805" s="26"/>
      <c r="AF805" s="26"/>
      <c r="AG805" s="26"/>
      <c r="AH805" s="26"/>
      <c r="AI805" s="26"/>
      <c r="AJ805" s="26"/>
      <c r="AK805" s="26"/>
      <c r="AL805" s="26"/>
      <c r="AM805" s="26"/>
    </row>
    <row r="806" spans="1:39" ht="12.75" customHeight="1" x14ac:dyDescent="0.2">
      <c r="A806" s="71"/>
      <c r="B806" s="71"/>
      <c r="C806" s="71"/>
      <c r="D806" s="26"/>
      <c r="E806" s="26"/>
      <c r="F806" s="26"/>
      <c r="G806" s="26"/>
      <c r="H806" s="26"/>
      <c r="I806" s="26"/>
      <c r="J806" s="71"/>
      <c r="K806" s="71"/>
      <c r="L806" s="71"/>
      <c r="M806" s="26"/>
      <c r="N806" s="26"/>
      <c r="O806" s="26"/>
      <c r="P806" s="69"/>
      <c r="Q806" s="69"/>
      <c r="R806" s="26"/>
      <c r="S806" s="26"/>
      <c r="T806" s="26"/>
      <c r="U806" s="26"/>
      <c r="V806" s="26"/>
      <c r="W806" s="26"/>
      <c r="X806" s="26"/>
      <c r="Y806" s="26"/>
      <c r="Z806" s="26"/>
      <c r="AA806" s="26"/>
      <c r="AB806" s="26"/>
      <c r="AC806" s="26"/>
      <c r="AD806" s="26"/>
      <c r="AE806" s="26"/>
      <c r="AF806" s="26"/>
      <c r="AG806" s="26"/>
      <c r="AH806" s="26"/>
      <c r="AI806" s="26"/>
      <c r="AJ806" s="26"/>
      <c r="AK806" s="26"/>
      <c r="AL806" s="26"/>
      <c r="AM806" s="26"/>
    </row>
    <row r="807" spans="1:39" ht="12.75" customHeight="1" x14ac:dyDescent="0.2">
      <c r="A807" s="71"/>
      <c r="B807" s="71"/>
      <c r="C807" s="71"/>
      <c r="D807" s="26"/>
      <c r="E807" s="26"/>
      <c r="F807" s="26"/>
      <c r="G807" s="26"/>
      <c r="H807" s="26"/>
      <c r="I807" s="26"/>
      <c r="J807" s="71"/>
      <c r="K807" s="71"/>
      <c r="L807" s="71"/>
      <c r="M807" s="26"/>
      <c r="N807" s="26"/>
      <c r="O807" s="26"/>
      <c r="P807" s="69"/>
      <c r="Q807" s="69"/>
      <c r="R807" s="26"/>
      <c r="S807" s="26"/>
      <c r="T807" s="26"/>
      <c r="U807" s="26"/>
      <c r="V807" s="26"/>
      <c r="W807" s="26"/>
      <c r="X807" s="26"/>
      <c r="Y807" s="26"/>
      <c r="Z807" s="26"/>
      <c r="AA807" s="26"/>
      <c r="AB807" s="26"/>
      <c r="AC807" s="26"/>
      <c r="AD807" s="26"/>
      <c r="AE807" s="26"/>
      <c r="AF807" s="26"/>
      <c r="AG807" s="26"/>
      <c r="AH807" s="26"/>
      <c r="AI807" s="26"/>
      <c r="AJ807" s="26"/>
      <c r="AK807" s="26"/>
      <c r="AL807" s="26"/>
      <c r="AM807" s="26"/>
    </row>
    <row r="808" spans="1:39" ht="12.75" customHeight="1" x14ac:dyDescent="0.2">
      <c r="A808" s="71"/>
      <c r="B808" s="71"/>
      <c r="C808" s="71"/>
      <c r="D808" s="26"/>
      <c r="E808" s="26"/>
      <c r="F808" s="26"/>
      <c r="G808" s="26"/>
      <c r="H808" s="26"/>
      <c r="I808" s="26"/>
      <c r="J808" s="71"/>
      <c r="K808" s="71"/>
      <c r="L808" s="71"/>
      <c r="M808" s="26"/>
      <c r="N808" s="26"/>
      <c r="O808" s="26"/>
      <c r="P808" s="69"/>
      <c r="Q808" s="69"/>
      <c r="R808" s="26"/>
      <c r="S808" s="26"/>
      <c r="T808" s="26"/>
      <c r="U808" s="26"/>
      <c r="V808" s="26"/>
      <c r="W808" s="26"/>
      <c r="X808" s="26"/>
      <c r="Y808" s="26"/>
      <c r="Z808" s="26"/>
      <c r="AA808" s="26"/>
      <c r="AB808" s="26"/>
      <c r="AC808" s="26"/>
      <c r="AD808" s="26"/>
      <c r="AE808" s="26"/>
      <c r="AF808" s="26"/>
      <c r="AG808" s="26"/>
      <c r="AH808" s="26"/>
      <c r="AI808" s="26"/>
      <c r="AJ808" s="26"/>
      <c r="AK808" s="26"/>
      <c r="AL808" s="26"/>
      <c r="AM808" s="26"/>
    </row>
    <row r="809" spans="1:39" ht="12.75" customHeight="1" x14ac:dyDescent="0.2">
      <c r="A809" s="71"/>
      <c r="B809" s="71"/>
      <c r="C809" s="71"/>
      <c r="D809" s="26"/>
      <c r="E809" s="26"/>
      <c r="F809" s="26"/>
      <c r="G809" s="26"/>
      <c r="H809" s="26"/>
      <c r="I809" s="26"/>
      <c r="J809" s="71"/>
      <c r="K809" s="71"/>
      <c r="L809" s="71"/>
      <c r="M809" s="26"/>
      <c r="N809" s="26"/>
      <c r="O809" s="26"/>
      <c r="P809" s="69"/>
      <c r="Q809" s="69"/>
      <c r="R809" s="26"/>
      <c r="S809" s="26"/>
      <c r="T809" s="26"/>
      <c r="U809" s="26"/>
      <c r="V809" s="26"/>
      <c r="W809" s="26"/>
      <c r="X809" s="26"/>
      <c r="Y809" s="26"/>
      <c r="Z809" s="26"/>
      <c r="AA809" s="26"/>
      <c r="AB809" s="26"/>
      <c r="AC809" s="26"/>
      <c r="AD809" s="26"/>
      <c r="AE809" s="26"/>
      <c r="AF809" s="26"/>
      <c r="AG809" s="26"/>
      <c r="AH809" s="26"/>
      <c r="AI809" s="26"/>
      <c r="AJ809" s="26"/>
      <c r="AK809" s="26"/>
      <c r="AL809" s="26"/>
      <c r="AM809" s="26"/>
    </row>
    <row r="810" spans="1:39" ht="12.75" customHeight="1" x14ac:dyDescent="0.2">
      <c r="A810" s="71"/>
      <c r="B810" s="71"/>
      <c r="C810" s="71"/>
      <c r="D810" s="26"/>
      <c r="E810" s="26"/>
      <c r="F810" s="26"/>
      <c r="G810" s="26"/>
      <c r="H810" s="26"/>
      <c r="I810" s="26"/>
      <c r="J810" s="71"/>
      <c r="K810" s="71"/>
      <c r="L810" s="71"/>
      <c r="M810" s="26"/>
      <c r="N810" s="26"/>
      <c r="O810" s="26"/>
      <c r="P810" s="69"/>
      <c r="Q810" s="69"/>
      <c r="R810" s="26"/>
      <c r="S810" s="26"/>
      <c r="T810" s="26"/>
      <c r="U810" s="26"/>
      <c r="V810" s="26"/>
      <c r="W810" s="26"/>
      <c r="X810" s="26"/>
      <c r="Y810" s="26"/>
      <c r="Z810" s="26"/>
      <c r="AA810" s="26"/>
      <c r="AB810" s="26"/>
      <c r="AC810" s="26"/>
      <c r="AD810" s="26"/>
      <c r="AE810" s="26"/>
      <c r="AF810" s="26"/>
      <c r="AG810" s="26"/>
      <c r="AH810" s="26"/>
      <c r="AI810" s="26"/>
      <c r="AJ810" s="26"/>
      <c r="AK810" s="26"/>
      <c r="AL810" s="26"/>
      <c r="AM810" s="26"/>
    </row>
    <row r="811" spans="1:39" ht="12.75" customHeight="1" x14ac:dyDescent="0.2">
      <c r="A811" s="71"/>
      <c r="B811" s="71"/>
      <c r="C811" s="71"/>
      <c r="D811" s="26"/>
      <c r="E811" s="26"/>
      <c r="F811" s="26"/>
      <c r="G811" s="26"/>
      <c r="H811" s="26"/>
      <c r="I811" s="26"/>
      <c r="J811" s="71"/>
      <c r="K811" s="71"/>
      <c r="L811" s="71"/>
      <c r="M811" s="26"/>
      <c r="N811" s="26"/>
      <c r="O811" s="26"/>
      <c r="P811" s="69"/>
      <c r="Q811" s="69"/>
      <c r="R811" s="26"/>
      <c r="S811" s="26"/>
      <c r="T811" s="26"/>
      <c r="U811" s="26"/>
      <c r="V811" s="26"/>
      <c r="W811" s="26"/>
      <c r="X811" s="26"/>
      <c r="Y811" s="26"/>
      <c r="Z811" s="26"/>
      <c r="AA811" s="26"/>
      <c r="AB811" s="26"/>
      <c r="AC811" s="26"/>
      <c r="AD811" s="26"/>
      <c r="AE811" s="26"/>
      <c r="AF811" s="26"/>
      <c r="AG811" s="26"/>
      <c r="AH811" s="26"/>
      <c r="AI811" s="26"/>
      <c r="AJ811" s="26"/>
      <c r="AK811" s="26"/>
      <c r="AL811" s="26"/>
      <c r="AM811" s="26"/>
    </row>
    <row r="812" spans="1:39" ht="12.75" customHeight="1" x14ac:dyDescent="0.2">
      <c r="A812" s="71"/>
      <c r="B812" s="71"/>
      <c r="C812" s="71"/>
      <c r="D812" s="26"/>
      <c r="E812" s="26"/>
      <c r="F812" s="26"/>
      <c r="G812" s="26"/>
      <c r="H812" s="26"/>
      <c r="I812" s="26"/>
      <c r="J812" s="71"/>
      <c r="K812" s="71"/>
      <c r="L812" s="71"/>
      <c r="M812" s="26"/>
      <c r="N812" s="26"/>
      <c r="O812" s="26"/>
      <c r="P812" s="69"/>
      <c r="Q812" s="69"/>
      <c r="R812" s="26"/>
      <c r="S812" s="26"/>
      <c r="T812" s="26"/>
      <c r="U812" s="26"/>
      <c r="V812" s="26"/>
      <c r="W812" s="26"/>
      <c r="X812" s="26"/>
      <c r="Y812" s="26"/>
      <c r="Z812" s="26"/>
      <c r="AA812" s="26"/>
      <c r="AB812" s="26"/>
      <c r="AC812" s="26"/>
      <c r="AD812" s="26"/>
      <c r="AE812" s="26"/>
      <c r="AF812" s="26"/>
      <c r="AG812" s="26"/>
      <c r="AH812" s="26"/>
      <c r="AI812" s="26"/>
      <c r="AJ812" s="26"/>
      <c r="AK812" s="26"/>
      <c r="AL812" s="26"/>
      <c r="AM812" s="26"/>
    </row>
    <row r="813" spans="1:39" ht="12.75" customHeight="1" x14ac:dyDescent="0.2">
      <c r="A813" s="71"/>
      <c r="B813" s="71"/>
      <c r="C813" s="71"/>
      <c r="D813" s="26"/>
      <c r="E813" s="26"/>
      <c r="F813" s="26"/>
      <c r="G813" s="26"/>
      <c r="H813" s="26"/>
      <c r="I813" s="26"/>
      <c r="J813" s="71"/>
      <c r="K813" s="71"/>
      <c r="L813" s="71"/>
      <c r="M813" s="26"/>
      <c r="N813" s="26"/>
      <c r="O813" s="26"/>
      <c r="P813" s="69"/>
      <c r="Q813" s="69"/>
      <c r="R813" s="26"/>
      <c r="S813" s="26"/>
      <c r="T813" s="26"/>
      <c r="U813" s="26"/>
      <c r="V813" s="26"/>
      <c r="W813" s="26"/>
      <c r="X813" s="26"/>
      <c r="Y813" s="26"/>
      <c r="Z813" s="26"/>
      <c r="AA813" s="26"/>
      <c r="AB813" s="26"/>
      <c r="AC813" s="26"/>
      <c r="AD813" s="26"/>
      <c r="AE813" s="26"/>
      <c r="AF813" s="26"/>
      <c r="AG813" s="26"/>
      <c r="AH813" s="26"/>
      <c r="AI813" s="26"/>
      <c r="AJ813" s="26"/>
      <c r="AK813" s="26"/>
      <c r="AL813" s="26"/>
      <c r="AM813" s="26"/>
    </row>
    <row r="814" spans="1:39" ht="12.75" customHeight="1" x14ac:dyDescent="0.2">
      <c r="A814" s="71"/>
      <c r="B814" s="71"/>
      <c r="C814" s="71"/>
      <c r="D814" s="26"/>
      <c r="E814" s="26"/>
      <c r="F814" s="26"/>
      <c r="G814" s="26"/>
      <c r="H814" s="26"/>
      <c r="I814" s="26"/>
      <c r="J814" s="71"/>
      <c r="K814" s="71"/>
      <c r="L814" s="71"/>
      <c r="M814" s="26"/>
      <c r="N814" s="26"/>
      <c r="O814" s="26"/>
      <c r="P814" s="69"/>
      <c r="Q814" s="69"/>
      <c r="R814" s="26"/>
      <c r="S814" s="26"/>
      <c r="T814" s="26"/>
      <c r="U814" s="26"/>
      <c r="V814" s="26"/>
      <c r="W814" s="26"/>
      <c r="X814" s="26"/>
      <c r="Y814" s="26"/>
      <c r="Z814" s="26"/>
      <c r="AA814" s="26"/>
      <c r="AB814" s="26"/>
      <c r="AC814" s="26"/>
      <c r="AD814" s="26"/>
      <c r="AE814" s="26"/>
      <c r="AF814" s="26"/>
      <c r="AG814" s="26"/>
      <c r="AH814" s="26"/>
      <c r="AI814" s="26"/>
      <c r="AJ814" s="26"/>
      <c r="AK814" s="26"/>
      <c r="AL814" s="26"/>
      <c r="AM814" s="26"/>
    </row>
    <row r="815" spans="1:39" ht="12.75" customHeight="1" x14ac:dyDescent="0.2">
      <c r="A815" s="71"/>
      <c r="B815" s="71"/>
      <c r="C815" s="71"/>
      <c r="D815" s="26"/>
      <c r="E815" s="26"/>
      <c r="F815" s="26"/>
      <c r="G815" s="26"/>
      <c r="H815" s="26"/>
      <c r="I815" s="26"/>
      <c r="J815" s="71"/>
      <c r="K815" s="71"/>
      <c r="L815" s="71"/>
      <c r="M815" s="26"/>
      <c r="N815" s="26"/>
      <c r="O815" s="26"/>
      <c r="P815" s="69"/>
      <c r="Q815" s="69"/>
      <c r="R815" s="26"/>
      <c r="S815" s="26"/>
      <c r="T815" s="26"/>
      <c r="U815" s="26"/>
      <c r="V815" s="26"/>
      <c r="W815" s="26"/>
      <c r="X815" s="26"/>
      <c r="Y815" s="26"/>
      <c r="Z815" s="26"/>
      <c r="AA815" s="26"/>
      <c r="AB815" s="26"/>
      <c r="AC815" s="26"/>
      <c r="AD815" s="26"/>
      <c r="AE815" s="26"/>
      <c r="AF815" s="26"/>
      <c r="AG815" s="26"/>
      <c r="AH815" s="26"/>
      <c r="AI815" s="26"/>
      <c r="AJ815" s="26"/>
      <c r="AK815" s="26"/>
      <c r="AL815" s="26"/>
      <c r="AM815" s="26"/>
    </row>
    <row r="816" spans="1:39" ht="12.75" customHeight="1" x14ac:dyDescent="0.2">
      <c r="A816" s="71"/>
      <c r="B816" s="71"/>
      <c r="C816" s="71"/>
      <c r="D816" s="26"/>
      <c r="E816" s="26"/>
      <c r="F816" s="26"/>
      <c r="G816" s="26"/>
      <c r="H816" s="26"/>
      <c r="I816" s="26"/>
      <c r="J816" s="71"/>
      <c r="K816" s="71"/>
      <c r="L816" s="71"/>
      <c r="M816" s="26"/>
      <c r="N816" s="26"/>
      <c r="O816" s="26"/>
      <c r="P816" s="69"/>
      <c r="Q816" s="69"/>
      <c r="R816" s="26"/>
      <c r="S816" s="26"/>
      <c r="T816" s="26"/>
      <c r="U816" s="26"/>
      <c r="V816" s="26"/>
      <c r="W816" s="26"/>
      <c r="X816" s="26"/>
      <c r="Y816" s="26"/>
      <c r="Z816" s="26"/>
      <c r="AA816" s="26"/>
      <c r="AB816" s="26"/>
      <c r="AC816" s="26"/>
      <c r="AD816" s="26"/>
      <c r="AE816" s="26"/>
      <c r="AF816" s="26"/>
      <c r="AG816" s="26"/>
      <c r="AH816" s="26"/>
      <c r="AI816" s="26"/>
      <c r="AJ816" s="26"/>
      <c r="AK816" s="26"/>
      <c r="AL816" s="26"/>
      <c r="AM816" s="26"/>
    </row>
    <row r="817" spans="1:39" ht="12.75" customHeight="1" x14ac:dyDescent="0.2">
      <c r="A817" s="71"/>
      <c r="B817" s="71"/>
      <c r="C817" s="71"/>
      <c r="D817" s="26"/>
      <c r="E817" s="26"/>
      <c r="F817" s="26"/>
      <c r="G817" s="26"/>
      <c r="H817" s="26"/>
      <c r="I817" s="26"/>
      <c r="J817" s="71"/>
      <c r="K817" s="71"/>
      <c r="L817" s="71"/>
      <c r="M817" s="26"/>
      <c r="N817" s="26"/>
      <c r="O817" s="26"/>
      <c r="P817" s="69"/>
      <c r="Q817" s="69"/>
      <c r="R817" s="26"/>
      <c r="S817" s="26"/>
      <c r="T817" s="26"/>
      <c r="U817" s="26"/>
      <c r="V817" s="26"/>
      <c r="W817" s="26"/>
      <c r="X817" s="26"/>
      <c r="Y817" s="26"/>
      <c r="Z817" s="26"/>
      <c r="AA817" s="26"/>
      <c r="AB817" s="26"/>
      <c r="AC817" s="26"/>
      <c r="AD817" s="26"/>
      <c r="AE817" s="26"/>
      <c r="AF817" s="26"/>
      <c r="AG817" s="26"/>
      <c r="AH817" s="26"/>
      <c r="AI817" s="26"/>
      <c r="AJ817" s="26"/>
      <c r="AK817" s="26"/>
      <c r="AL817" s="26"/>
      <c r="AM817" s="26"/>
    </row>
    <row r="818" spans="1:39" ht="12.75" customHeight="1" x14ac:dyDescent="0.2">
      <c r="A818" s="71"/>
      <c r="B818" s="71"/>
      <c r="C818" s="71"/>
      <c r="D818" s="26"/>
      <c r="E818" s="26"/>
      <c r="F818" s="26"/>
      <c r="G818" s="26"/>
      <c r="H818" s="26"/>
      <c r="I818" s="26"/>
      <c r="J818" s="71"/>
      <c r="K818" s="71"/>
      <c r="L818" s="71"/>
      <c r="M818" s="26"/>
      <c r="N818" s="26"/>
      <c r="O818" s="26"/>
      <c r="P818" s="69"/>
      <c r="Q818" s="69"/>
      <c r="R818" s="26"/>
      <c r="S818" s="26"/>
      <c r="T818" s="26"/>
      <c r="U818" s="26"/>
      <c r="V818" s="26"/>
      <c r="W818" s="26"/>
      <c r="X818" s="26"/>
      <c r="Y818" s="26"/>
      <c r="Z818" s="26"/>
      <c r="AA818" s="26"/>
      <c r="AB818" s="26"/>
      <c r="AC818" s="26"/>
      <c r="AD818" s="26"/>
      <c r="AE818" s="26"/>
      <c r="AF818" s="26"/>
      <c r="AG818" s="26"/>
      <c r="AH818" s="26"/>
      <c r="AI818" s="26"/>
      <c r="AJ818" s="26"/>
      <c r="AK818" s="26"/>
      <c r="AL818" s="26"/>
      <c r="AM818" s="26"/>
    </row>
    <row r="819" spans="1:39" ht="12.75" customHeight="1" x14ac:dyDescent="0.2">
      <c r="A819" s="71"/>
      <c r="B819" s="71"/>
      <c r="C819" s="71"/>
      <c r="D819" s="26"/>
      <c r="E819" s="26"/>
      <c r="F819" s="26"/>
      <c r="G819" s="26"/>
      <c r="H819" s="26"/>
      <c r="I819" s="26"/>
      <c r="J819" s="71"/>
      <c r="K819" s="71"/>
      <c r="L819" s="71"/>
      <c r="M819" s="26"/>
      <c r="N819" s="26"/>
      <c r="O819" s="26"/>
      <c r="P819" s="69"/>
      <c r="Q819" s="69"/>
      <c r="R819" s="26"/>
      <c r="S819" s="26"/>
      <c r="T819" s="26"/>
      <c r="U819" s="26"/>
      <c r="V819" s="26"/>
      <c r="W819" s="26"/>
      <c r="X819" s="26"/>
      <c r="Y819" s="26"/>
      <c r="Z819" s="26"/>
      <c r="AA819" s="26"/>
      <c r="AB819" s="26"/>
      <c r="AC819" s="26"/>
      <c r="AD819" s="26"/>
      <c r="AE819" s="26"/>
      <c r="AF819" s="26"/>
      <c r="AG819" s="26"/>
      <c r="AH819" s="26"/>
      <c r="AI819" s="26"/>
      <c r="AJ819" s="26"/>
      <c r="AK819" s="26"/>
      <c r="AL819" s="26"/>
      <c r="AM819" s="26"/>
    </row>
    <row r="820" spans="1:39" ht="12.75" customHeight="1" x14ac:dyDescent="0.2">
      <c r="A820" s="71"/>
      <c r="B820" s="71"/>
      <c r="C820" s="71"/>
      <c r="D820" s="26"/>
      <c r="E820" s="26"/>
      <c r="F820" s="26"/>
      <c r="G820" s="26"/>
      <c r="H820" s="26"/>
      <c r="I820" s="26"/>
      <c r="J820" s="71"/>
      <c r="K820" s="71"/>
      <c r="L820" s="71"/>
      <c r="M820" s="26"/>
      <c r="N820" s="26"/>
      <c r="O820" s="26"/>
      <c r="P820" s="69"/>
      <c r="Q820" s="69"/>
      <c r="R820" s="26"/>
      <c r="S820" s="26"/>
      <c r="T820" s="26"/>
      <c r="U820" s="26"/>
      <c r="V820" s="26"/>
      <c r="W820" s="26"/>
      <c r="X820" s="26"/>
      <c r="Y820" s="26"/>
      <c r="Z820" s="26"/>
      <c r="AA820" s="26"/>
      <c r="AB820" s="26"/>
      <c r="AC820" s="26"/>
      <c r="AD820" s="26"/>
      <c r="AE820" s="26"/>
      <c r="AF820" s="26"/>
      <c r="AG820" s="26"/>
      <c r="AH820" s="26"/>
      <c r="AI820" s="26"/>
      <c r="AJ820" s="26"/>
      <c r="AK820" s="26"/>
      <c r="AL820" s="26"/>
      <c r="AM820" s="26"/>
    </row>
    <row r="821" spans="1:39" ht="12.75" customHeight="1" x14ac:dyDescent="0.2">
      <c r="A821" s="71"/>
      <c r="B821" s="71"/>
      <c r="C821" s="71"/>
      <c r="D821" s="26"/>
      <c r="E821" s="26"/>
      <c r="F821" s="26"/>
      <c r="G821" s="26"/>
      <c r="H821" s="26"/>
      <c r="I821" s="26"/>
      <c r="J821" s="71"/>
      <c r="K821" s="71"/>
      <c r="L821" s="71"/>
      <c r="M821" s="26"/>
      <c r="N821" s="26"/>
      <c r="O821" s="26"/>
      <c r="P821" s="69"/>
      <c r="Q821" s="69"/>
      <c r="R821" s="26"/>
      <c r="S821" s="26"/>
      <c r="T821" s="26"/>
      <c r="U821" s="26"/>
      <c r="V821" s="26"/>
      <c r="W821" s="26"/>
      <c r="X821" s="26"/>
      <c r="Y821" s="26"/>
      <c r="Z821" s="26"/>
      <c r="AA821" s="26"/>
      <c r="AB821" s="26"/>
      <c r="AC821" s="26"/>
      <c r="AD821" s="26"/>
      <c r="AE821" s="26"/>
      <c r="AF821" s="26"/>
      <c r="AG821" s="26"/>
      <c r="AH821" s="26"/>
      <c r="AI821" s="26"/>
      <c r="AJ821" s="26"/>
      <c r="AK821" s="26"/>
      <c r="AL821" s="26"/>
      <c r="AM821" s="26"/>
    </row>
    <row r="822" spans="1:39" ht="12.75" customHeight="1" x14ac:dyDescent="0.2">
      <c r="A822" s="71"/>
      <c r="B822" s="71"/>
      <c r="C822" s="71"/>
      <c r="D822" s="26"/>
      <c r="E822" s="26"/>
      <c r="F822" s="26"/>
      <c r="G822" s="26"/>
      <c r="H822" s="26"/>
      <c r="I822" s="26"/>
      <c r="J822" s="71"/>
      <c r="K822" s="71"/>
      <c r="L822" s="71"/>
      <c r="M822" s="26"/>
      <c r="N822" s="26"/>
      <c r="O822" s="26"/>
      <c r="P822" s="69"/>
      <c r="Q822" s="69"/>
      <c r="R822" s="26"/>
      <c r="S822" s="26"/>
      <c r="T822" s="26"/>
      <c r="U822" s="26"/>
      <c r="V822" s="26"/>
      <c r="W822" s="26"/>
      <c r="X822" s="26"/>
      <c r="Y822" s="26"/>
      <c r="Z822" s="26"/>
      <c r="AA822" s="26"/>
      <c r="AB822" s="26"/>
      <c r="AC822" s="26"/>
      <c r="AD822" s="26"/>
      <c r="AE822" s="26"/>
      <c r="AF822" s="26"/>
      <c r="AG822" s="26"/>
      <c r="AH822" s="26"/>
      <c r="AI822" s="26"/>
      <c r="AJ822" s="26"/>
      <c r="AK822" s="26"/>
      <c r="AL822" s="26"/>
      <c r="AM822" s="26"/>
    </row>
    <row r="823" spans="1:39" ht="12.75" customHeight="1" x14ac:dyDescent="0.2">
      <c r="A823" s="71"/>
      <c r="B823" s="71"/>
      <c r="C823" s="71"/>
      <c r="D823" s="26"/>
      <c r="E823" s="26"/>
      <c r="F823" s="26"/>
      <c r="G823" s="26"/>
      <c r="H823" s="26"/>
      <c r="I823" s="26"/>
      <c r="J823" s="71"/>
      <c r="K823" s="71"/>
      <c r="L823" s="71"/>
      <c r="M823" s="26"/>
      <c r="N823" s="26"/>
      <c r="O823" s="26"/>
      <c r="P823" s="69"/>
      <c r="Q823" s="69"/>
      <c r="R823" s="26"/>
      <c r="S823" s="26"/>
      <c r="T823" s="26"/>
      <c r="U823" s="26"/>
      <c r="V823" s="26"/>
      <c r="W823" s="26"/>
      <c r="X823" s="26"/>
      <c r="Y823" s="26"/>
      <c r="Z823" s="26"/>
      <c r="AA823" s="26"/>
      <c r="AB823" s="26"/>
      <c r="AC823" s="26"/>
      <c r="AD823" s="26"/>
      <c r="AE823" s="26"/>
      <c r="AF823" s="26"/>
      <c r="AG823" s="26"/>
      <c r="AH823" s="26"/>
      <c r="AI823" s="26"/>
      <c r="AJ823" s="26"/>
      <c r="AK823" s="26"/>
      <c r="AL823" s="26"/>
      <c r="AM823" s="26"/>
    </row>
    <row r="824" spans="1:39" ht="12.75" customHeight="1" x14ac:dyDescent="0.2">
      <c r="A824" s="71"/>
      <c r="B824" s="71"/>
      <c r="C824" s="71"/>
      <c r="D824" s="26"/>
      <c r="E824" s="26"/>
      <c r="F824" s="26"/>
      <c r="G824" s="26"/>
      <c r="H824" s="26"/>
      <c r="I824" s="26"/>
      <c r="J824" s="71"/>
      <c r="K824" s="71"/>
      <c r="L824" s="71"/>
      <c r="M824" s="26"/>
      <c r="N824" s="26"/>
      <c r="O824" s="26"/>
      <c r="P824" s="69"/>
      <c r="Q824" s="69"/>
      <c r="R824" s="26"/>
      <c r="S824" s="26"/>
      <c r="T824" s="26"/>
      <c r="U824" s="26"/>
      <c r="V824" s="26"/>
      <c r="W824" s="26"/>
      <c r="X824" s="26"/>
      <c r="Y824" s="26"/>
      <c r="Z824" s="26"/>
      <c r="AA824" s="26"/>
      <c r="AB824" s="26"/>
      <c r="AC824" s="26"/>
      <c r="AD824" s="26"/>
      <c r="AE824" s="26"/>
      <c r="AF824" s="26"/>
      <c r="AG824" s="26"/>
      <c r="AH824" s="26"/>
      <c r="AI824" s="26"/>
      <c r="AJ824" s="26"/>
      <c r="AK824" s="26"/>
      <c r="AL824" s="26"/>
      <c r="AM824" s="26"/>
    </row>
    <row r="825" spans="1:39" ht="12.75" customHeight="1" x14ac:dyDescent="0.2">
      <c r="A825" s="71"/>
      <c r="B825" s="71"/>
      <c r="C825" s="71"/>
      <c r="D825" s="26"/>
      <c r="E825" s="26"/>
      <c r="F825" s="26"/>
      <c r="G825" s="26"/>
      <c r="H825" s="26"/>
      <c r="I825" s="26"/>
      <c r="J825" s="71"/>
      <c r="K825" s="71"/>
      <c r="L825" s="71"/>
      <c r="M825" s="26"/>
      <c r="N825" s="26"/>
      <c r="O825" s="26"/>
      <c r="P825" s="69"/>
      <c r="Q825" s="69"/>
      <c r="R825" s="26"/>
      <c r="S825" s="26"/>
      <c r="T825" s="26"/>
      <c r="U825" s="26"/>
      <c r="V825" s="26"/>
      <c r="W825" s="26"/>
      <c r="X825" s="26"/>
      <c r="Y825" s="26"/>
      <c r="Z825" s="26"/>
      <c r="AA825" s="26"/>
      <c r="AB825" s="26"/>
      <c r="AC825" s="26"/>
      <c r="AD825" s="26"/>
      <c r="AE825" s="26"/>
      <c r="AF825" s="26"/>
      <c r="AG825" s="26"/>
      <c r="AH825" s="26"/>
      <c r="AI825" s="26"/>
      <c r="AJ825" s="26"/>
      <c r="AK825" s="26"/>
      <c r="AL825" s="26"/>
      <c r="AM825" s="26"/>
    </row>
    <row r="826" spans="1:39" ht="12.75" customHeight="1" x14ac:dyDescent="0.2">
      <c r="A826" s="71"/>
      <c r="B826" s="71"/>
      <c r="C826" s="71"/>
      <c r="D826" s="26"/>
      <c r="E826" s="26"/>
      <c r="F826" s="26"/>
      <c r="G826" s="26"/>
      <c r="H826" s="26"/>
      <c r="I826" s="26"/>
      <c r="J826" s="71"/>
      <c r="K826" s="71"/>
      <c r="L826" s="71"/>
      <c r="M826" s="26"/>
      <c r="N826" s="26"/>
      <c r="O826" s="26"/>
      <c r="P826" s="69"/>
      <c r="Q826" s="69"/>
      <c r="R826" s="26"/>
      <c r="S826" s="26"/>
      <c r="T826" s="26"/>
      <c r="U826" s="26"/>
      <c r="V826" s="26"/>
      <c r="W826" s="26"/>
      <c r="X826" s="26"/>
      <c r="Y826" s="26"/>
      <c r="Z826" s="26"/>
      <c r="AA826" s="26"/>
      <c r="AB826" s="26"/>
      <c r="AC826" s="26"/>
      <c r="AD826" s="26"/>
      <c r="AE826" s="26"/>
      <c r="AF826" s="26"/>
      <c r="AG826" s="26"/>
      <c r="AH826" s="26"/>
      <c r="AI826" s="26"/>
      <c r="AJ826" s="26"/>
      <c r="AK826" s="26"/>
      <c r="AL826" s="26"/>
      <c r="AM826" s="26"/>
    </row>
    <row r="827" spans="1:39" ht="12.75" customHeight="1" x14ac:dyDescent="0.2">
      <c r="A827" s="71"/>
      <c r="B827" s="71"/>
      <c r="C827" s="71"/>
      <c r="D827" s="26"/>
      <c r="E827" s="26"/>
      <c r="F827" s="26"/>
      <c r="G827" s="26"/>
      <c r="H827" s="26"/>
      <c r="I827" s="26"/>
      <c r="J827" s="71"/>
      <c r="K827" s="71"/>
      <c r="L827" s="71"/>
      <c r="M827" s="26"/>
      <c r="N827" s="26"/>
      <c r="O827" s="26"/>
      <c r="P827" s="69"/>
      <c r="Q827" s="69"/>
      <c r="R827" s="26"/>
      <c r="S827" s="26"/>
      <c r="T827" s="26"/>
      <c r="U827" s="26"/>
      <c r="V827" s="26"/>
      <c r="W827" s="26"/>
      <c r="X827" s="26"/>
      <c r="Y827" s="26"/>
      <c r="Z827" s="26"/>
      <c r="AA827" s="26"/>
      <c r="AB827" s="26"/>
      <c r="AC827" s="26"/>
      <c r="AD827" s="26"/>
      <c r="AE827" s="26"/>
      <c r="AF827" s="26"/>
      <c r="AG827" s="26"/>
      <c r="AH827" s="26"/>
      <c r="AI827" s="26"/>
      <c r="AJ827" s="26"/>
      <c r="AK827" s="26"/>
      <c r="AL827" s="26"/>
      <c r="AM827" s="26"/>
    </row>
    <row r="828" spans="1:39" ht="12.75" customHeight="1" x14ac:dyDescent="0.2">
      <c r="A828" s="71"/>
      <c r="B828" s="71"/>
      <c r="C828" s="71"/>
      <c r="D828" s="26"/>
      <c r="E828" s="26"/>
      <c r="F828" s="26"/>
      <c r="G828" s="26"/>
      <c r="H828" s="26"/>
      <c r="I828" s="26"/>
      <c r="J828" s="71"/>
      <c r="K828" s="71"/>
      <c r="L828" s="71"/>
      <c r="M828" s="26"/>
      <c r="N828" s="26"/>
      <c r="O828" s="26"/>
      <c r="P828" s="69"/>
      <c r="Q828" s="69"/>
      <c r="R828" s="26"/>
      <c r="S828" s="26"/>
      <c r="T828" s="26"/>
      <c r="U828" s="26"/>
      <c r="V828" s="26"/>
      <c r="W828" s="26"/>
      <c r="X828" s="26"/>
      <c r="Y828" s="26"/>
      <c r="Z828" s="26"/>
      <c r="AA828" s="26"/>
      <c r="AB828" s="26"/>
      <c r="AC828" s="26"/>
      <c r="AD828" s="26"/>
      <c r="AE828" s="26"/>
      <c r="AF828" s="26"/>
      <c r="AG828" s="26"/>
      <c r="AH828" s="26"/>
      <c r="AI828" s="26"/>
      <c r="AJ828" s="26"/>
      <c r="AK828" s="26"/>
      <c r="AL828" s="26"/>
      <c r="AM828" s="26"/>
    </row>
    <row r="829" spans="1:39" ht="12.75" customHeight="1" x14ac:dyDescent="0.2">
      <c r="A829" s="71"/>
      <c r="B829" s="71"/>
      <c r="C829" s="71"/>
      <c r="D829" s="26"/>
      <c r="E829" s="26"/>
      <c r="F829" s="26"/>
      <c r="G829" s="26"/>
      <c r="H829" s="26"/>
      <c r="I829" s="26"/>
      <c r="J829" s="71"/>
      <c r="K829" s="71"/>
      <c r="L829" s="71"/>
      <c r="M829" s="26"/>
      <c r="N829" s="26"/>
      <c r="O829" s="26"/>
      <c r="P829" s="69"/>
      <c r="Q829" s="69"/>
      <c r="R829" s="26"/>
      <c r="S829" s="26"/>
      <c r="T829" s="26"/>
      <c r="U829" s="26"/>
      <c r="V829" s="26"/>
      <c r="W829" s="26"/>
      <c r="X829" s="26"/>
      <c r="Y829" s="26"/>
      <c r="Z829" s="26"/>
      <c r="AA829" s="26"/>
      <c r="AB829" s="26"/>
      <c r="AC829" s="26"/>
      <c r="AD829" s="26"/>
      <c r="AE829" s="26"/>
      <c r="AF829" s="26"/>
      <c r="AG829" s="26"/>
      <c r="AH829" s="26"/>
      <c r="AI829" s="26"/>
      <c r="AJ829" s="26"/>
      <c r="AK829" s="26"/>
      <c r="AL829" s="26"/>
      <c r="AM829" s="26"/>
    </row>
    <row r="830" spans="1:39" ht="12.75" customHeight="1" x14ac:dyDescent="0.2">
      <c r="A830" s="71"/>
      <c r="B830" s="71"/>
      <c r="C830" s="71"/>
      <c r="D830" s="26"/>
      <c r="E830" s="26"/>
      <c r="F830" s="26"/>
      <c r="G830" s="26"/>
      <c r="H830" s="26"/>
      <c r="I830" s="26"/>
      <c r="J830" s="71"/>
      <c r="K830" s="71"/>
      <c r="L830" s="71"/>
      <c r="M830" s="26"/>
      <c r="N830" s="26"/>
      <c r="O830" s="26"/>
      <c r="P830" s="69"/>
      <c r="Q830" s="69"/>
      <c r="R830" s="26"/>
      <c r="S830" s="26"/>
      <c r="T830" s="26"/>
      <c r="U830" s="26"/>
      <c r="V830" s="26"/>
      <c r="W830" s="26"/>
      <c r="X830" s="26"/>
      <c r="Y830" s="26"/>
      <c r="Z830" s="26"/>
      <c r="AA830" s="26"/>
      <c r="AB830" s="26"/>
      <c r="AC830" s="26"/>
      <c r="AD830" s="26"/>
      <c r="AE830" s="26"/>
      <c r="AF830" s="26"/>
      <c r="AG830" s="26"/>
      <c r="AH830" s="26"/>
      <c r="AI830" s="26"/>
      <c r="AJ830" s="26"/>
      <c r="AK830" s="26"/>
      <c r="AL830" s="26"/>
      <c r="AM830" s="26"/>
    </row>
    <row r="831" spans="1:39" ht="12.75" customHeight="1" x14ac:dyDescent="0.2">
      <c r="A831" s="71"/>
      <c r="B831" s="71"/>
      <c r="C831" s="71"/>
      <c r="D831" s="26"/>
      <c r="E831" s="26"/>
      <c r="F831" s="26"/>
      <c r="G831" s="26"/>
      <c r="H831" s="26"/>
      <c r="I831" s="26"/>
      <c r="J831" s="71"/>
      <c r="K831" s="71"/>
      <c r="L831" s="71"/>
      <c r="M831" s="26"/>
      <c r="N831" s="26"/>
      <c r="O831" s="26"/>
      <c r="P831" s="69"/>
      <c r="Q831" s="69"/>
      <c r="R831" s="26"/>
      <c r="S831" s="26"/>
      <c r="T831" s="26"/>
      <c r="U831" s="26"/>
      <c r="V831" s="26"/>
      <c r="W831" s="26"/>
      <c r="X831" s="26"/>
      <c r="Y831" s="26"/>
      <c r="Z831" s="26"/>
      <c r="AA831" s="26"/>
      <c r="AB831" s="26"/>
      <c r="AC831" s="26"/>
      <c r="AD831" s="26"/>
      <c r="AE831" s="26"/>
      <c r="AF831" s="26"/>
      <c r="AG831" s="26"/>
      <c r="AH831" s="26"/>
      <c r="AI831" s="26"/>
      <c r="AJ831" s="26"/>
      <c r="AK831" s="26"/>
      <c r="AL831" s="26"/>
      <c r="AM831" s="26"/>
    </row>
    <row r="832" spans="1:39" ht="12.75" customHeight="1" x14ac:dyDescent="0.2">
      <c r="A832" s="71"/>
      <c r="B832" s="71"/>
      <c r="C832" s="71"/>
      <c r="D832" s="26"/>
      <c r="E832" s="26"/>
      <c r="F832" s="26"/>
      <c r="G832" s="26"/>
      <c r="H832" s="26"/>
      <c r="I832" s="26"/>
      <c r="J832" s="71"/>
      <c r="K832" s="71"/>
      <c r="L832" s="71"/>
      <c r="M832" s="26"/>
      <c r="N832" s="26"/>
      <c r="O832" s="26"/>
      <c r="P832" s="69"/>
      <c r="Q832" s="69"/>
      <c r="R832" s="26"/>
      <c r="S832" s="26"/>
      <c r="T832" s="26"/>
      <c r="U832" s="26"/>
      <c r="V832" s="26"/>
      <c r="W832" s="26"/>
      <c r="X832" s="26"/>
      <c r="Y832" s="26"/>
      <c r="Z832" s="26"/>
      <c r="AA832" s="26"/>
      <c r="AB832" s="26"/>
      <c r="AC832" s="26"/>
      <c r="AD832" s="26"/>
      <c r="AE832" s="26"/>
      <c r="AF832" s="26"/>
      <c r="AG832" s="26"/>
      <c r="AH832" s="26"/>
      <c r="AI832" s="26"/>
      <c r="AJ832" s="26"/>
      <c r="AK832" s="26"/>
      <c r="AL832" s="26"/>
      <c r="AM832" s="26"/>
    </row>
    <row r="833" spans="1:39" ht="12.75" customHeight="1" x14ac:dyDescent="0.2">
      <c r="A833" s="71"/>
      <c r="B833" s="71"/>
      <c r="C833" s="71"/>
      <c r="D833" s="26"/>
      <c r="E833" s="26"/>
      <c r="F833" s="26"/>
      <c r="G833" s="26"/>
      <c r="H833" s="26"/>
      <c r="I833" s="26"/>
      <c r="J833" s="71"/>
      <c r="K833" s="71"/>
      <c r="L833" s="71"/>
      <c r="M833" s="26"/>
      <c r="N833" s="26"/>
      <c r="O833" s="26"/>
      <c r="P833" s="69"/>
      <c r="Q833" s="69"/>
      <c r="R833" s="26"/>
      <c r="S833" s="26"/>
      <c r="T833" s="26"/>
      <c r="U833" s="26"/>
      <c r="V833" s="26"/>
      <c r="W833" s="26"/>
      <c r="X833" s="26"/>
      <c r="Y833" s="26"/>
      <c r="Z833" s="26"/>
      <c r="AA833" s="26"/>
      <c r="AB833" s="26"/>
      <c r="AC833" s="26"/>
      <c r="AD833" s="26"/>
      <c r="AE833" s="26"/>
      <c r="AF833" s="26"/>
      <c r="AG833" s="26"/>
      <c r="AH833" s="26"/>
      <c r="AI833" s="26"/>
      <c r="AJ833" s="26"/>
      <c r="AK833" s="26"/>
      <c r="AL833" s="26"/>
      <c r="AM833" s="26"/>
    </row>
    <row r="834" spans="1:39" ht="12.75" customHeight="1" x14ac:dyDescent="0.2">
      <c r="A834" s="71"/>
      <c r="B834" s="71"/>
      <c r="C834" s="71"/>
      <c r="D834" s="26"/>
      <c r="E834" s="26"/>
      <c r="F834" s="26"/>
      <c r="G834" s="26"/>
      <c r="H834" s="26"/>
      <c r="I834" s="26"/>
      <c r="J834" s="71"/>
      <c r="K834" s="71"/>
      <c r="L834" s="71"/>
      <c r="M834" s="26"/>
      <c r="N834" s="26"/>
      <c r="O834" s="26"/>
      <c r="P834" s="69"/>
      <c r="Q834" s="69"/>
      <c r="R834" s="26"/>
      <c r="S834" s="26"/>
      <c r="T834" s="26"/>
      <c r="U834" s="26"/>
      <c r="V834" s="26"/>
      <c r="W834" s="26"/>
      <c r="X834" s="26"/>
      <c r="Y834" s="26"/>
      <c r="Z834" s="26"/>
      <c r="AA834" s="26"/>
      <c r="AB834" s="26"/>
      <c r="AC834" s="26"/>
      <c r="AD834" s="26"/>
      <c r="AE834" s="26"/>
      <c r="AF834" s="26"/>
      <c r="AG834" s="26"/>
      <c r="AH834" s="26"/>
      <c r="AI834" s="26"/>
      <c r="AJ834" s="26"/>
      <c r="AK834" s="26"/>
      <c r="AL834" s="26"/>
      <c r="AM834" s="26"/>
    </row>
    <row r="835" spans="1:39" ht="12.75" customHeight="1" x14ac:dyDescent="0.2">
      <c r="A835" s="71"/>
      <c r="B835" s="71"/>
      <c r="C835" s="71"/>
      <c r="D835" s="26"/>
      <c r="E835" s="26"/>
      <c r="F835" s="26"/>
      <c r="G835" s="26"/>
      <c r="H835" s="26"/>
      <c r="I835" s="26"/>
      <c r="J835" s="71"/>
      <c r="K835" s="71"/>
      <c r="L835" s="71"/>
      <c r="M835" s="26"/>
      <c r="N835" s="26"/>
      <c r="O835" s="26"/>
      <c r="P835" s="69"/>
      <c r="Q835" s="69"/>
      <c r="R835" s="26"/>
      <c r="S835" s="26"/>
      <c r="T835" s="26"/>
      <c r="U835" s="26"/>
      <c r="V835" s="26"/>
      <c r="W835" s="26"/>
      <c r="X835" s="26"/>
      <c r="Y835" s="26"/>
      <c r="Z835" s="26"/>
      <c r="AA835" s="26"/>
      <c r="AB835" s="26"/>
      <c r="AC835" s="26"/>
      <c r="AD835" s="26"/>
      <c r="AE835" s="26"/>
      <c r="AF835" s="26"/>
      <c r="AG835" s="26"/>
      <c r="AH835" s="26"/>
      <c r="AI835" s="26"/>
      <c r="AJ835" s="26"/>
      <c r="AK835" s="26"/>
      <c r="AL835" s="26"/>
      <c r="AM835" s="26"/>
    </row>
    <row r="836" spans="1:39" ht="12.75" customHeight="1" x14ac:dyDescent="0.2">
      <c r="A836" s="71"/>
      <c r="B836" s="71"/>
      <c r="C836" s="71"/>
      <c r="D836" s="26"/>
      <c r="E836" s="26"/>
      <c r="F836" s="26"/>
      <c r="G836" s="26"/>
      <c r="H836" s="26"/>
      <c r="I836" s="26"/>
      <c r="J836" s="71"/>
      <c r="K836" s="71"/>
      <c r="L836" s="71"/>
      <c r="M836" s="26"/>
      <c r="N836" s="26"/>
      <c r="O836" s="26"/>
      <c r="P836" s="69"/>
      <c r="Q836" s="69"/>
      <c r="R836" s="26"/>
      <c r="S836" s="26"/>
      <c r="T836" s="26"/>
      <c r="U836" s="26"/>
      <c r="V836" s="26"/>
      <c r="W836" s="26"/>
      <c r="X836" s="26"/>
      <c r="Y836" s="26"/>
      <c r="Z836" s="26"/>
      <c r="AA836" s="26"/>
      <c r="AB836" s="26"/>
      <c r="AC836" s="26"/>
      <c r="AD836" s="26"/>
      <c r="AE836" s="26"/>
      <c r="AF836" s="26"/>
      <c r="AG836" s="26"/>
      <c r="AH836" s="26"/>
      <c r="AI836" s="26"/>
      <c r="AJ836" s="26"/>
      <c r="AK836" s="26"/>
      <c r="AL836" s="26"/>
      <c r="AM836" s="26"/>
    </row>
    <row r="837" spans="1:39" ht="12.75" customHeight="1" x14ac:dyDescent="0.2">
      <c r="A837" s="71"/>
      <c r="B837" s="71"/>
      <c r="C837" s="71"/>
      <c r="D837" s="26"/>
      <c r="E837" s="26"/>
      <c r="F837" s="26"/>
      <c r="G837" s="26"/>
      <c r="H837" s="26"/>
      <c r="I837" s="26"/>
      <c r="J837" s="71"/>
      <c r="K837" s="71"/>
      <c r="L837" s="71"/>
      <c r="M837" s="26"/>
      <c r="N837" s="26"/>
      <c r="O837" s="26"/>
      <c r="P837" s="69"/>
      <c r="Q837" s="69"/>
      <c r="R837" s="26"/>
      <c r="S837" s="26"/>
      <c r="T837" s="26"/>
      <c r="U837" s="26"/>
      <c r="V837" s="26"/>
      <c r="W837" s="26"/>
      <c r="X837" s="26"/>
      <c r="Y837" s="26"/>
      <c r="Z837" s="26"/>
      <c r="AA837" s="26"/>
      <c r="AB837" s="26"/>
      <c r="AC837" s="26"/>
      <c r="AD837" s="26"/>
      <c r="AE837" s="26"/>
      <c r="AF837" s="26"/>
      <c r="AG837" s="26"/>
      <c r="AH837" s="26"/>
      <c r="AI837" s="26"/>
      <c r="AJ837" s="26"/>
      <c r="AK837" s="26"/>
      <c r="AL837" s="26"/>
      <c r="AM837" s="26"/>
    </row>
    <row r="838" spans="1:39" ht="12.75" customHeight="1" x14ac:dyDescent="0.2">
      <c r="A838" s="71"/>
      <c r="B838" s="71"/>
      <c r="C838" s="71"/>
      <c r="D838" s="26"/>
      <c r="E838" s="26"/>
      <c r="F838" s="26"/>
      <c r="G838" s="26"/>
      <c r="H838" s="26"/>
      <c r="I838" s="26"/>
      <c r="J838" s="71"/>
      <c r="K838" s="71"/>
      <c r="L838" s="71"/>
      <c r="M838" s="26"/>
      <c r="N838" s="26"/>
      <c r="O838" s="26"/>
      <c r="P838" s="69"/>
      <c r="Q838" s="69"/>
      <c r="R838" s="26"/>
      <c r="S838" s="26"/>
      <c r="T838" s="26"/>
      <c r="U838" s="26"/>
      <c r="V838" s="26"/>
      <c r="W838" s="26"/>
      <c r="X838" s="26"/>
      <c r="Y838" s="26"/>
      <c r="Z838" s="26"/>
      <c r="AA838" s="26"/>
      <c r="AB838" s="26"/>
      <c r="AC838" s="26"/>
      <c r="AD838" s="26"/>
      <c r="AE838" s="26"/>
      <c r="AF838" s="26"/>
      <c r="AG838" s="26"/>
      <c r="AH838" s="26"/>
      <c r="AI838" s="26"/>
      <c r="AJ838" s="26"/>
      <c r="AK838" s="26"/>
      <c r="AL838" s="26"/>
      <c r="AM838" s="26"/>
    </row>
    <row r="839" spans="1:39" ht="12.75" customHeight="1" x14ac:dyDescent="0.2">
      <c r="A839" s="71"/>
      <c r="B839" s="71"/>
      <c r="C839" s="71"/>
      <c r="D839" s="26"/>
      <c r="E839" s="26"/>
      <c r="F839" s="26"/>
      <c r="G839" s="26"/>
      <c r="H839" s="26"/>
      <c r="I839" s="26"/>
      <c r="J839" s="71"/>
      <c r="K839" s="71"/>
      <c r="L839" s="71"/>
      <c r="M839" s="26"/>
      <c r="N839" s="26"/>
      <c r="O839" s="26"/>
      <c r="P839" s="69"/>
      <c r="Q839" s="69"/>
      <c r="R839" s="26"/>
      <c r="S839" s="26"/>
      <c r="T839" s="26"/>
      <c r="U839" s="26"/>
      <c r="V839" s="26"/>
      <c r="W839" s="26"/>
      <c r="X839" s="26"/>
      <c r="Y839" s="26"/>
      <c r="Z839" s="26"/>
      <c r="AA839" s="26"/>
      <c r="AB839" s="26"/>
      <c r="AC839" s="26"/>
      <c r="AD839" s="26"/>
      <c r="AE839" s="26"/>
      <c r="AF839" s="26"/>
      <c r="AG839" s="26"/>
      <c r="AH839" s="26"/>
      <c r="AI839" s="26"/>
      <c r="AJ839" s="26"/>
      <c r="AK839" s="26"/>
      <c r="AL839" s="26"/>
      <c r="AM839" s="26"/>
    </row>
    <row r="840" spans="1:39" ht="12.75" customHeight="1" x14ac:dyDescent="0.2">
      <c r="A840" s="71"/>
      <c r="B840" s="71"/>
      <c r="C840" s="71"/>
      <c r="D840" s="26"/>
      <c r="E840" s="26"/>
      <c r="F840" s="26"/>
      <c r="G840" s="26"/>
      <c r="H840" s="26"/>
      <c r="I840" s="26"/>
      <c r="J840" s="71"/>
      <c r="K840" s="71"/>
      <c r="L840" s="71"/>
      <c r="M840" s="26"/>
      <c r="N840" s="26"/>
      <c r="O840" s="26"/>
      <c r="P840" s="69"/>
      <c r="Q840" s="69"/>
      <c r="R840" s="26"/>
      <c r="S840" s="26"/>
      <c r="T840" s="26"/>
      <c r="U840" s="26"/>
      <c r="V840" s="26"/>
      <c r="W840" s="26"/>
      <c r="X840" s="26"/>
      <c r="Y840" s="26"/>
      <c r="Z840" s="26"/>
      <c r="AA840" s="26"/>
      <c r="AB840" s="26"/>
      <c r="AC840" s="26"/>
      <c r="AD840" s="26"/>
      <c r="AE840" s="26"/>
      <c r="AF840" s="26"/>
      <c r="AG840" s="26"/>
      <c r="AH840" s="26"/>
      <c r="AI840" s="26"/>
      <c r="AJ840" s="26"/>
      <c r="AK840" s="26"/>
      <c r="AL840" s="26"/>
      <c r="AM840" s="26"/>
    </row>
    <row r="841" spans="1:39" ht="12.75" customHeight="1" x14ac:dyDescent="0.2">
      <c r="A841" s="71"/>
      <c r="B841" s="71"/>
      <c r="C841" s="71"/>
      <c r="D841" s="26"/>
      <c r="E841" s="26"/>
      <c r="F841" s="26"/>
      <c r="G841" s="26"/>
      <c r="H841" s="26"/>
      <c r="I841" s="26"/>
      <c r="J841" s="71"/>
      <c r="K841" s="71"/>
      <c r="L841" s="71"/>
      <c r="M841" s="26"/>
      <c r="N841" s="26"/>
      <c r="O841" s="26"/>
      <c r="P841" s="69"/>
      <c r="Q841" s="69"/>
      <c r="R841" s="26"/>
      <c r="S841" s="26"/>
      <c r="T841" s="26"/>
      <c r="U841" s="26"/>
      <c r="V841" s="26"/>
      <c r="W841" s="26"/>
      <c r="X841" s="26"/>
      <c r="Y841" s="26"/>
      <c r="Z841" s="26"/>
      <c r="AA841" s="26"/>
      <c r="AB841" s="26"/>
      <c r="AC841" s="26"/>
      <c r="AD841" s="26"/>
      <c r="AE841" s="26"/>
      <c r="AF841" s="26"/>
      <c r="AG841" s="26"/>
      <c r="AH841" s="26"/>
      <c r="AI841" s="26"/>
      <c r="AJ841" s="26"/>
      <c r="AK841" s="26"/>
      <c r="AL841" s="26"/>
      <c r="AM841" s="26"/>
    </row>
    <row r="842" spans="1:39" ht="12.75" customHeight="1" x14ac:dyDescent="0.2">
      <c r="A842" s="71"/>
      <c r="B842" s="71"/>
      <c r="C842" s="71"/>
      <c r="D842" s="26"/>
      <c r="E842" s="26"/>
      <c r="F842" s="26"/>
      <c r="G842" s="26"/>
      <c r="H842" s="26"/>
      <c r="I842" s="26"/>
      <c r="J842" s="71"/>
      <c r="K842" s="71"/>
      <c r="L842" s="71"/>
      <c r="M842" s="26"/>
      <c r="N842" s="26"/>
      <c r="O842" s="26"/>
      <c r="P842" s="69"/>
      <c r="Q842" s="69"/>
      <c r="R842" s="26"/>
      <c r="S842" s="26"/>
      <c r="T842" s="26"/>
      <c r="U842" s="26"/>
      <c r="V842" s="26"/>
      <c r="W842" s="26"/>
      <c r="X842" s="26"/>
      <c r="Y842" s="26"/>
      <c r="Z842" s="26"/>
      <c r="AA842" s="26"/>
      <c r="AB842" s="26"/>
      <c r="AC842" s="26"/>
      <c r="AD842" s="26"/>
      <c r="AE842" s="26"/>
      <c r="AF842" s="26"/>
      <c r="AG842" s="26"/>
      <c r="AH842" s="26"/>
      <c r="AI842" s="26"/>
      <c r="AJ842" s="26"/>
      <c r="AK842" s="26"/>
      <c r="AL842" s="26"/>
      <c r="AM842" s="26"/>
    </row>
    <row r="843" spans="1:39" ht="12.75" customHeight="1" x14ac:dyDescent="0.2">
      <c r="A843" s="71"/>
      <c r="B843" s="71"/>
      <c r="C843" s="71"/>
      <c r="D843" s="26"/>
      <c r="E843" s="26"/>
      <c r="F843" s="26"/>
      <c r="G843" s="26"/>
      <c r="H843" s="26"/>
      <c r="I843" s="26"/>
      <c r="J843" s="71"/>
      <c r="K843" s="71"/>
      <c r="L843" s="71"/>
      <c r="M843" s="26"/>
      <c r="N843" s="26"/>
      <c r="O843" s="26"/>
      <c r="P843" s="69"/>
      <c r="Q843" s="69"/>
      <c r="R843" s="26"/>
      <c r="S843" s="26"/>
      <c r="T843" s="26"/>
      <c r="U843" s="26"/>
      <c r="V843" s="26"/>
      <c r="W843" s="26"/>
      <c r="X843" s="26"/>
      <c r="Y843" s="26"/>
      <c r="Z843" s="26"/>
      <c r="AA843" s="26"/>
      <c r="AB843" s="26"/>
      <c r="AC843" s="26"/>
      <c r="AD843" s="26"/>
      <c r="AE843" s="26"/>
      <c r="AF843" s="26"/>
      <c r="AG843" s="26"/>
      <c r="AH843" s="26"/>
      <c r="AI843" s="26"/>
      <c r="AJ843" s="26"/>
      <c r="AK843" s="26"/>
      <c r="AL843" s="26"/>
      <c r="AM843" s="26"/>
    </row>
    <row r="844" spans="1:39" ht="12.75" customHeight="1" x14ac:dyDescent="0.2">
      <c r="A844" s="71"/>
      <c r="B844" s="71"/>
      <c r="C844" s="71"/>
      <c r="D844" s="26"/>
      <c r="E844" s="26"/>
      <c r="F844" s="26"/>
      <c r="G844" s="26"/>
      <c r="H844" s="26"/>
      <c r="I844" s="26"/>
      <c r="J844" s="71"/>
      <c r="K844" s="71"/>
      <c r="L844" s="71"/>
      <c r="M844" s="26"/>
      <c r="N844" s="26"/>
      <c r="O844" s="26"/>
      <c r="P844" s="69"/>
      <c r="Q844" s="69"/>
      <c r="R844" s="26"/>
      <c r="S844" s="26"/>
      <c r="T844" s="26"/>
      <c r="U844" s="26"/>
      <c r="V844" s="26"/>
      <c r="W844" s="26"/>
      <c r="X844" s="26"/>
      <c r="Y844" s="26"/>
      <c r="Z844" s="26"/>
      <c r="AA844" s="26"/>
      <c r="AB844" s="26"/>
      <c r="AC844" s="26"/>
      <c r="AD844" s="26"/>
      <c r="AE844" s="26"/>
      <c r="AF844" s="26"/>
      <c r="AG844" s="26"/>
      <c r="AH844" s="26"/>
      <c r="AI844" s="26"/>
      <c r="AJ844" s="26"/>
      <c r="AK844" s="26"/>
      <c r="AL844" s="26"/>
      <c r="AM844" s="26"/>
    </row>
    <row r="845" spans="1:39" ht="12.75" customHeight="1" x14ac:dyDescent="0.2">
      <c r="A845" s="71"/>
      <c r="B845" s="71"/>
      <c r="C845" s="71"/>
      <c r="D845" s="26"/>
      <c r="E845" s="26"/>
      <c r="F845" s="26"/>
      <c r="G845" s="26"/>
      <c r="H845" s="26"/>
      <c r="I845" s="26"/>
      <c r="J845" s="71"/>
      <c r="K845" s="71"/>
      <c r="L845" s="71"/>
      <c r="M845" s="26"/>
      <c r="N845" s="26"/>
      <c r="O845" s="26"/>
      <c r="P845" s="69"/>
      <c r="Q845" s="69"/>
      <c r="R845" s="26"/>
      <c r="S845" s="26"/>
      <c r="T845" s="26"/>
      <c r="U845" s="26"/>
      <c r="V845" s="26"/>
      <c r="W845" s="26"/>
      <c r="X845" s="26"/>
      <c r="Y845" s="26"/>
      <c r="Z845" s="26"/>
      <c r="AA845" s="26"/>
      <c r="AB845" s="26"/>
      <c r="AC845" s="26"/>
      <c r="AD845" s="26"/>
      <c r="AE845" s="26"/>
      <c r="AF845" s="26"/>
      <c r="AG845" s="26"/>
      <c r="AH845" s="26"/>
      <c r="AI845" s="26"/>
      <c r="AJ845" s="26"/>
      <c r="AK845" s="26"/>
      <c r="AL845" s="26"/>
      <c r="AM845" s="26"/>
    </row>
    <row r="846" spans="1:39" ht="12.75" customHeight="1" x14ac:dyDescent="0.2">
      <c r="A846" s="71"/>
      <c r="B846" s="71"/>
      <c r="C846" s="71"/>
      <c r="D846" s="26"/>
      <c r="E846" s="26"/>
      <c r="F846" s="26"/>
      <c r="G846" s="26"/>
      <c r="H846" s="26"/>
      <c r="I846" s="26"/>
      <c r="J846" s="71"/>
      <c r="K846" s="71"/>
      <c r="L846" s="71"/>
      <c r="M846" s="26"/>
      <c r="N846" s="26"/>
      <c r="O846" s="26"/>
      <c r="P846" s="69"/>
      <c r="Q846" s="69"/>
      <c r="R846" s="26"/>
      <c r="S846" s="26"/>
      <c r="T846" s="26"/>
      <c r="U846" s="26"/>
      <c r="V846" s="26"/>
      <c r="W846" s="26"/>
      <c r="X846" s="26"/>
      <c r="Y846" s="26"/>
      <c r="Z846" s="26"/>
      <c r="AA846" s="26"/>
      <c r="AB846" s="26"/>
      <c r="AC846" s="26"/>
      <c r="AD846" s="26"/>
      <c r="AE846" s="26"/>
      <c r="AF846" s="26"/>
      <c r="AG846" s="26"/>
      <c r="AH846" s="26"/>
      <c r="AI846" s="26"/>
      <c r="AJ846" s="26"/>
      <c r="AK846" s="26"/>
      <c r="AL846" s="26"/>
      <c r="AM846" s="26"/>
    </row>
    <row r="847" spans="1:39" ht="12.75" customHeight="1" x14ac:dyDescent="0.2">
      <c r="A847" s="71"/>
      <c r="B847" s="71"/>
      <c r="C847" s="71"/>
      <c r="D847" s="26"/>
      <c r="E847" s="26"/>
      <c r="F847" s="26"/>
      <c r="G847" s="26"/>
      <c r="H847" s="26"/>
      <c r="I847" s="26"/>
      <c r="J847" s="71"/>
      <c r="K847" s="71"/>
      <c r="L847" s="71"/>
      <c r="M847" s="26"/>
      <c r="N847" s="26"/>
      <c r="O847" s="26"/>
      <c r="P847" s="69"/>
      <c r="Q847" s="69"/>
      <c r="R847" s="26"/>
      <c r="S847" s="26"/>
      <c r="T847" s="26"/>
      <c r="U847" s="26"/>
      <c r="V847" s="26"/>
      <c r="W847" s="26"/>
      <c r="X847" s="26"/>
      <c r="Y847" s="26"/>
      <c r="Z847" s="26"/>
      <c r="AA847" s="26"/>
      <c r="AB847" s="26"/>
      <c r="AC847" s="26"/>
      <c r="AD847" s="26"/>
      <c r="AE847" s="26"/>
      <c r="AF847" s="26"/>
      <c r="AG847" s="26"/>
      <c r="AH847" s="26"/>
      <c r="AI847" s="26"/>
      <c r="AJ847" s="26"/>
      <c r="AK847" s="26"/>
      <c r="AL847" s="26"/>
      <c r="AM847" s="26"/>
    </row>
    <row r="848" spans="1:39" ht="12.75" customHeight="1" x14ac:dyDescent="0.2">
      <c r="A848" s="71"/>
      <c r="B848" s="71"/>
      <c r="C848" s="71"/>
      <c r="D848" s="26"/>
      <c r="E848" s="26"/>
      <c r="F848" s="26"/>
      <c r="G848" s="26"/>
      <c r="H848" s="26"/>
      <c r="I848" s="26"/>
      <c r="J848" s="71"/>
      <c r="K848" s="71"/>
      <c r="L848" s="71"/>
      <c r="M848" s="26"/>
      <c r="N848" s="26"/>
      <c r="O848" s="26"/>
      <c r="P848" s="69"/>
      <c r="Q848" s="69"/>
      <c r="R848" s="26"/>
      <c r="S848" s="26"/>
      <c r="T848" s="26"/>
      <c r="U848" s="26"/>
      <c r="V848" s="26"/>
      <c r="W848" s="26"/>
      <c r="X848" s="26"/>
      <c r="Y848" s="26"/>
      <c r="Z848" s="26"/>
      <c r="AA848" s="26"/>
      <c r="AB848" s="26"/>
      <c r="AC848" s="26"/>
      <c r="AD848" s="26"/>
      <c r="AE848" s="26"/>
      <c r="AF848" s="26"/>
      <c r="AG848" s="26"/>
      <c r="AH848" s="26"/>
      <c r="AI848" s="26"/>
      <c r="AJ848" s="26"/>
      <c r="AK848" s="26"/>
      <c r="AL848" s="26"/>
      <c r="AM848" s="26"/>
    </row>
    <row r="849" spans="1:39" ht="12.75" customHeight="1" x14ac:dyDescent="0.2">
      <c r="A849" s="71"/>
      <c r="B849" s="71"/>
      <c r="C849" s="71"/>
      <c r="D849" s="26"/>
      <c r="E849" s="26"/>
      <c r="F849" s="26"/>
      <c r="G849" s="26"/>
      <c r="H849" s="26"/>
      <c r="I849" s="26"/>
      <c r="J849" s="71"/>
      <c r="K849" s="71"/>
      <c r="L849" s="71"/>
      <c r="M849" s="26"/>
      <c r="N849" s="26"/>
      <c r="O849" s="26"/>
      <c r="P849" s="69"/>
      <c r="Q849" s="69"/>
      <c r="R849" s="26"/>
      <c r="S849" s="26"/>
      <c r="T849" s="26"/>
      <c r="U849" s="26"/>
      <c r="V849" s="26"/>
      <c r="W849" s="26"/>
      <c r="X849" s="26"/>
      <c r="Y849" s="26"/>
      <c r="Z849" s="26"/>
      <c r="AA849" s="26"/>
      <c r="AB849" s="26"/>
      <c r="AC849" s="26"/>
      <c r="AD849" s="26"/>
      <c r="AE849" s="26"/>
      <c r="AF849" s="26"/>
      <c r="AG849" s="26"/>
      <c r="AH849" s="26"/>
      <c r="AI849" s="26"/>
      <c r="AJ849" s="26"/>
      <c r="AK849" s="26"/>
      <c r="AL849" s="26"/>
      <c r="AM849" s="26"/>
    </row>
    <row r="850" spans="1:39" ht="12.75" customHeight="1" x14ac:dyDescent="0.2">
      <c r="A850" s="71"/>
      <c r="B850" s="71"/>
      <c r="C850" s="71"/>
      <c r="D850" s="26"/>
      <c r="E850" s="26"/>
      <c r="F850" s="26"/>
      <c r="G850" s="26"/>
      <c r="H850" s="26"/>
      <c r="I850" s="26"/>
      <c r="J850" s="71"/>
      <c r="K850" s="71"/>
      <c r="L850" s="71"/>
      <c r="M850" s="26"/>
      <c r="N850" s="26"/>
      <c r="O850" s="26"/>
      <c r="P850" s="69"/>
      <c r="Q850" s="69"/>
      <c r="R850" s="26"/>
      <c r="S850" s="26"/>
      <c r="T850" s="26"/>
      <c r="U850" s="26"/>
      <c r="V850" s="26"/>
      <c r="W850" s="26"/>
      <c r="X850" s="26"/>
      <c r="Y850" s="26"/>
      <c r="Z850" s="26"/>
      <c r="AA850" s="26"/>
      <c r="AB850" s="26"/>
      <c r="AC850" s="26"/>
      <c r="AD850" s="26"/>
      <c r="AE850" s="26"/>
      <c r="AF850" s="26"/>
      <c r="AG850" s="26"/>
      <c r="AH850" s="26"/>
      <c r="AI850" s="26"/>
      <c r="AJ850" s="26"/>
      <c r="AK850" s="26"/>
      <c r="AL850" s="26"/>
      <c r="AM850" s="26"/>
    </row>
    <row r="851" spans="1:39" ht="12.75" customHeight="1" x14ac:dyDescent="0.2">
      <c r="A851" s="71"/>
      <c r="B851" s="71"/>
      <c r="C851" s="71"/>
      <c r="D851" s="26"/>
      <c r="E851" s="26"/>
      <c r="F851" s="26"/>
      <c r="G851" s="26"/>
      <c r="H851" s="26"/>
      <c r="I851" s="26"/>
      <c r="J851" s="71"/>
      <c r="K851" s="71"/>
      <c r="L851" s="71"/>
      <c r="M851" s="26"/>
      <c r="N851" s="26"/>
      <c r="O851" s="26"/>
      <c r="P851" s="69"/>
      <c r="Q851" s="69"/>
      <c r="R851" s="26"/>
      <c r="S851" s="26"/>
      <c r="T851" s="26"/>
      <c r="U851" s="26"/>
      <c r="V851" s="26"/>
      <c r="W851" s="26"/>
      <c r="X851" s="26"/>
      <c r="Y851" s="26"/>
      <c r="Z851" s="26"/>
      <c r="AA851" s="26"/>
      <c r="AB851" s="26"/>
      <c r="AC851" s="26"/>
      <c r="AD851" s="26"/>
      <c r="AE851" s="26"/>
      <c r="AF851" s="26"/>
      <c r="AG851" s="26"/>
      <c r="AH851" s="26"/>
      <c r="AI851" s="26"/>
      <c r="AJ851" s="26"/>
      <c r="AK851" s="26"/>
      <c r="AL851" s="26"/>
      <c r="AM851" s="26"/>
    </row>
    <row r="852" spans="1:39" ht="12.75" customHeight="1" x14ac:dyDescent="0.2">
      <c r="A852" s="71"/>
      <c r="B852" s="71"/>
      <c r="C852" s="71"/>
      <c r="D852" s="26"/>
      <c r="E852" s="26"/>
      <c r="F852" s="26"/>
      <c r="G852" s="26"/>
      <c r="H852" s="26"/>
      <c r="I852" s="26"/>
      <c r="J852" s="71"/>
      <c r="K852" s="71"/>
      <c r="L852" s="71"/>
      <c r="M852" s="26"/>
      <c r="N852" s="26"/>
      <c r="O852" s="26"/>
      <c r="P852" s="69"/>
      <c r="Q852" s="69"/>
      <c r="R852" s="26"/>
      <c r="S852" s="26"/>
      <c r="T852" s="26"/>
      <c r="U852" s="26"/>
      <c r="V852" s="26"/>
      <c r="W852" s="26"/>
      <c r="X852" s="26"/>
      <c r="Y852" s="26"/>
      <c r="Z852" s="26"/>
      <c r="AA852" s="26"/>
      <c r="AB852" s="26"/>
      <c r="AC852" s="26"/>
      <c r="AD852" s="26"/>
      <c r="AE852" s="26"/>
      <c r="AF852" s="26"/>
      <c r="AG852" s="26"/>
      <c r="AH852" s="26"/>
      <c r="AI852" s="26"/>
      <c r="AJ852" s="26"/>
      <c r="AK852" s="26"/>
      <c r="AL852" s="26"/>
      <c r="AM852" s="26"/>
    </row>
    <row r="853" spans="1:39" ht="12.75" customHeight="1" x14ac:dyDescent="0.2">
      <c r="A853" s="71"/>
      <c r="B853" s="71"/>
      <c r="C853" s="71"/>
      <c r="D853" s="26"/>
      <c r="E853" s="26"/>
      <c r="F853" s="26"/>
      <c r="G853" s="26"/>
      <c r="H853" s="26"/>
      <c r="I853" s="26"/>
      <c r="J853" s="71"/>
      <c r="K853" s="71"/>
      <c r="L853" s="71"/>
      <c r="M853" s="26"/>
      <c r="N853" s="26"/>
      <c r="O853" s="26"/>
      <c r="P853" s="69"/>
      <c r="Q853" s="69"/>
      <c r="R853" s="26"/>
      <c r="S853" s="26"/>
      <c r="T853" s="26"/>
      <c r="U853" s="26"/>
      <c r="V853" s="26"/>
      <c r="W853" s="26"/>
      <c r="X853" s="26"/>
      <c r="Y853" s="26"/>
      <c r="Z853" s="26"/>
      <c r="AA853" s="26"/>
      <c r="AB853" s="26"/>
      <c r="AC853" s="26"/>
      <c r="AD853" s="26"/>
      <c r="AE853" s="26"/>
      <c r="AF853" s="26"/>
      <c r="AG853" s="26"/>
      <c r="AH853" s="26"/>
      <c r="AI853" s="26"/>
      <c r="AJ853" s="26"/>
      <c r="AK853" s="26"/>
      <c r="AL853" s="26"/>
      <c r="AM853" s="26"/>
    </row>
    <row r="854" spans="1:39" ht="12.75" customHeight="1" x14ac:dyDescent="0.2">
      <c r="A854" s="71"/>
      <c r="B854" s="71"/>
      <c r="C854" s="71"/>
      <c r="D854" s="26"/>
      <c r="E854" s="26"/>
      <c r="F854" s="26"/>
      <c r="G854" s="26"/>
      <c r="H854" s="26"/>
      <c r="I854" s="26"/>
      <c r="J854" s="71"/>
      <c r="K854" s="71"/>
      <c r="L854" s="71"/>
      <c r="M854" s="26"/>
      <c r="N854" s="26"/>
      <c r="O854" s="26"/>
      <c r="P854" s="69"/>
      <c r="Q854" s="69"/>
      <c r="R854" s="26"/>
      <c r="S854" s="26"/>
      <c r="T854" s="26"/>
      <c r="U854" s="26"/>
      <c r="V854" s="26"/>
      <c r="W854" s="26"/>
      <c r="X854" s="26"/>
      <c r="Y854" s="26"/>
      <c r="Z854" s="26"/>
      <c r="AA854" s="26"/>
      <c r="AB854" s="26"/>
      <c r="AC854" s="26"/>
      <c r="AD854" s="26"/>
      <c r="AE854" s="26"/>
      <c r="AF854" s="26"/>
      <c r="AG854" s="26"/>
      <c r="AH854" s="26"/>
      <c r="AI854" s="26"/>
      <c r="AJ854" s="26"/>
      <c r="AK854" s="26"/>
      <c r="AL854" s="26"/>
      <c r="AM854" s="26"/>
    </row>
    <row r="855" spans="1:39" ht="12.75" customHeight="1" x14ac:dyDescent="0.2">
      <c r="A855" s="71"/>
      <c r="B855" s="71"/>
      <c r="C855" s="71"/>
      <c r="D855" s="26"/>
      <c r="E855" s="26"/>
      <c r="F855" s="26"/>
      <c r="G855" s="26"/>
      <c r="H855" s="26"/>
      <c r="I855" s="26"/>
      <c r="J855" s="71"/>
      <c r="K855" s="71"/>
      <c r="L855" s="71"/>
      <c r="M855" s="26"/>
      <c r="N855" s="26"/>
      <c r="O855" s="26"/>
      <c r="P855" s="69"/>
      <c r="Q855" s="69"/>
      <c r="R855" s="26"/>
      <c r="S855" s="26"/>
      <c r="T855" s="26"/>
      <c r="U855" s="26"/>
      <c r="V855" s="26"/>
      <c r="W855" s="26"/>
      <c r="X855" s="26"/>
      <c r="Y855" s="26"/>
      <c r="Z855" s="26"/>
      <c r="AA855" s="26"/>
      <c r="AB855" s="26"/>
      <c r="AC855" s="26"/>
      <c r="AD855" s="26"/>
      <c r="AE855" s="26"/>
      <c r="AF855" s="26"/>
      <c r="AG855" s="26"/>
      <c r="AH855" s="26"/>
      <c r="AI855" s="26"/>
      <c r="AJ855" s="26"/>
      <c r="AK855" s="26"/>
      <c r="AL855" s="26"/>
      <c r="AM855" s="26"/>
    </row>
    <row r="856" spans="1:39" ht="12.75" customHeight="1" x14ac:dyDescent="0.2">
      <c r="A856" s="71"/>
      <c r="B856" s="71"/>
      <c r="C856" s="71"/>
      <c r="D856" s="26"/>
      <c r="E856" s="26"/>
      <c r="F856" s="26"/>
      <c r="G856" s="26"/>
      <c r="H856" s="26"/>
      <c r="I856" s="26"/>
      <c r="J856" s="71"/>
      <c r="K856" s="71"/>
      <c r="L856" s="71"/>
      <c r="M856" s="26"/>
      <c r="N856" s="26"/>
      <c r="O856" s="26"/>
      <c r="P856" s="69"/>
      <c r="Q856" s="69"/>
      <c r="R856" s="26"/>
      <c r="S856" s="26"/>
      <c r="T856" s="26"/>
      <c r="U856" s="26"/>
      <c r="V856" s="26"/>
      <c r="W856" s="26"/>
      <c r="X856" s="26"/>
      <c r="Y856" s="26"/>
      <c r="Z856" s="26"/>
      <c r="AA856" s="26"/>
      <c r="AB856" s="26"/>
      <c r="AC856" s="26"/>
      <c r="AD856" s="26"/>
      <c r="AE856" s="26"/>
      <c r="AF856" s="26"/>
      <c r="AG856" s="26"/>
      <c r="AH856" s="26"/>
      <c r="AI856" s="26"/>
      <c r="AJ856" s="26"/>
      <c r="AK856" s="26"/>
      <c r="AL856" s="26"/>
      <c r="AM856" s="26"/>
    </row>
    <row r="857" spans="1:39" ht="12.75" customHeight="1" x14ac:dyDescent="0.2">
      <c r="A857" s="71"/>
      <c r="B857" s="71"/>
      <c r="C857" s="71"/>
      <c r="D857" s="26"/>
      <c r="E857" s="26"/>
      <c r="F857" s="26"/>
      <c r="G857" s="26"/>
      <c r="H857" s="26"/>
      <c r="I857" s="26"/>
      <c r="J857" s="71"/>
      <c r="K857" s="71"/>
      <c r="L857" s="71"/>
      <c r="M857" s="26"/>
      <c r="N857" s="26"/>
      <c r="O857" s="26"/>
      <c r="P857" s="69"/>
      <c r="Q857" s="69"/>
      <c r="R857" s="26"/>
      <c r="S857" s="26"/>
      <c r="T857" s="26"/>
      <c r="U857" s="26"/>
      <c r="V857" s="26"/>
      <c r="W857" s="26"/>
      <c r="X857" s="26"/>
      <c r="Y857" s="26"/>
      <c r="Z857" s="26"/>
      <c r="AA857" s="26"/>
      <c r="AB857" s="26"/>
      <c r="AC857" s="26"/>
      <c r="AD857" s="26"/>
      <c r="AE857" s="26"/>
      <c r="AF857" s="26"/>
      <c r="AG857" s="26"/>
      <c r="AH857" s="26"/>
      <c r="AI857" s="26"/>
      <c r="AJ857" s="26"/>
      <c r="AK857" s="26"/>
      <c r="AL857" s="26"/>
      <c r="AM857" s="26"/>
    </row>
    <row r="858" spans="1:39" ht="12.75" customHeight="1" x14ac:dyDescent="0.2">
      <c r="A858" s="71"/>
      <c r="B858" s="71"/>
      <c r="C858" s="71"/>
      <c r="D858" s="26"/>
      <c r="E858" s="26"/>
      <c r="F858" s="26"/>
      <c r="G858" s="26"/>
      <c r="H858" s="26"/>
      <c r="I858" s="26"/>
      <c r="J858" s="71"/>
      <c r="K858" s="71"/>
      <c r="L858" s="71"/>
      <c r="M858" s="26"/>
      <c r="N858" s="26"/>
      <c r="O858" s="26"/>
      <c r="P858" s="69"/>
      <c r="Q858" s="69"/>
      <c r="R858" s="26"/>
      <c r="S858" s="26"/>
      <c r="T858" s="26"/>
      <c r="U858" s="26"/>
      <c r="V858" s="26"/>
      <c r="W858" s="26"/>
      <c r="X858" s="26"/>
      <c r="Y858" s="26"/>
      <c r="Z858" s="26"/>
      <c r="AA858" s="26"/>
      <c r="AB858" s="26"/>
      <c r="AC858" s="26"/>
      <c r="AD858" s="26"/>
      <c r="AE858" s="26"/>
      <c r="AF858" s="26"/>
      <c r="AG858" s="26"/>
      <c r="AH858" s="26"/>
      <c r="AI858" s="26"/>
      <c r="AJ858" s="26"/>
      <c r="AK858" s="26"/>
      <c r="AL858" s="26"/>
      <c r="AM858" s="26"/>
    </row>
    <row r="859" spans="1:39" ht="12.75" customHeight="1" x14ac:dyDescent="0.2">
      <c r="A859" s="71"/>
      <c r="B859" s="71"/>
      <c r="C859" s="71"/>
      <c r="D859" s="26"/>
      <c r="E859" s="26"/>
      <c r="F859" s="26"/>
      <c r="G859" s="26"/>
      <c r="H859" s="26"/>
      <c r="I859" s="26"/>
      <c r="J859" s="71"/>
      <c r="K859" s="71"/>
      <c r="L859" s="71"/>
      <c r="M859" s="26"/>
      <c r="N859" s="26"/>
      <c r="O859" s="26"/>
      <c r="P859" s="69"/>
      <c r="Q859" s="69"/>
      <c r="R859" s="26"/>
      <c r="S859" s="26"/>
      <c r="T859" s="26"/>
      <c r="U859" s="26"/>
      <c r="V859" s="26"/>
      <c r="W859" s="26"/>
      <c r="X859" s="26"/>
      <c r="Y859" s="26"/>
      <c r="Z859" s="26"/>
      <c r="AA859" s="26"/>
      <c r="AB859" s="26"/>
      <c r="AC859" s="26"/>
      <c r="AD859" s="26"/>
      <c r="AE859" s="26"/>
      <c r="AF859" s="26"/>
      <c r="AG859" s="26"/>
      <c r="AH859" s="26"/>
      <c r="AI859" s="26"/>
      <c r="AJ859" s="26"/>
      <c r="AK859" s="26"/>
      <c r="AL859" s="26"/>
      <c r="AM859" s="26"/>
    </row>
    <row r="860" spans="1:39" ht="12.75" customHeight="1" x14ac:dyDescent="0.2">
      <c r="A860" s="71"/>
      <c r="B860" s="71"/>
      <c r="C860" s="71"/>
      <c r="D860" s="26"/>
      <c r="E860" s="26"/>
      <c r="F860" s="26"/>
      <c r="G860" s="26"/>
      <c r="H860" s="26"/>
      <c r="I860" s="26"/>
      <c r="J860" s="71"/>
      <c r="K860" s="71"/>
      <c r="L860" s="71"/>
      <c r="M860" s="26"/>
      <c r="N860" s="26"/>
      <c r="O860" s="26"/>
      <c r="P860" s="69"/>
      <c r="Q860" s="69"/>
      <c r="R860" s="26"/>
      <c r="S860" s="26"/>
      <c r="T860" s="26"/>
      <c r="U860" s="26"/>
      <c r="V860" s="26"/>
      <c r="W860" s="26"/>
      <c r="X860" s="26"/>
      <c r="Y860" s="26"/>
      <c r="Z860" s="26"/>
      <c r="AA860" s="26"/>
      <c r="AB860" s="26"/>
      <c r="AC860" s="26"/>
      <c r="AD860" s="26"/>
      <c r="AE860" s="26"/>
      <c r="AF860" s="26"/>
      <c r="AG860" s="26"/>
      <c r="AH860" s="26"/>
      <c r="AI860" s="26"/>
      <c r="AJ860" s="26"/>
      <c r="AK860" s="26"/>
      <c r="AL860" s="26"/>
      <c r="AM860" s="26"/>
    </row>
    <row r="861" spans="1:39" ht="12.75" customHeight="1" x14ac:dyDescent="0.2">
      <c r="A861" s="71"/>
      <c r="B861" s="71"/>
      <c r="C861" s="71"/>
      <c r="D861" s="26"/>
      <c r="E861" s="26"/>
      <c r="F861" s="26"/>
      <c r="G861" s="26"/>
      <c r="H861" s="26"/>
      <c r="I861" s="26"/>
      <c r="J861" s="71"/>
      <c r="K861" s="71"/>
      <c r="L861" s="71"/>
      <c r="M861" s="26"/>
      <c r="N861" s="26"/>
      <c r="O861" s="26"/>
      <c r="P861" s="69"/>
      <c r="Q861" s="69"/>
      <c r="R861" s="26"/>
      <c r="S861" s="26"/>
      <c r="T861" s="26"/>
      <c r="U861" s="26"/>
      <c r="V861" s="26"/>
      <c r="W861" s="26"/>
      <c r="X861" s="26"/>
      <c r="Y861" s="26"/>
      <c r="Z861" s="26"/>
      <c r="AA861" s="26"/>
      <c r="AB861" s="26"/>
      <c r="AC861" s="26"/>
      <c r="AD861" s="26"/>
      <c r="AE861" s="26"/>
      <c r="AF861" s="26"/>
      <c r="AG861" s="26"/>
      <c r="AH861" s="26"/>
      <c r="AI861" s="26"/>
      <c r="AJ861" s="26"/>
      <c r="AK861" s="26"/>
      <c r="AL861" s="26"/>
      <c r="AM861" s="26"/>
    </row>
    <row r="862" spans="1:39" ht="12.75" customHeight="1" x14ac:dyDescent="0.2">
      <c r="A862" s="71"/>
      <c r="B862" s="71"/>
      <c r="C862" s="71"/>
      <c r="D862" s="26"/>
      <c r="E862" s="26"/>
      <c r="F862" s="26"/>
      <c r="G862" s="26"/>
      <c r="H862" s="26"/>
      <c r="I862" s="26"/>
      <c r="J862" s="71"/>
      <c r="K862" s="71"/>
      <c r="L862" s="71"/>
      <c r="M862" s="26"/>
      <c r="N862" s="26"/>
      <c r="O862" s="26"/>
      <c r="P862" s="69"/>
      <c r="Q862" s="69"/>
      <c r="R862" s="26"/>
      <c r="S862" s="26"/>
      <c r="T862" s="26"/>
      <c r="U862" s="26"/>
      <c r="V862" s="26"/>
      <c r="W862" s="26"/>
      <c r="X862" s="26"/>
      <c r="Y862" s="26"/>
      <c r="Z862" s="26"/>
      <c r="AA862" s="26"/>
      <c r="AB862" s="26"/>
      <c r="AC862" s="26"/>
      <c r="AD862" s="26"/>
      <c r="AE862" s="26"/>
      <c r="AF862" s="26"/>
      <c r="AG862" s="26"/>
      <c r="AH862" s="26"/>
      <c r="AI862" s="26"/>
      <c r="AJ862" s="26"/>
      <c r="AK862" s="26"/>
      <c r="AL862" s="26"/>
      <c r="AM862" s="26"/>
    </row>
    <row r="863" spans="1:39" ht="12.75" customHeight="1" x14ac:dyDescent="0.2">
      <c r="A863" s="71"/>
      <c r="B863" s="71"/>
      <c r="C863" s="71"/>
      <c r="D863" s="26"/>
      <c r="E863" s="26"/>
      <c r="F863" s="26"/>
      <c r="G863" s="26"/>
      <c r="H863" s="26"/>
      <c r="I863" s="26"/>
      <c r="J863" s="71"/>
      <c r="K863" s="71"/>
      <c r="L863" s="71"/>
      <c r="M863" s="26"/>
      <c r="N863" s="26"/>
      <c r="O863" s="26"/>
      <c r="P863" s="69"/>
      <c r="Q863" s="69"/>
      <c r="R863" s="26"/>
      <c r="S863" s="26"/>
      <c r="T863" s="26"/>
      <c r="U863" s="26"/>
      <c r="V863" s="26"/>
      <c r="W863" s="26"/>
      <c r="X863" s="26"/>
      <c r="Y863" s="26"/>
      <c r="Z863" s="26"/>
      <c r="AA863" s="26"/>
      <c r="AB863" s="26"/>
      <c r="AC863" s="26"/>
      <c r="AD863" s="26"/>
      <c r="AE863" s="26"/>
      <c r="AF863" s="26"/>
      <c r="AG863" s="26"/>
      <c r="AH863" s="26"/>
      <c r="AI863" s="26"/>
      <c r="AJ863" s="26"/>
      <c r="AK863" s="26"/>
      <c r="AL863" s="26"/>
      <c r="AM863" s="26"/>
    </row>
    <row r="864" spans="1:39" ht="12.75" customHeight="1" x14ac:dyDescent="0.2">
      <c r="A864" s="71"/>
      <c r="B864" s="71"/>
      <c r="C864" s="71"/>
      <c r="D864" s="26"/>
      <c r="E864" s="26"/>
      <c r="F864" s="26"/>
      <c r="G864" s="26"/>
      <c r="H864" s="26"/>
      <c r="I864" s="26"/>
      <c r="J864" s="71"/>
      <c r="K864" s="71"/>
      <c r="L864" s="71"/>
      <c r="M864" s="26"/>
      <c r="N864" s="26"/>
      <c r="O864" s="26"/>
      <c r="P864" s="69"/>
      <c r="Q864" s="69"/>
      <c r="R864" s="26"/>
      <c r="S864" s="26"/>
      <c r="T864" s="26"/>
      <c r="U864" s="26"/>
      <c r="V864" s="26"/>
      <c r="W864" s="26"/>
      <c r="X864" s="26"/>
      <c r="Y864" s="26"/>
      <c r="Z864" s="26"/>
      <c r="AA864" s="26"/>
      <c r="AB864" s="26"/>
      <c r="AC864" s="26"/>
      <c r="AD864" s="26"/>
      <c r="AE864" s="26"/>
      <c r="AF864" s="26"/>
      <c r="AG864" s="26"/>
      <c r="AH864" s="26"/>
      <c r="AI864" s="26"/>
      <c r="AJ864" s="26"/>
      <c r="AK864" s="26"/>
      <c r="AL864" s="26"/>
      <c r="AM864" s="26"/>
    </row>
    <row r="865" spans="1:39" ht="12.75" customHeight="1" x14ac:dyDescent="0.2">
      <c r="A865" s="71"/>
      <c r="B865" s="71"/>
      <c r="C865" s="71"/>
      <c r="D865" s="26"/>
      <c r="E865" s="26"/>
      <c r="F865" s="26"/>
      <c r="G865" s="26"/>
      <c r="H865" s="26"/>
      <c r="I865" s="26"/>
      <c r="J865" s="71"/>
      <c r="K865" s="71"/>
      <c r="L865" s="71"/>
      <c r="M865" s="26"/>
      <c r="N865" s="26"/>
      <c r="O865" s="26"/>
      <c r="P865" s="69"/>
      <c r="Q865" s="69"/>
      <c r="R865" s="26"/>
      <c r="S865" s="26"/>
      <c r="T865" s="26"/>
      <c r="U865" s="26"/>
      <c r="V865" s="26"/>
      <c r="W865" s="26"/>
      <c r="X865" s="26"/>
      <c r="Y865" s="26"/>
      <c r="Z865" s="26"/>
      <c r="AA865" s="26"/>
      <c r="AB865" s="26"/>
      <c r="AC865" s="26"/>
      <c r="AD865" s="26"/>
      <c r="AE865" s="26"/>
      <c r="AF865" s="26"/>
      <c r="AG865" s="26"/>
      <c r="AH865" s="26"/>
      <c r="AI865" s="26"/>
      <c r="AJ865" s="26"/>
      <c r="AK865" s="26"/>
      <c r="AL865" s="26"/>
      <c r="AM865" s="26"/>
    </row>
    <row r="866" spans="1:39" ht="12.75" customHeight="1" x14ac:dyDescent="0.2">
      <c r="A866" s="71"/>
      <c r="B866" s="71"/>
      <c r="C866" s="71"/>
      <c r="D866" s="26"/>
      <c r="E866" s="26"/>
      <c r="F866" s="26"/>
      <c r="G866" s="26"/>
      <c r="H866" s="26"/>
      <c r="I866" s="26"/>
      <c r="J866" s="71"/>
      <c r="K866" s="71"/>
      <c r="L866" s="71"/>
      <c r="M866" s="26"/>
      <c r="N866" s="26"/>
      <c r="O866" s="26"/>
      <c r="P866" s="69"/>
      <c r="Q866" s="69"/>
      <c r="R866" s="26"/>
      <c r="S866" s="26"/>
      <c r="T866" s="26"/>
      <c r="U866" s="26"/>
      <c r="V866" s="26"/>
      <c r="W866" s="26"/>
      <c r="X866" s="26"/>
      <c r="Y866" s="26"/>
      <c r="Z866" s="26"/>
      <c r="AA866" s="26"/>
      <c r="AB866" s="26"/>
      <c r="AC866" s="26"/>
      <c r="AD866" s="26"/>
      <c r="AE866" s="26"/>
      <c r="AF866" s="26"/>
      <c r="AG866" s="26"/>
      <c r="AH866" s="26"/>
      <c r="AI866" s="26"/>
      <c r="AJ866" s="26"/>
      <c r="AK866" s="26"/>
      <c r="AL866" s="26"/>
      <c r="AM866" s="26"/>
    </row>
    <row r="867" spans="1:39" ht="12.75" customHeight="1" x14ac:dyDescent="0.2">
      <c r="A867" s="71"/>
      <c r="B867" s="71"/>
      <c r="C867" s="71"/>
      <c r="D867" s="26"/>
      <c r="E867" s="26"/>
      <c r="F867" s="26"/>
      <c r="G867" s="26"/>
      <c r="H867" s="26"/>
      <c r="I867" s="26"/>
      <c r="J867" s="71"/>
      <c r="K867" s="71"/>
      <c r="L867" s="71"/>
      <c r="M867" s="26"/>
      <c r="N867" s="26"/>
      <c r="O867" s="26"/>
      <c r="P867" s="69"/>
      <c r="Q867" s="69"/>
      <c r="R867" s="26"/>
      <c r="S867" s="26"/>
      <c r="T867" s="26"/>
      <c r="U867" s="26"/>
      <c r="V867" s="26"/>
      <c r="W867" s="26"/>
      <c r="X867" s="26"/>
      <c r="Y867" s="26"/>
      <c r="Z867" s="26"/>
      <c r="AA867" s="26"/>
      <c r="AB867" s="26"/>
      <c r="AC867" s="26"/>
      <c r="AD867" s="26"/>
      <c r="AE867" s="26"/>
      <c r="AF867" s="26"/>
      <c r="AG867" s="26"/>
      <c r="AH867" s="26"/>
      <c r="AI867" s="26"/>
      <c r="AJ867" s="26"/>
      <c r="AK867" s="26"/>
      <c r="AL867" s="26"/>
      <c r="AM867" s="26"/>
    </row>
    <row r="868" spans="1:39" ht="12.75" customHeight="1" x14ac:dyDescent="0.2">
      <c r="A868" s="71"/>
      <c r="B868" s="71"/>
      <c r="C868" s="71"/>
      <c r="D868" s="26"/>
      <c r="E868" s="26"/>
      <c r="F868" s="26"/>
      <c r="G868" s="26"/>
      <c r="H868" s="26"/>
      <c r="I868" s="26"/>
      <c r="J868" s="71"/>
      <c r="K868" s="71"/>
      <c r="L868" s="71"/>
      <c r="M868" s="26"/>
      <c r="N868" s="26"/>
      <c r="O868" s="26"/>
      <c r="P868" s="69"/>
      <c r="Q868" s="69"/>
      <c r="R868" s="26"/>
      <c r="S868" s="26"/>
      <c r="T868" s="26"/>
      <c r="U868" s="26"/>
      <c r="V868" s="26"/>
      <c r="W868" s="26"/>
      <c r="X868" s="26"/>
      <c r="Y868" s="26"/>
      <c r="Z868" s="26"/>
      <c r="AA868" s="26"/>
      <c r="AB868" s="26"/>
      <c r="AC868" s="26"/>
      <c r="AD868" s="26"/>
      <c r="AE868" s="26"/>
      <c r="AF868" s="26"/>
      <c r="AG868" s="26"/>
      <c r="AH868" s="26"/>
      <c r="AI868" s="26"/>
      <c r="AJ868" s="26"/>
      <c r="AK868" s="26"/>
      <c r="AL868" s="26"/>
      <c r="AM868" s="26"/>
    </row>
    <row r="869" spans="1:39" ht="12.75" customHeight="1" x14ac:dyDescent="0.2">
      <c r="A869" s="71"/>
      <c r="B869" s="71"/>
      <c r="C869" s="71"/>
      <c r="D869" s="26"/>
      <c r="E869" s="26"/>
      <c r="F869" s="26"/>
      <c r="G869" s="26"/>
      <c r="H869" s="26"/>
      <c r="I869" s="26"/>
      <c r="J869" s="71"/>
      <c r="K869" s="71"/>
      <c r="L869" s="71"/>
      <c r="M869" s="26"/>
      <c r="N869" s="26"/>
      <c r="O869" s="26"/>
      <c r="P869" s="69"/>
      <c r="Q869" s="69"/>
      <c r="R869" s="26"/>
      <c r="S869" s="26"/>
      <c r="T869" s="26"/>
      <c r="U869" s="26"/>
      <c r="V869" s="26"/>
      <c r="W869" s="26"/>
      <c r="X869" s="26"/>
      <c r="Y869" s="26"/>
      <c r="Z869" s="26"/>
      <c r="AA869" s="26"/>
      <c r="AB869" s="26"/>
      <c r="AC869" s="26"/>
      <c r="AD869" s="26"/>
      <c r="AE869" s="26"/>
      <c r="AF869" s="26"/>
      <c r="AG869" s="26"/>
      <c r="AH869" s="26"/>
      <c r="AI869" s="26"/>
      <c r="AJ869" s="26"/>
      <c r="AK869" s="26"/>
      <c r="AL869" s="26"/>
      <c r="AM869" s="26"/>
    </row>
    <row r="870" spans="1:39" ht="12.75" customHeight="1" x14ac:dyDescent="0.2">
      <c r="A870" s="71"/>
      <c r="B870" s="71"/>
      <c r="C870" s="71"/>
      <c r="D870" s="26"/>
      <c r="E870" s="26"/>
      <c r="F870" s="26"/>
      <c r="G870" s="26"/>
      <c r="H870" s="26"/>
      <c r="I870" s="26"/>
      <c r="J870" s="71"/>
      <c r="K870" s="71"/>
      <c r="L870" s="71"/>
      <c r="M870" s="26"/>
      <c r="N870" s="26"/>
      <c r="O870" s="26"/>
      <c r="P870" s="69"/>
      <c r="Q870" s="69"/>
      <c r="R870" s="26"/>
      <c r="S870" s="26"/>
      <c r="T870" s="26"/>
      <c r="U870" s="26"/>
      <c r="V870" s="26"/>
      <c r="W870" s="26"/>
      <c r="X870" s="26"/>
      <c r="Y870" s="26"/>
      <c r="Z870" s="26"/>
      <c r="AA870" s="26"/>
      <c r="AB870" s="26"/>
      <c r="AC870" s="26"/>
      <c r="AD870" s="26"/>
      <c r="AE870" s="26"/>
      <c r="AF870" s="26"/>
      <c r="AG870" s="26"/>
      <c r="AH870" s="26"/>
      <c r="AI870" s="26"/>
      <c r="AJ870" s="26"/>
      <c r="AK870" s="26"/>
      <c r="AL870" s="26"/>
      <c r="AM870" s="26"/>
    </row>
    <row r="871" spans="1:39" ht="12.75" customHeight="1" x14ac:dyDescent="0.2">
      <c r="A871" s="71"/>
      <c r="B871" s="71"/>
      <c r="C871" s="71"/>
      <c r="D871" s="26"/>
      <c r="E871" s="26"/>
      <c r="F871" s="26"/>
      <c r="G871" s="26"/>
      <c r="H871" s="26"/>
      <c r="I871" s="26"/>
      <c r="J871" s="71"/>
      <c r="K871" s="71"/>
      <c r="L871" s="71"/>
      <c r="M871" s="26"/>
      <c r="N871" s="26"/>
      <c r="O871" s="26"/>
      <c r="P871" s="69"/>
      <c r="Q871" s="69"/>
      <c r="R871" s="26"/>
      <c r="S871" s="26"/>
      <c r="T871" s="26"/>
      <c r="U871" s="26"/>
      <c r="V871" s="26"/>
      <c r="W871" s="26"/>
      <c r="X871" s="26"/>
      <c r="Y871" s="26"/>
      <c r="Z871" s="26"/>
      <c r="AA871" s="26"/>
      <c r="AB871" s="26"/>
      <c r="AC871" s="26"/>
      <c r="AD871" s="26"/>
      <c r="AE871" s="26"/>
      <c r="AF871" s="26"/>
      <c r="AG871" s="26"/>
      <c r="AH871" s="26"/>
      <c r="AI871" s="26"/>
      <c r="AJ871" s="26"/>
      <c r="AK871" s="26"/>
      <c r="AL871" s="26"/>
      <c r="AM871" s="26"/>
    </row>
    <row r="872" spans="1:39" ht="12.75" customHeight="1" x14ac:dyDescent="0.2">
      <c r="A872" s="71"/>
      <c r="B872" s="71"/>
      <c r="C872" s="71"/>
      <c r="D872" s="26"/>
      <c r="E872" s="26"/>
      <c r="F872" s="26"/>
      <c r="G872" s="26"/>
      <c r="H872" s="26"/>
      <c r="I872" s="26"/>
      <c r="J872" s="71"/>
      <c r="K872" s="71"/>
      <c r="L872" s="71"/>
      <c r="M872" s="26"/>
      <c r="N872" s="26"/>
      <c r="O872" s="26"/>
      <c r="P872" s="69"/>
      <c r="Q872" s="69"/>
      <c r="R872" s="26"/>
      <c r="S872" s="26"/>
      <c r="T872" s="26"/>
      <c r="U872" s="26"/>
      <c r="V872" s="26"/>
      <c r="W872" s="26"/>
      <c r="X872" s="26"/>
      <c r="Y872" s="26"/>
      <c r="Z872" s="26"/>
      <c r="AA872" s="26"/>
      <c r="AB872" s="26"/>
      <c r="AC872" s="26"/>
      <c r="AD872" s="26"/>
      <c r="AE872" s="26"/>
      <c r="AF872" s="26"/>
      <c r="AG872" s="26"/>
      <c r="AH872" s="26"/>
      <c r="AI872" s="26"/>
      <c r="AJ872" s="26"/>
      <c r="AK872" s="26"/>
      <c r="AL872" s="26"/>
      <c r="AM872" s="26"/>
    </row>
    <row r="873" spans="1:39" ht="12.75" customHeight="1" x14ac:dyDescent="0.2">
      <c r="A873" s="71"/>
      <c r="B873" s="71"/>
      <c r="C873" s="71"/>
      <c r="D873" s="26"/>
      <c r="E873" s="26"/>
      <c r="F873" s="26"/>
      <c r="G873" s="26"/>
      <c r="H873" s="26"/>
      <c r="I873" s="26"/>
      <c r="J873" s="71"/>
      <c r="K873" s="71"/>
      <c r="L873" s="71"/>
      <c r="M873" s="26"/>
      <c r="N873" s="26"/>
      <c r="O873" s="26"/>
      <c r="P873" s="69"/>
      <c r="Q873" s="69"/>
      <c r="R873" s="26"/>
      <c r="S873" s="26"/>
      <c r="T873" s="26"/>
      <c r="U873" s="26"/>
      <c r="V873" s="26"/>
      <c r="W873" s="26"/>
      <c r="X873" s="26"/>
      <c r="Y873" s="26"/>
      <c r="Z873" s="26"/>
      <c r="AA873" s="26"/>
      <c r="AB873" s="26"/>
      <c r="AC873" s="26"/>
      <c r="AD873" s="26"/>
      <c r="AE873" s="26"/>
      <c r="AF873" s="26"/>
      <c r="AG873" s="26"/>
      <c r="AH873" s="26"/>
      <c r="AI873" s="26"/>
      <c r="AJ873" s="26"/>
      <c r="AK873" s="26"/>
      <c r="AL873" s="26"/>
      <c r="AM873" s="26"/>
    </row>
    <row r="874" spans="1:39" ht="12.75" customHeight="1" x14ac:dyDescent="0.2">
      <c r="A874" s="71"/>
      <c r="B874" s="71"/>
      <c r="C874" s="71"/>
      <c r="D874" s="26"/>
      <c r="E874" s="26"/>
      <c r="F874" s="26"/>
      <c r="G874" s="26"/>
      <c r="H874" s="26"/>
      <c r="I874" s="26"/>
      <c r="J874" s="71"/>
      <c r="K874" s="71"/>
      <c r="L874" s="71"/>
      <c r="M874" s="26"/>
      <c r="N874" s="26"/>
      <c r="O874" s="26"/>
      <c r="P874" s="69"/>
      <c r="Q874" s="69"/>
      <c r="R874" s="26"/>
      <c r="S874" s="26"/>
      <c r="T874" s="26"/>
      <c r="U874" s="26"/>
      <c r="V874" s="26"/>
      <c r="W874" s="26"/>
      <c r="X874" s="26"/>
      <c r="Y874" s="26"/>
      <c r="Z874" s="26"/>
      <c r="AA874" s="26"/>
      <c r="AB874" s="26"/>
      <c r="AC874" s="26"/>
      <c r="AD874" s="26"/>
      <c r="AE874" s="26"/>
      <c r="AF874" s="26"/>
      <c r="AG874" s="26"/>
      <c r="AH874" s="26"/>
      <c r="AI874" s="26"/>
      <c r="AJ874" s="26"/>
      <c r="AK874" s="26"/>
      <c r="AL874" s="26"/>
      <c r="AM874" s="26"/>
    </row>
    <row r="875" spans="1:39" ht="12.75" customHeight="1" x14ac:dyDescent="0.2">
      <c r="A875" s="71"/>
      <c r="B875" s="71"/>
      <c r="C875" s="71"/>
      <c r="D875" s="26"/>
      <c r="E875" s="26"/>
      <c r="F875" s="26"/>
      <c r="G875" s="26"/>
      <c r="H875" s="26"/>
      <c r="I875" s="26"/>
      <c r="J875" s="71"/>
      <c r="K875" s="71"/>
      <c r="L875" s="71"/>
      <c r="M875" s="26"/>
      <c r="N875" s="26"/>
      <c r="O875" s="26"/>
      <c r="P875" s="69"/>
      <c r="Q875" s="69"/>
      <c r="R875" s="26"/>
      <c r="S875" s="26"/>
      <c r="T875" s="26"/>
      <c r="U875" s="26"/>
      <c r="V875" s="26"/>
      <c r="W875" s="26"/>
      <c r="X875" s="26"/>
      <c r="Y875" s="26"/>
      <c r="Z875" s="26"/>
      <c r="AA875" s="26"/>
      <c r="AB875" s="26"/>
      <c r="AC875" s="26"/>
      <c r="AD875" s="26"/>
      <c r="AE875" s="26"/>
      <c r="AF875" s="26"/>
      <c r="AG875" s="26"/>
      <c r="AH875" s="26"/>
      <c r="AI875" s="26"/>
      <c r="AJ875" s="26"/>
      <c r="AK875" s="26"/>
      <c r="AL875" s="26"/>
      <c r="AM875" s="26"/>
    </row>
    <row r="876" spans="1:39" ht="12.75" customHeight="1" x14ac:dyDescent="0.2">
      <c r="A876" s="71"/>
      <c r="B876" s="71"/>
      <c r="C876" s="71"/>
      <c r="D876" s="26"/>
      <c r="E876" s="26"/>
      <c r="F876" s="26"/>
      <c r="G876" s="26"/>
      <c r="H876" s="26"/>
      <c r="I876" s="26"/>
      <c r="J876" s="71"/>
      <c r="K876" s="71"/>
      <c r="L876" s="71"/>
      <c r="M876" s="26"/>
      <c r="N876" s="26"/>
      <c r="O876" s="26"/>
      <c r="P876" s="69"/>
      <c r="Q876" s="69"/>
      <c r="R876" s="26"/>
      <c r="S876" s="26"/>
      <c r="T876" s="26"/>
      <c r="U876" s="26"/>
      <c r="V876" s="26"/>
      <c r="W876" s="26"/>
      <c r="X876" s="26"/>
      <c r="Y876" s="26"/>
      <c r="Z876" s="26"/>
      <c r="AA876" s="26"/>
      <c r="AB876" s="26"/>
      <c r="AC876" s="26"/>
      <c r="AD876" s="26"/>
      <c r="AE876" s="26"/>
      <c r="AF876" s="26"/>
      <c r="AG876" s="26"/>
      <c r="AH876" s="26"/>
      <c r="AI876" s="26"/>
      <c r="AJ876" s="26"/>
      <c r="AK876" s="26"/>
      <c r="AL876" s="26"/>
      <c r="AM876" s="26"/>
    </row>
    <row r="877" spans="1:39" ht="12.75" customHeight="1" x14ac:dyDescent="0.2">
      <c r="A877" s="71"/>
      <c r="B877" s="71"/>
      <c r="C877" s="71"/>
      <c r="D877" s="26"/>
      <c r="E877" s="26"/>
      <c r="F877" s="26"/>
      <c r="G877" s="26"/>
      <c r="H877" s="26"/>
      <c r="I877" s="26"/>
      <c r="J877" s="71"/>
      <c r="K877" s="71"/>
      <c r="L877" s="71"/>
      <c r="M877" s="26"/>
      <c r="N877" s="26"/>
      <c r="O877" s="26"/>
      <c r="P877" s="69"/>
      <c r="Q877" s="69"/>
      <c r="R877" s="26"/>
      <c r="S877" s="26"/>
      <c r="T877" s="26"/>
      <c r="U877" s="26"/>
      <c r="V877" s="26"/>
      <c r="W877" s="26"/>
      <c r="X877" s="26"/>
      <c r="Y877" s="26"/>
      <c r="Z877" s="26"/>
      <c r="AA877" s="26"/>
      <c r="AB877" s="26"/>
      <c r="AC877" s="26"/>
      <c r="AD877" s="26"/>
      <c r="AE877" s="26"/>
      <c r="AF877" s="26"/>
      <c r="AG877" s="26"/>
      <c r="AH877" s="26"/>
      <c r="AI877" s="26"/>
      <c r="AJ877" s="26"/>
      <c r="AK877" s="26"/>
      <c r="AL877" s="26"/>
      <c r="AM877" s="26"/>
    </row>
    <row r="878" spans="1:39" ht="12.75" customHeight="1" x14ac:dyDescent="0.2">
      <c r="A878" s="71"/>
      <c r="B878" s="71"/>
      <c r="C878" s="71"/>
      <c r="D878" s="26"/>
      <c r="E878" s="26"/>
      <c r="F878" s="26"/>
      <c r="G878" s="26"/>
      <c r="H878" s="26"/>
      <c r="I878" s="26"/>
      <c r="J878" s="71"/>
      <c r="K878" s="71"/>
      <c r="L878" s="71"/>
      <c r="M878" s="26"/>
      <c r="N878" s="26"/>
      <c r="O878" s="26"/>
      <c r="P878" s="69"/>
      <c r="Q878" s="69"/>
      <c r="R878" s="26"/>
      <c r="S878" s="26"/>
      <c r="T878" s="26"/>
      <c r="U878" s="26"/>
      <c r="V878" s="26"/>
      <c r="W878" s="26"/>
      <c r="X878" s="26"/>
      <c r="Y878" s="26"/>
      <c r="Z878" s="26"/>
      <c r="AA878" s="26"/>
      <c r="AB878" s="26"/>
      <c r="AC878" s="26"/>
      <c r="AD878" s="26"/>
      <c r="AE878" s="26"/>
      <c r="AF878" s="26"/>
      <c r="AG878" s="26"/>
      <c r="AH878" s="26"/>
      <c r="AI878" s="26"/>
      <c r="AJ878" s="26"/>
      <c r="AK878" s="26"/>
      <c r="AL878" s="26"/>
      <c r="AM878" s="26"/>
    </row>
    <row r="879" spans="1:39" ht="12.75" customHeight="1" x14ac:dyDescent="0.2">
      <c r="A879" s="71"/>
      <c r="B879" s="71"/>
      <c r="C879" s="71"/>
      <c r="D879" s="26"/>
      <c r="E879" s="26"/>
      <c r="F879" s="26"/>
      <c r="G879" s="26"/>
      <c r="H879" s="26"/>
      <c r="I879" s="26"/>
      <c r="J879" s="71"/>
      <c r="K879" s="71"/>
      <c r="L879" s="71"/>
      <c r="M879" s="26"/>
      <c r="N879" s="26"/>
      <c r="O879" s="26"/>
      <c r="P879" s="69"/>
      <c r="Q879" s="69"/>
      <c r="R879" s="26"/>
      <c r="S879" s="26"/>
      <c r="T879" s="26"/>
      <c r="U879" s="26"/>
      <c r="V879" s="26"/>
      <c r="W879" s="26"/>
      <c r="X879" s="26"/>
      <c r="Y879" s="26"/>
      <c r="Z879" s="26"/>
      <c r="AA879" s="26"/>
      <c r="AB879" s="26"/>
      <c r="AC879" s="26"/>
      <c r="AD879" s="26"/>
      <c r="AE879" s="26"/>
      <c r="AF879" s="26"/>
      <c r="AG879" s="26"/>
      <c r="AH879" s="26"/>
      <c r="AI879" s="26"/>
      <c r="AJ879" s="26"/>
      <c r="AK879" s="26"/>
      <c r="AL879" s="26"/>
      <c r="AM879" s="26"/>
    </row>
    <row r="880" spans="1:39" ht="12.75" customHeight="1" x14ac:dyDescent="0.2">
      <c r="A880" s="71"/>
      <c r="B880" s="71"/>
      <c r="C880" s="71"/>
      <c r="D880" s="26"/>
      <c r="E880" s="26"/>
      <c r="F880" s="26"/>
      <c r="G880" s="26"/>
      <c r="H880" s="26"/>
      <c r="I880" s="26"/>
      <c r="J880" s="71"/>
      <c r="K880" s="71"/>
      <c r="L880" s="71"/>
      <c r="M880" s="26"/>
      <c r="N880" s="26"/>
      <c r="O880" s="26"/>
      <c r="P880" s="69"/>
      <c r="Q880" s="69"/>
      <c r="R880" s="26"/>
      <c r="S880" s="26"/>
      <c r="T880" s="26"/>
      <c r="U880" s="26"/>
      <c r="V880" s="26"/>
      <c r="W880" s="26"/>
      <c r="X880" s="26"/>
      <c r="Y880" s="26"/>
      <c r="Z880" s="26"/>
      <c r="AA880" s="26"/>
      <c r="AB880" s="26"/>
      <c r="AC880" s="26"/>
      <c r="AD880" s="26"/>
      <c r="AE880" s="26"/>
      <c r="AF880" s="26"/>
      <c r="AG880" s="26"/>
      <c r="AH880" s="26"/>
      <c r="AI880" s="26"/>
      <c r="AJ880" s="26"/>
      <c r="AK880" s="26"/>
      <c r="AL880" s="26"/>
      <c r="AM880" s="26"/>
    </row>
    <row r="881" spans="1:39" ht="12.75" customHeight="1" x14ac:dyDescent="0.2">
      <c r="A881" s="71"/>
      <c r="B881" s="71"/>
      <c r="C881" s="71"/>
      <c r="D881" s="26"/>
      <c r="E881" s="26"/>
      <c r="F881" s="26"/>
      <c r="G881" s="26"/>
      <c r="H881" s="26"/>
      <c r="I881" s="26"/>
      <c r="J881" s="71"/>
      <c r="K881" s="71"/>
      <c r="L881" s="71"/>
      <c r="M881" s="26"/>
      <c r="N881" s="26"/>
      <c r="O881" s="26"/>
      <c r="P881" s="69"/>
      <c r="Q881" s="69"/>
      <c r="R881" s="26"/>
      <c r="S881" s="26"/>
      <c r="T881" s="26"/>
      <c r="U881" s="26"/>
      <c r="V881" s="26"/>
      <c r="W881" s="26"/>
      <c r="X881" s="26"/>
      <c r="Y881" s="26"/>
      <c r="Z881" s="26"/>
      <c r="AA881" s="26"/>
      <c r="AB881" s="26"/>
      <c r="AC881" s="26"/>
      <c r="AD881" s="26"/>
      <c r="AE881" s="26"/>
      <c r="AF881" s="26"/>
      <c r="AG881" s="26"/>
      <c r="AH881" s="26"/>
      <c r="AI881" s="26"/>
      <c r="AJ881" s="26"/>
      <c r="AK881" s="26"/>
      <c r="AL881" s="26"/>
      <c r="AM881" s="26"/>
    </row>
    <row r="882" spans="1:39" ht="12.75" customHeight="1" x14ac:dyDescent="0.2">
      <c r="A882" s="71"/>
      <c r="B882" s="71"/>
      <c r="C882" s="71"/>
      <c r="D882" s="26"/>
      <c r="E882" s="26"/>
      <c r="F882" s="26"/>
      <c r="G882" s="26"/>
      <c r="H882" s="26"/>
      <c r="I882" s="26"/>
      <c r="J882" s="71"/>
      <c r="K882" s="71"/>
      <c r="L882" s="71"/>
      <c r="M882" s="26"/>
      <c r="N882" s="26"/>
      <c r="O882" s="26"/>
      <c r="P882" s="69"/>
      <c r="Q882" s="69"/>
      <c r="R882" s="26"/>
      <c r="S882" s="26"/>
      <c r="T882" s="26"/>
      <c r="U882" s="26"/>
      <c r="V882" s="26"/>
      <c r="W882" s="26"/>
      <c r="X882" s="26"/>
      <c r="Y882" s="26"/>
      <c r="Z882" s="26"/>
      <c r="AA882" s="26"/>
      <c r="AB882" s="26"/>
      <c r="AC882" s="26"/>
      <c r="AD882" s="26"/>
      <c r="AE882" s="26"/>
      <c r="AF882" s="26"/>
      <c r="AG882" s="26"/>
      <c r="AH882" s="26"/>
      <c r="AI882" s="26"/>
      <c r="AJ882" s="26"/>
      <c r="AK882" s="26"/>
      <c r="AL882" s="26"/>
      <c r="AM882" s="26"/>
    </row>
    <row r="883" spans="1:39" ht="12.75" customHeight="1" x14ac:dyDescent="0.2">
      <c r="A883" s="71"/>
      <c r="B883" s="71"/>
      <c r="C883" s="71"/>
      <c r="D883" s="26"/>
      <c r="E883" s="26"/>
      <c r="F883" s="26"/>
      <c r="G883" s="26"/>
      <c r="H883" s="26"/>
      <c r="I883" s="26"/>
      <c r="J883" s="71"/>
      <c r="K883" s="71"/>
      <c r="L883" s="71"/>
      <c r="M883" s="26"/>
      <c r="N883" s="26"/>
      <c r="O883" s="26"/>
      <c r="P883" s="69"/>
      <c r="Q883" s="69"/>
      <c r="R883" s="26"/>
      <c r="S883" s="26"/>
      <c r="T883" s="26"/>
      <c r="U883" s="26"/>
      <c r="V883" s="26"/>
      <c r="W883" s="26"/>
      <c r="X883" s="26"/>
      <c r="Y883" s="26"/>
      <c r="Z883" s="26"/>
      <c r="AA883" s="26"/>
      <c r="AB883" s="26"/>
      <c r="AC883" s="26"/>
      <c r="AD883" s="26"/>
      <c r="AE883" s="26"/>
      <c r="AF883" s="26"/>
      <c r="AG883" s="26"/>
      <c r="AH883" s="26"/>
      <c r="AI883" s="26"/>
      <c r="AJ883" s="26"/>
      <c r="AK883" s="26"/>
      <c r="AL883" s="26"/>
      <c r="AM883" s="26"/>
    </row>
    <row r="884" spans="1:39" ht="12.75" customHeight="1" x14ac:dyDescent="0.2">
      <c r="A884" s="71"/>
      <c r="B884" s="71"/>
      <c r="C884" s="71"/>
      <c r="D884" s="26"/>
      <c r="E884" s="26"/>
      <c r="F884" s="26"/>
      <c r="G884" s="26"/>
      <c r="H884" s="26"/>
      <c r="I884" s="26"/>
      <c r="J884" s="71"/>
      <c r="K884" s="71"/>
      <c r="L884" s="71"/>
      <c r="M884" s="26"/>
      <c r="N884" s="26"/>
      <c r="O884" s="26"/>
      <c r="P884" s="69"/>
      <c r="Q884" s="69"/>
      <c r="R884" s="26"/>
      <c r="S884" s="26"/>
      <c r="T884" s="26"/>
      <c r="U884" s="26"/>
      <c r="V884" s="26"/>
      <c r="W884" s="26"/>
      <c r="X884" s="26"/>
      <c r="Y884" s="26"/>
      <c r="Z884" s="26"/>
      <c r="AA884" s="26"/>
      <c r="AB884" s="26"/>
      <c r="AC884" s="26"/>
      <c r="AD884" s="26"/>
      <c r="AE884" s="26"/>
      <c r="AF884" s="26"/>
      <c r="AG884" s="26"/>
      <c r="AH884" s="26"/>
      <c r="AI884" s="26"/>
      <c r="AJ884" s="26"/>
      <c r="AK884" s="26"/>
      <c r="AL884" s="26"/>
      <c r="AM884" s="26"/>
    </row>
    <row r="885" spans="1:39" ht="12.75" customHeight="1" x14ac:dyDescent="0.2">
      <c r="A885" s="71"/>
      <c r="B885" s="71"/>
      <c r="C885" s="71"/>
      <c r="D885" s="26"/>
      <c r="E885" s="26"/>
      <c r="F885" s="26"/>
      <c r="G885" s="26"/>
      <c r="H885" s="26"/>
      <c r="I885" s="26"/>
      <c r="J885" s="71"/>
      <c r="K885" s="71"/>
      <c r="L885" s="71"/>
      <c r="M885" s="26"/>
      <c r="N885" s="26"/>
      <c r="O885" s="26"/>
      <c r="P885" s="69"/>
      <c r="Q885" s="69"/>
      <c r="R885" s="26"/>
      <c r="S885" s="26"/>
      <c r="T885" s="26"/>
      <c r="U885" s="26"/>
      <c r="V885" s="26"/>
      <c r="W885" s="26"/>
      <c r="X885" s="26"/>
      <c r="Y885" s="26"/>
      <c r="Z885" s="26"/>
      <c r="AA885" s="26"/>
      <c r="AB885" s="26"/>
      <c r="AC885" s="26"/>
      <c r="AD885" s="26"/>
      <c r="AE885" s="26"/>
      <c r="AF885" s="26"/>
      <c r="AG885" s="26"/>
      <c r="AH885" s="26"/>
      <c r="AI885" s="26"/>
      <c r="AJ885" s="26"/>
      <c r="AK885" s="26"/>
      <c r="AL885" s="26"/>
      <c r="AM885" s="26"/>
    </row>
    <row r="886" spans="1:39" ht="12.75" customHeight="1" x14ac:dyDescent="0.2">
      <c r="A886" s="71"/>
      <c r="B886" s="71"/>
      <c r="C886" s="71"/>
      <c r="D886" s="26"/>
      <c r="E886" s="26"/>
      <c r="F886" s="26"/>
      <c r="G886" s="26"/>
      <c r="H886" s="26"/>
      <c r="I886" s="26"/>
      <c r="J886" s="71"/>
      <c r="K886" s="71"/>
      <c r="L886" s="71"/>
      <c r="M886" s="26"/>
      <c r="N886" s="26"/>
      <c r="O886" s="26"/>
      <c r="P886" s="69"/>
      <c r="Q886" s="69"/>
      <c r="R886" s="26"/>
      <c r="S886" s="26"/>
      <c r="T886" s="26"/>
      <c r="U886" s="26"/>
      <c r="V886" s="26"/>
      <c r="W886" s="26"/>
      <c r="X886" s="26"/>
      <c r="Y886" s="26"/>
      <c r="Z886" s="26"/>
      <c r="AA886" s="26"/>
      <c r="AB886" s="26"/>
      <c r="AC886" s="26"/>
      <c r="AD886" s="26"/>
      <c r="AE886" s="26"/>
      <c r="AF886" s="26"/>
      <c r="AG886" s="26"/>
      <c r="AH886" s="26"/>
      <c r="AI886" s="26"/>
      <c r="AJ886" s="26"/>
      <c r="AK886" s="26"/>
      <c r="AL886" s="26"/>
      <c r="AM886" s="26"/>
    </row>
    <row r="887" spans="1:39" ht="12.75" customHeight="1" x14ac:dyDescent="0.2">
      <c r="A887" s="71"/>
      <c r="B887" s="71"/>
      <c r="C887" s="71"/>
      <c r="D887" s="26"/>
      <c r="E887" s="26"/>
      <c r="F887" s="26"/>
      <c r="G887" s="26"/>
      <c r="H887" s="26"/>
      <c r="I887" s="26"/>
      <c r="J887" s="71"/>
      <c r="K887" s="71"/>
      <c r="L887" s="71"/>
      <c r="M887" s="26"/>
      <c r="N887" s="26"/>
      <c r="O887" s="26"/>
      <c r="P887" s="69"/>
      <c r="Q887" s="69"/>
      <c r="R887" s="26"/>
      <c r="S887" s="26"/>
      <c r="T887" s="26"/>
      <c r="U887" s="26"/>
      <c r="V887" s="26"/>
      <c r="W887" s="26"/>
      <c r="X887" s="26"/>
      <c r="Y887" s="26"/>
      <c r="Z887" s="26"/>
      <c r="AA887" s="26"/>
      <c r="AB887" s="26"/>
      <c r="AC887" s="26"/>
      <c r="AD887" s="26"/>
      <c r="AE887" s="26"/>
      <c r="AF887" s="26"/>
      <c r="AG887" s="26"/>
      <c r="AH887" s="26"/>
      <c r="AI887" s="26"/>
      <c r="AJ887" s="26"/>
      <c r="AK887" s="26"/>
      <c r="AL887" s="26"/>
      <c r="AM887" s="26"/>
    </row>
    <row r="888" spans="1:39" ht="12.75" customHeight="1" x14ac:dyDescent="0.2">
      <c r="A888" s="71"/>
      <c r="B888" s="71"/>
      <c r="C888" s="71"/>
      <c r="D888" s="26"/>
      <c r="E888" s="26"/>
      <c r="F888" s="26"/>
      <c r="G888" s="26"/>
      <c r="H888" s="26"/>
      <c r="I888" s="26"/>
      <c r="J888" s="71"/>
      <c r="K888" s="71"/>
      <c r="L888" s="71"/>
      <c r="M888" s="26"/>
      <c r="N888" s="26"/>
      <c r="O888" s="26"/>
      <c r="P888" s="69"/>
      <c r="Q888" s="69"/>
      <c r="R888" s="26"/>
      <c r="S888" s="26"/>
      <c r="T888" s="26"/>
      <c r="U888" s="26"/>
      <c r="V888" s="26"/>
      <c r="W888" s="26"/>
      <c r="X888" s="26"/>
      <c r="Y888" s="26"/>
      <c r="Z888" s="26"/>
      <c r="AA888" s="26"/>
      <c r="AB888" s="26"/>
      <c r="AC888" s="26"/>
      <c r="AD888" s="26"/>
      <c r="AE888" s="26"/>
      <c r="AF888" s="26"/>
      <c r="AG888" s="26"/>
      <c r="AH888" s="26"/>
      <c r="AI888" s="26"/>
      <c r="AJ888" s="26"/>
      <c r="AK888" s="26"/>
      <c r="AL888" s="26"/>
      <c r="AM888" s="26"/>
    </row>
    <row r="889" spans="1:39" ht="12.75" customHeight="1" x14ac:dyDescent="0.2">
      <c r="A889" s="71"/>
      <c r="B889" s="71"/>
      <c r="C889" s="71"/>
      <c r="D889" s="26"/>
      <c r="E889" s="26"/>
      <c r="F889" s="26"/>
      <c r="G889" s="26"/>
      <c r="H889" s="26"/>
      <c r="I889" s="26"/>
      <c r="J889" s="71"/>
      <c r="K889" s="71"/>
      <c r="L889" s="71"/>
      <c r="M889" s="26"/>
      <c r="N889" s="26"/>
      <c r="O889" s="26"/>
      <c r="P889" s="69"/>
      <c r="Q889" s="69"/>
      <c r="R889" s="26"/>
      <c r="S889" s="26"/>
      <c r="T889" s="26"/>
      <c r="U889" s="26"/>
      <c r="V889" s="26"/>
      <c r="W889" s="26"/>
      <c r="X889" s="26"/>
      <c r="Y889" s="26"/>
      <c r="Z889" s="26"/>
      <c r="AA889" s="26"/>
      <c r="AB889" s="26"/>
      <c r="AC889" s="26"/>
      <c r="AD889" s="26"/>
      <c r="AE889" s="26"/>
      <c r="AF889" s="26"/>
      <c r="AG889" s="26"/>
      <c r="AH889" s="26"/>
      <c r="AI889" s="26"/>
      <c r="AJ889" s="26"/>
      <c r="AK889" s="26"/>
      <c r="AL889" s="26"/>
      <c r="AM889" s="26"/>
    </row>
    <row r="890" spans="1:39" ht="12.75" customHeight="1" x14ac:dyDescent="0.2">
      <c r="A890" s="71"/>
      <c r="B890" s="71"/>
      <c r="C890" s="71"/>
      <c r="D890" s="26"/>
      <c r="E890" s="26"/>
      <c r="F890" s="26"/>
      <c r="G890" s="26"/>
      <c r="H890" s="26"/>
      <c r="I890" s="26"/>
      <c r="J890" s="71"/>
      <c r="K890" s="71"/>
      <c r="L890" s="71"/>
      <c r="M890" s="26"/>
      <c r="N890" s="26"/>
      <c r="O890" s="26"/>
      <c r="P890" s="69"/>
      <c r="Q890" s="69"/>
      <c r="R890" s="26"/>
      <c r="S890" s="26"/>
      <c r="T890" s="26"/>
      <c r="U890" s="26"/>
      <c r="V890" s="26"/>
      <c r="W890" s="26"/>
      <c r="X890" s="26"/>
      <c r="Y890" s="26"/>
      <c r="Z890" s="26"/>
      <c r="AA890" s="26"/>
      <c r="AB890" s="26"/>
      <c r="AC890" s="26"/>
      <c r="AD890" s="26"/>
      <c r="AE890" s="26"/>
      <c r="AF890" s="26"/>
      <c r="AG890" s="26"/>
      <c r="AH890" s="26"/>
      <c r="AI890" s="26"/>
      <c r="AJ890" s="26"/>
      <c r="AK890" s="26"/>
      <c r="AL890" s="26"/>
      <c r="AM890" s="26"/>
    </row>
    <row r="891" spans="1:39" ht="12.75" customHeight="1" x14ac:dyDescent="0.2">
      <c r="A891" s="71"/>
      <c r="B891" s="71"/>
      <c r="C891" s="71"/>
      <c r="D891" s="26"/>
      <c r="E891" s="26"/>
      <c r="F891" s="26"/>
      <c r="G891" s="26"/>
      <c r="H891" s="26"/>
      <c r="I891" s="26"/>
      <c r="J891" s="71"/>
      <c r="K891" s="71"/>
      <c r="L891" s="71"/>
      <c r="M891" s="26"/>
      <c r="N891" s="26"/>
      <c r="O891" s="26"/>
      <c r="P891" s="69"/>
      <c r="Q891" s="69"/>
      <c r="R891" s="26"/>
      <c r="S891" s="26"/>
      <c r="T891" s="26"/>
      <c r="U891" s="26"/>
      <c r="V891" s="26"/>
      <c r="W891" s="26"/>
      <c r="X891" s="26"/>
      <c r="Y891" s="26"/>
      <c r="Z891" s="26"/>
      <c r="AA891" s="26"/>
      <c r="AB891" s="26"/>
      <c r="AC891" s="26"/>
      <c r="AD891" s="26"/>
      <c r="AE891" s="26"/>
      <c r="AF891" s="26"/>
      <c r="AG891" s="26"/>
      <c r="AH891" s="26"/>
      <c r="AI891" s="26"/>
      <c r="AJ891" s="26"/>
      <c r="AK891" s="26"/>
      <c r="AL891" s="26"/>
      <c r="AM891" s="26"/>
    </row>
    <row r="892" spans="1:39" ht="12.75" customHeight="1" x14ac:dyDescent="0.2">
      <c r="A892" s="71"/>
      <c r="B892" s="71"/>
      <c r="C892" s="71"/>
      <c r="D892" s="26"/>
      <c r="E892" s="26"/>
      <c r="F892" s="26"/>
      <c r="G892" s="26"/>
      <c r="H892" s="26"/>
      <c r="I892" s="26"/>
      <c r="J892" s="71"/>
      <c r="K892" s="71"/>
      <c r="L892" s="71"/>
      <c r="M892" s="26"/>
      <c r="N892" s="26"/>
      <c r="O892" s="26"/>
      <c r="P892" s="69"/>
      <c r="Q892" s="69"/>
      <c r="R892" s="26"/>
      <c r="S892" s="26"/>
      <c r="T892" s="26"/>
      <c r="U892" s="26"/>
      <c r="V892" s="26"/>
      <c r="W892" s="26"/>
      <c r="X892" s="26"/>
      <c r="Y892" s="26"/>
      <c r="Z892" s="26"/>
      <c r="AA892" s="26"/>
      <c r="AB892" s="26"/>
      <c r="AC892" s="26"/>
      <c r="AD892" s="26"/>
      <c r="AE892" s="26"/>
      <c r="AF892" s="26"/>
      <c r="AG892" s="26"/>
      <c r="AH892" s="26"/>
      <c r="AI892" s="26"/>
      <c r="AJ892" s="26"/>
      <c r="AK892" s="26"/>
      <c r="AL892" s="26"/>
      <c r="AM892" s="26"/>
    </row>
    <row r="893" spans="1:39" ht="12.75" customHeight="1" x14ac:dyDescent="0.2">
      <c r="A893" s="71"/>
      <c r="B893" s="71"/>
      <c r="C893" s="71"/>
      <c r="D893" s="26"/>
      <c r="E893" s="26"/>
      <c r="F893" s="26"/>
      <c r="G893" s="26"/>
      <c r="H893" s="26"/>
      <c r="I893" s="26"/>
      <c r="J893" s="71"/>
      <c r="K893" s="71"/>
      <c r="L893" s="71"/>
      <c r="M893" s="26"/>
      <c r="N893" s="26"/>
      <c r="O893" s="26"/>
      <c r="P893" s="69"/>
      <c r="Q893" s="69"/>
      <c r="R893" s="26"/>
      <c r="S893" s="26"/>
      <c r="T893" s="26"/>
      <c r="U893" s="26"/>
      <c r="V893" s="26"/>
      <c r="W893" s="26"/>
      <c r="X893" s="26"/>
      <c r="Y893" s="26"/>
      <c r="Z893" s="26"/>
      <c r="AA893" s="26"/>
      <c r="AB893" s="26"/>
      <c r="AC893" s="26"/>
      <c r="AD893" s="26"/>
      <c r="AE893" s="26"/>
      <c r="AF893" s="26"/>
      <c r="AG893" s="26"/>
      <c r="AH893" s="26"/>
      <c r="AI893" s="26"/>
      <c r="AJ893" s="26"/>
      <c r="AK893" s="26"/>
      <c r="AL893" s="26"/>
      <c r="AM893" s="26"/>
    </row>
    <row r="894" spans="1:39" ht="12.75" customHeight="1" x14ac:dyDescent="0.2">
      <c r="A894" s="71"/>
      <c r="B894" s="71"/>
      <c r="C894" s="71"/>
      <c r="D894" s="26"/>
      <c r="E894" s="26"/>
      <c r="F894" s="26"/>
      <c r="G894" s="26"/>
      <c r="H894" s="26"/>
      <c r="I894" s="26"/>
      <c r="J894" s="71"/>
      <c r="K894" s="71"/>
      <c r="L894" s="71"/>
      <c r="M894" s="26"/>
      <c r="N894" s="26"/>
      <c r="O894" s="26"/>
      <c r="P894" s="69"/>
      <c r="Q894" s="69"/>
      <c r="R894" s="26"/>
      <c r="S894" s="26"/>
      <c r="T894" s="26"/>
      <c r="U894" s="26"/>
      <c r="V894" s="26"/>
      <c r="W894" s="26"/>
      <c r="X894" s="26"/>
      <c r="Y894" s="26"/>
      <c r="Z894" s="26"/>
      <c r="AA894" s="26"/>
      <c r="AB894" s="26"/>
      <c r="AC894" s="26"/>
      <c r="AD894" s="26"/>
      <c r="AE894" s="26"/>
      <c r="AF894" s="26"/>
      <c r="AG894" s="26"/>
      <c r="AH894" s="26"/>
      <c r="AI894" s="26"/>
      <c r="AJ894" s="26"/>
      <c r="AK894" s="26"/>
      <c r="AL894" s="26"/>
      <c r="AM894" s="26"/>
    </row>
    <row r="895" spans="1:39" ht="12.75" customHeight="1" x14ac:dyDescent="0.2">
      <c r="A895" s="71"/>
      <c r="B895" s="71"/>
      <c r="C895" s="71"/>
      <c r="D895" s="26"/>
      <c r="E895" s="26"/>
      <c r="F895" s="26"/>
      <c r="G895" s="26"/>
      <c r="H895" s="26"/>
      <c r="I895" s="26"/>
      <c r="J895" s="71"/>
      <c r="K895" s="71"/>
      <c r="L895" s="71"/>
      <c r="M895" s="26"/>
      <c r="N895" s="26"/>
      <c r="O895" s="26"/>
      <c r="P895" s="69"/>
      <c r="Q895" s="69"/>
      <c r="R895" s="26"/>
      <c r="S895" s="26"/>
      <c r="T895" s="26"/>
      <c r="U895" s="26"/>
      <c r="V895" s="26"/>
      <c r="W895" s="26"/>
      <c r="X895" s="26"/>
      <c r="Y895" s="26"/>
      <c r="Z895" s="26"/>
      <c r="AA895" s="26"/>
      <c r="AB895" s="26"/>
      <c r="AC895" s="26"/>
      <c r="AD895" s="26"/>
      <c r="AE895" s="26"/>
      <c r="AF895" s="26"/>
      <c r="AG895" s="26"/>
      <c r="AH895" s="26"/>
      <c r="AI895" s="26"/>
      <c r="AJ895" s="26"/>
      <c r="AK895" s="26"/>
      <c r="AL895" s="26"/>
      <c r="AM895" s="26"/>
    </row>
    <row r="896" spans="1:39" ht="12.75" customHeight="1" x14ac:dyDescent="0.2">
      <c r="A896" s="71"/>
      <c r="B896" s="71"/>
      <c r="C896" s="71"/>
      <c r="D896" s="26"/>
      <c r="E896" s="26"/>
      <c r="F896" s="26"/>
      <c r="G896" s="26"/>
      <c r="H896" s="26"/>
      <c r="I896" s="26"/>
      <c r="J896" s="71"/>
      <c r="K896" s="71"/>
      <c r="L896" s="71"/>
      <c r="M896" s="26"/>
      <c r="N896" s="26"/>
      <c r="O896" s="26"/>
      <c r="P896" s="69"/>
      <c r="Q896" s="69"/>
      <c r="R896" s="26"/>
      <c r="S896" s="26"/>
      <c r="T896" s="26"/>
      <c r="U896" s="26"/>
      <c r="V896" s="26"/>
      <c r="W896" s="26"/>
      <c r="X896" s="26"/>
      <c r="Y896" s="26"/>
      <c r="Z896" s="26"/>
      <c r="AA896" s="26"/>
      <c r="AB896" s="26"/>
      <c r="AC896" s="26"/>
      <c r="AD896" s="26"/>
      <c r="AE896" s="26"/>
      <c r="AF896" s="26"/>
      <c r="AG896" s="26"/>
      <c r="AH896" s="26"/>
      <c r="AI896" s="26"/>
      <c r="AJ896" s="26"/>
      <c r="AK896" s="26"/>
      <c r="AL896" s="26"/>
      <c r="AM896" s="26"/>
    </row>
    <row r="897" spans="1:39" ht="12.75" customHeight="1" x14ac:dyDescent="0.2">
      <c r="A897" s="71"/>
      <c r="B897" s="71"/>
      <c r="C897" s="71"/>
      <c r="D897" s="26"/>
      <c r="E897" s="26"/>
      <c r="F897" s="26"/>
      <c r="G897" s="26"/>
      <c r="H897" s="26"/>
      <c r="I897" s="26"/>
      <c r="J897" s="71"/>
      <c r="K897" s="71"/>
      <c r="L897" s="71"/>
      <c r="M897" s="26"/>
      <c r="N897" s="26"/>
      <c r="O897" s="26"/>
      <c r="P897" s="69"/>
      <c r="Q897" s="69"/>
      <c r="R897" s="26"/>
      <c r="S897" s="26"/>
      <c r="T897" s="26"/>
      <c r="U897" s="26"/>
      <c r="V897" s="26"/>
      <c r="W897" s="26"/>
      <c r="X897" s="26"/>
      <c r="Y897" s="26"/>
      <c r="Z897" s="26"/>
      <c r="AA897" s="26"/>
      <c r="AB897" s="26"/>
      <c r="AC897" s="26"/>
      <c r="AD897" s="26"/>
      <c r="AE897" s="26"/>
      <c r="AF897" s="26"/>
      <c r="AG897" s="26"/>
      <c r="AH897" s="26"/>
      <c r="AI897" s="26"/>
      <c r="AJ897" s="26"/>
      <c r="AK897" s="26"/>
      <c r="AL897" s="26"/>
      <c r="AM897" s="26"/>
    </row>
    <row r="898" spans="1:39" ht="12.75" customHeight="1" x14ac:dyDescent="0.2">
      <c r="A898" s="71"/>
      <c r="B898" s="71"/>
      <c r="C898" s="71"/>
      <c r="D898" s="26"/>
      <c r="E898" s="26"/>
      <c r="F898" s="26"/>
      <c r="G898" s="26"/>
      <c r="H898" s="26"/>
      <c r="I898" s="26"/>
      <c r="J898" s="71"/>
      <c r="K898" s="71"/>
      <c r="L898" s="71"/>
      <c r="M898" s="26"/>
      <c r="N898" s="26"/>
      <c r="O898" s="26"/>
      <c r="P898" s="69"/>
      <c r="Q898" s="69"/>
      <c r="R898" s="26"/>
      <c r="S898" s="26"/>
      <c r="T898" s="26"/>
      <c r="U898" s="26"/>
      <c r="V898" s="26"/>
      <c r="W898" s="26"/>
      <c r="X898" s="26"/>
      <c r="Y898" s="26"/>
      <c r="Z898" s="26"/>
      <c r="AA898" s="26"/>
      <c r="AB898" s="26"/>
      <c r="AC898" s="26"/>
      <c r="AD898" s="26"/>
      <c r="AE898" s="26"/>
      <c r="AF898" s="26"/>
      <c r="AG898" s="26"/>
      <c r="AH898" s="26"/>
      <c r="AI898" s="26"/>
      <c r="AJ898" s="26"/>
      <c r="AK898" s="26"/>
      <c r="AL898" s="26"/>
      <c r="AM898" s="26"/>
    </row>
    <row r="899" spans="1:39" ht="12.75" customHeight="1" x14ac:dyDescent="0.2">
      <c r="A899" s="71"/>
      <c r="B899" s="71"/>
      <c r="C899" s="71"/>
      <c r="D899" s="26"/>
      <c r="E899" s="26"/>
      <c r="F899" s="26"/>
      <c r="G899" s="26"/>
      <c r="H899" s="26"/>
      <c r="I899" s="26"/>
      <c r="J899" s="71"/>
      <c r="K899" s="71"/>
      <c r="L899" s="71"/>
      <c r="M899" s="26"/>
      <c r="N899" s="26"/>
      <c r="O899" s="26"/>
      <c r="P899" s="69"/>
      <c r="Q899" s="69"/>
      <c r="R899" s="26"/>
      <c r="S899" s="26"/>
      <c r="T899" s="26"/>
      <c r="U899" s="26"/>
      <c r="V899" s="26"/>
      <c r="W899" s="26"/>
      <c r="X899" s="26"/>
      <c r="Y899" s="26"/>
      <c r="Z899" s="26"/>
      <c r="AA899" s="26"/>
      <c r="AB899" s="26"/>
      <c r="AC899" s="26"/>
      <c r="AD899" s="26"/>
      <c r="AE899" s="26"/>
      <c r="AF899" s="26"/>
      <c r="AG899" s="26"/>
      <c r="AH899" s="26"/>
      <c r="AI899" s="26"/>
      <c r="AJ899" s="26"/>
      <c r="AK899" s="26"/>
      <c r="AL899" s="26"/>
      <c r="AM899" s="26"/>
    </row>
    <row r="900" spans="1:39" ht="12.75" customHeight="1" x14ac:dyDescent="0.2">
      <c r="A900" s="71"/>
      <c r="B900" s="71"/>
      <c r="C900" s="71"/>
      <c r="D900" s="26"/>
      <c r="E900" s="26"/>
      <c r="F900" s="26"/>
      <c r="G900" s="26"/>
      <c r="H900" s="26"/>
      <c r="I900" s="26"/>
      <c r="J900" s="71"/>
      <c r="K900" s="71"/>
      <c r="L900" s="71"/>
      <c r="M900" s="26"/>
      <c r="N900" s="26"/>
      <c r="O900" s="26"/>
      <c r="P900" s="69"/>
      <c r="Q900" s="69"/>
      <c r="R900" s="26"/>
      <c r="S900" s="26"/>
      <c r="T900" s="26"/>
      <c r="U900" s="26"/>
      <c r="V900" s="26"/>
      <c r="W900" s="26"/>
      <c r="X900" s="26"/>
      <c r="Y900" s="26"/>
      <c r="Z900" s="26"/>
      <c r="AA900" s="26"/>
      <c r="AB900" s="26"/>
      <c r="AC900" s="26"/>
      <c r="AD900" s="26"/>
      <c r="AE900" s="26"/>
      <c r="AF900" s="26"/>
      <c r="AG900" s="26"/>
      <c r="AH900" s="26"/>
      <c r="AI900" s="26"/>
      <c r="AJ900" s="26"/>
      <c r="AK900" s="26"/>
      <c r="AL900" s="26"/>
      <c r="AM900" s="26"/>
    </row>
    <row r="901" spans="1:39" ht="12.75" customHeight="1" x14ac:dyDescent="0.2">
      <c r="A901" s="71"/>
      <c r="B901" s="71"/>
      <c r="C901" s="71"/>
      <c r="D901" s="26"/>
      <c r="E901" s="26"/>
      <c r="F901" s="26"/>
      <c r="G901" s="26"/>
      <c r="H901" s="26"/>
      <c r="I901" s="26"/>
      <c r="J901" s="71"/>
      <c r="K901" s="71"/>
      <c r="L901" s="71"/>
      <c r="M901" s="26"/>
      <c r="N901" s="26"/>
      <c r="O901" s="26"/>
      <c r="P901" s="69"/>
      <c r="Q901" s="69"/>
      <c r="R901" s="26"/>
      <c r="S901" s="26"/>
      <c r="T901" s="26"/>
      <c r="U901" s="26"/>
      <c r="V901" s="26"/>
      <c r="W901" s="26"/>
      <c r="X901" s="26"/>
      <c r="Y901" s="26"/>
      <c r="Z901" s="26"/>
      <c r="AA901" s="26"/>
      <c r="AB901" s="26"/>
      <c r="AC901" s="26"/>
      <c r="AD901" s="26"/>
      <c r="AE901" s="26"/>
      <c r="AF901" s="26"/>
      <c r="AG901" s="26"/>
      <c r="AH901" s="26"/>
      <c r="AI901" s="26"/>
      <c r="AJ901" s="26"/>
      <c r="AK901" s="26"/>
      <c r="AL901" s="26"/>
      <c r="AM901" s="26"/>
    </row>
    <row r="902" spans="1:39" ht="12.75" customHeight="1" x14ac:dyDescent="0.2">
      <c r="A902" s="71"/>
      <c r="B902" s="71"/>
      <c r="C902" s="71"/>
      <c r="D902" s="26"/>
      <c r="E902" s="26"/>
      <c r="F902" s="26"/>
      <c r="G902" s="26"/>
      <c r="H902" s="26"/>
      <c r="I902" s="26"/>
      <c r="J902" s="71"/>
      <c r="K902" s="71"/>
      <c r="L902" s="71"/>
      <c r="M902" s="26"/>
      <c r="N902" s="26"/>
      <c r="O902" s="26"/>
      <c r="P902" s="69"/>
      <c r="Q902" s="69"/>
      <c r="R902" s="26"/>
      <c r="S902" s="26"/>
      <c r="T902" s="26"/>
      <c r="U902" s="26"/>
      <c r="V902" s="26"/>
      <c r="W902" s="26"/>
      <c r="X902" s="26"/>
      <c r="Y902" s="26"/>
      <c r="Z902" s="26"/>
      <c r="AA902" s="26"/>
      <c r="AB902" s="26"/>
      <c r="AC902" s="26"/>
      <c r="AD902" s="26"/>
      <c r="AE902" s="26"/>
      <c r="AF902" s="26"/>
      <c r="AG902" s="26"/>
      <c r="AH902" s="26"/>
      <c r="AI902" s="26"/>
      <c r="AJ902" s="26"/>
      <c r="AK902" s="26"/>
      <c r="AL902" s="26"/>
      <c r="AM902" s="26"/>
    </row>
    <row r="903" spans="1:39" ht="12.75" customHeight="1" x14ac:dyDescent="0.2">
      <c r="A903" s="71"/>
      <c r="B903" s="71"/>
      <c r="C903" s="71"/>
      <c r="D903" s="26"/>
      <c r="E903" s="26"/>
      <c r="F903" s="26"/>
      <c r="G903" s="26"/>
      <c r="H903" s="26"/>
      <c r="I903" s="26"/>
      <c r="J903" s="71"/>
      <c r="K903" s="71"/>
      <c r="L903" s="71"/>
      <c r="M903" s="26"/>
      <c r="N903" s="26"/>
      <c r="O903" s="26"/>
      <c r="P903" s="69"/>
      <c r="Q903" s="69"/>
      <c r="R903" s="26"/>
      <c r="S903" s="26"/>
      <c r="T903" s="26"/>
      <c r="U903" s="26"/>
      <c r="V903" s="26"/>
      <c r="W903" s="26"/>
      <c r="X903" s="26"/>
      <c r="Y903" s="26"/>
      <c r="Z903" s="26"/>
      <c r="AA903" s="26"/>
      <c r="AB903" s="26"/>
      <c r="AC903" s="26"/>
      <c r="AD903" s="26"/>
      <c r="AE903" s="26"/>
      <c r="AF903" s="26"/>
      <c r="AG903" s="26"/>
      <c r="AH903" s="26"/>
      <c r="AI903" s="26"/>
      <c r="AJ903" s="26"/>
      <c r="AK903" s="26"/>
      <c r="AL903" s="26"/>
      <c r="AM903" s="26"/>
    </row>
    <row r="904" spans="1:39" ht="12.75" customHeight="1" x14ac:dyDescent="0.2">
      <c r="A904" s="71"/>
      <c r="B904" s="71"/>
      <c r="C904" s="71"/>
      <c r="D904" s="26"/>
      <c r="E904" s="26"/>
      <c r="F904" s="26"/>
      <c r="G904" s="26"/>
      <c r="H904" s="26"/>
      <c r="I904" s="26"/>
      <c r="J904" s="71"/>
      <c r="K904" s="71"/>
      <c r="L904" s="71"/>
      <c r="M904" s="26"/>
      <c r="N904" s="26"/>
      <c r="O904" s="26"/>
      <c r="P904" s="69"/>
      <c r="Q904" s="69"/>
      <c r="R904" s="26"/>
      <c r="S904" s="26"/>
      <c r="T904" s="26"/>
      <c r="U904" s="26"/>
      <c r="V904" s="26"/>
      <c r="W904" s="26"/>
      <c r="X904" s="26"/>
      <c r="Y904" s="26"/>
      <c r="Z904" s="26"/>
      <c r="AA904" s="26"/>
      <c r="AB904" s="26"/>
      <c r="AC904" s="26"/>
      <c r="AD904" s="26"/>
      <c r="AE904" s="26"/>
      <c r="AF904" s="26"/>
      <c r="AG904" s="26"/>
      <c r="AH904" s="26"/>
      <c r="AI904" s="26"/>
      <c r="AJ904" s="26"/>
      <c r="AK904" s="26"/>
      <c r="AL904" s="26"/>
      <c r="AM904" s="26"/>
    </row>
    <row r="905" spans="1:39" ht="12.75" customHeight="1" x14ac:dyDescent="0.2">
      <c r="A905" s="71"/>
      <c r="B905" s="71"/>
      <c r="C905" s="71"/>
      <c r="D905" s="26"/>
      <c r="E905" s="26"/>
      <c r="F905" s="26"/>
      <c r="G905" s="26"/>
      <c r="H905" s="26"/>
      <c r="I905" s="26"/>
      <c r="J905" s="71"/>
      <c r="K905" s="71"/>
      <c r="L905" s="71"/>
      <c r="M905" s="26"/>
      <c r="N905" s="26"/>
      <c r="O905" s="26"/>
      <c r="P905" s="69"/>
      <c r="Q905" s="69"/>
      <c r="R905" s="26"/>
      <c r="S905" s="26"/>
      <c r="T905" s="26"/>
      <c r="U905" s="26"/>
      <c r="V905" s="26"/>
      <c r="W905" s="26"/>
      <c r="X905" s="26"/>
      <c r="Y905" s="26"/>
      <c r="Z905" s="26"/>
      <c r="AA905" s="26"/>
      <c r="AB905" s="26"/>
      <c r="AC905" s="26"/>
      <c r="AD905" s="26"/>
      <c r="AE905" s="26"/>
      <c r="AF905" s="26"/>
      <c r="AG905" s="26"/>
      <c r="AH905" s="26"/>
      <c r="AI905" s="26"/>
      <c r="AJ905" s="26"/>
      <c r="AK905" s="26"/>
      <c r="AL905" s="26"/>
      <c r="AM905" s="26"/>
    </row>
    <row r="906" spans="1:39" ht="12.75" customHeight="1" x14ac:dyDescent="0.2">
      <c r="A906" s="71"/>
      <c r="B906" s="71"/>
      <c r="C906" s="71"/>
      <c r="D906" s="26"/>
      <c r="E906" s="26"/>
      <c r="F906" s="26"/>
      <c r="G906" s="26"/>
      <c r="H906" s="26"/>
      <c r="I906" s="26"/>
      <c r="J906" s="71"/>
      <c r="K906" s="71"/>
      <c r="L906" s="71"/>
      <c r="M906" s="26"/>
      <c r="N906" s="26"/>
      <c r="O906" s="26"/>
      <c r="P906" s="69"/>
      <c r="Q906" s="69"/>
      <c r="R906" s="26"/>
      <c r="S906" s="26"/>
      <c r="T906" s="26"/>
      <c r="U906" s="26"/>
      <c r="V906" s="26"/>
      <c r="W906" s="26"/>
      <c r="X906" s="26"/>
      <c r="Y906" s="26"/>
      <c r="Z906" s="26"/>
      <c r="AA906" s="26"/>
      <c r="AB906" s="26"/>
      <c r="AC906" s="26"/>
      <c r="AD906" s="26"/>
      <c r="AE906" s="26"/>
      <c r="AF906" s="26"/>
      <c r="AG906" s="26"/>
      <c r="AH906" s="26"/>
      <c r="AI906" s="26"/>
      <c r="AJ906" s="26"/>
      <c r="AK906" s="26"/>
      <c r="AL906" s="26"/>
      <c r="AM906" s="26"/>
    </row>
    <row r="907" spans="1:39" ht="12.75" customHeight="1" x14ac:dyDescent="0.2">
      <c r="A907" s="71"/>
      <c r="B907" s="71"/>
      <c r="C907" s="71"/>
      <c r="D907" s="26"/>
      <c r="E907" s="26"/>
      <c r="F907" s="26"/>
      <c r="G907" s="26"/>
      <c r="H907" s="26"/>
      <c r="I907" s="26"/>
      <c r="J907" s="71"/>
      <c r="K907" s="71"/>
      <c r="L907" s="71"/>
      <c r="M907" s="26"/>
      <c r="N907" s="26"/>
      <c r="O907" s="26"/>
      <c r="P907" s="69"/>
      <c r="Q907" s="69"/>
      <c r="R907" s="26"/>
      <c r="S907" s="26"/>
      <c r="T907" s="26"/>
      <c r="U907" s="26"/>
      <c r="V907" s="26"/>
      <c r="W907" s="26"/>
      <c r="X907" s="26"/>
      <c r="Y907" s="26"/>
      <c r="Z907" s="26"/>
      <c r="AA907" s="26"/>
      <c r="AB907" s="26"/>
      <c r="AC907" s="26"/>
      <c r="AD907" s="26"/>
      <c r="AE907" s="26"/>
      <c r="AF907" s="26"/>
      <c r="AG907" s="26"/>
      <c r="AH907" s="26"/>
      <c r="AI907" s="26"/>
      <c r="AJ907" s="26"/>
      <c r="AK907" s="26"/>
      <c r="AL907" s="26"/>
      <c r="AM907" s="26"/>
    </row>
    <row r="908" spans="1:39" ht="12.75" customHeight="1" x14ac:dyDescent="0.2">
      <c r="A908" s="71"/>
      <c r="B908" s="71"/>
      <c r="C908" s="71"/>
      <c r="D908" s="26"/>
      <c r="E908" s="26"/>
      <c r="F908" s="26"/>
      <c r="G908" s="26"/>
      <c r="H908" s="26"/>
      <c r="I908" s="26"/>
      <c r="J908" s="71"/>
      <c r="K908" s="71"/>
      <c r="L908" s="71"/>
      <c r="M908" s="26"/>
      <c r="N908" s="26"/>
      <c r="O908" s="26"/>
      <c r="P908" s="69"/>
      <c r="Q908" s="69"/>
      <c r="R908" s="26"/>
      <c r="S908" s="26"/>
      <c r="T908" s="26"/>
      <c r="U908" s="26"/>
      <c r="V908" s="26"/>
      <c r="W908" s="26"/>
      <c r="X908" s="26"/>
      <c r="Y908" s="26"/>
      <c r="Z908" s="26"/>
      <c r="AA908" s="26"/>
      <c r="AB908" s="26"/>
      <c r="AC908" s="26"/>
      <c r="AD908" s="26"/>
      <c r="AE908" s="26"/>
      <c r="AF908" s="26"/>
      <c r="AG908" s="26"/>
      <c r="AH908" s="26"/>
      <c r="AI908" s="26"/>
      <c r="AJ908" s="26"/>
      <c r="AK908" s="26"/>
      <c r="AL908" s="26"/>
      <c r="AM908" s="26"/>
    </row>
    <row r="909" spans="1:39" ht="12.75" customHeight="1" x14ac:dyDescent="0.2">
      <c r="A909" s="71"/>
      <c r="B909" s="71"/>
      <c r="C909" s="71"/>
      <c r="D909" s="26"/>
      <c r="E909" s="26"/>
      <c r="F909" s="26"/>
      <c r="G909" s="26"/>
      <c r="H909" s="26"/>
      <c r="I909" s="26"/>
      <c r="J909" s="71"/>
      <c r="K909" s="71"/>
      <c r="L909" s="71"/>
      <c r="M909" s="26"/>
      <c r="N909" s="26"/>
      <c r="O909" s="26"/>
      <c r="P909" s="69"/>
      <c r="Q909" s="69"/>
      <c r="R909" s="26"/>
      <c r="S909" s="26"/>
      <c r="T909" s="26"/>
      <c r="U909" s="26"/>
      <c r="V909" s="26"/>
      <c r="W909" s="26"/>
      <c r="X909" s="26"/>
      <c r="Y909" s="26"/>
      <c r="Z909" s="26"/>
      <c r="AA909" s="26"/>
      <c r="AB909" s="26"/>
      <c r="AC909" s="26"/>
      <c r="AD909" s="26"/>
      <c r="AE909" s="26"/>
      <c r="AF909" s="26"/>
      <c r="AG909" s="26"/>
      <c r="AH909" s="26"/>
      <c r="AI909" s="26"/>
      <c r="AJ909" s="26"/>
      <c r="AK909" s="26"/>
      <c r="AL909" s="26"/>
      <c r="AM909" s="26"/>
    </row>
    <row r="910" spans="1:39" ht="12.75" customHeight="1" x14ac:dyDescent="0.2">
      <c r="A910" s="71"/>
      <c r="B910" s="71"/>
      <c r="C910" s="71"/>
      <c r="D910" s="26"/>
      <c r="E910" s="26"/>
      <c r="F910" s="26"/>
      <c r="G910" s="26"/>
      <c r="H910" s="26"/>
      <c r="I910" s="26"/>
      <c r="J910" s="71"/>
      <c r="K910" s="71"/>
      <c r="L910" s="71"/>
      <c r="M910" s="26"/>
      <c r="N910" s="26"/>
      <c r="O910" s="26"/>
      <c r="P910" s="69"/>
      <c r="Q910" s="69"/>
      <c r="R910" s="26"/>
      <c r="S910" s="26"/>
      <c r="T910" s="26"/>
      <c r="U910" s="26"/>
      <c r="V910" s="26"/>
      <c r="W910" s="26"/>
      <c r="X910" s="26"/>
      <c r="Y910" s="26"/>
      <c r="Z910" s="26"/>
      <c r="AA910" s="26"/>
      <c r="AB910" s="26"/>
      <c r="AC910" s="26"/>
      <c r="AD910" s="26"/>
      <c r="AE910" s="26"/>
      <c r="AF910" s="26"/>
      <c r="AG910" s="26"/>
      <c r="AH910" s="26"/>
      <c r="AI910" s="26"/>
      <c r="AJ910" s="26"/>
      <c r="AK910" s="26"/>
      <c r="AL910" s="26"/>
      <c r="AM910" s="26"/>
    </row>
    <row r="911" spans="1:39" ht="12.75" customHeight="1" x14ac:dyDescent="0.2">
      <c r="A911" s="71"/>
      <c r="B911" s="71"/>
      <c r="C911" s="71"/>
      <c r="D911" s="26"/>
      <c r="E911" s="26"/>
      <c r="F911" s="26"/>
      <c r="G911" s="26"/>
      <c r="H911" s="26"/>
      <c r="I911" s="26"/>
      <c r="J911" s="71"/>
      <c r="K911" s="71"/>
      <c r="L911" s="71"/>
      <c r="M911" s="26"/>
      <c r="N911" s="26"/>
      <c r="O911" s="26"/>
      <c r="P911" s="69"/>
      <c r="Q911" s="69"/>
      <c r="R911" s="26"/>
      <c r="S911" s="26"/>
      <c r="T911" s="26"/>
      <c r="U911" s="26"/>
      <c r="V911" s="26"/>
      <c r="W911" s="26"/>
      <c r="X911" s="26"/>
      <c r="Y911" s="26"/>
      <c r="Z911" s="26"/>
      <c r="AA911" s="26"/>
      <c r="AB911" s="26"/>
      <c r="AC911" s="26"/>
      <c r="AD911" s="26"/>
      <c r="AE911" s="26"/>
      <c r="AF911" s="26"/>
      <c r="AG911" s="26"/>
      <c r="AH911" s="26"/>
      <c r="AI911" s="26"/>
      <c r="AJ911" s="26"/>
      <c r="AK911" s="26"/>
      <c r="AL911" s="26"/>
      <c r="AM911" s="26"/>
    </row>
    <row r="912" spans="1:39" ht="12.75" customHeight="1" x14ac:dyDescent="0.2">
      <c r="A912" s="71"/>
      <c r="B912" s="71"/>
      <c r="C912" s="71"/>
      <c r="D912" s="26"/>
      <c r="E912" s="26"/>
      <c r="F912" s="26"/>
      <c r="G912" s="26"/>
      <c r="H912" s="26"/>
      <c r="I912" s="26"/>
      <c r="J912" s="71"/>
      <c r="K912" s="71"/>
      <c r="L912" s="71"/>
      <c r="M912" s="26"/>
      <c r="N912" s="26"/>
      <c r="O912" s="26"/>
      <c r="P912" s="69"/>
      <c r="Q912" s="69"/>
      <c r="R912" s="26"/>
      <c r="S912" s="26"/>
      <c r="T912" s="26"/>
      <c r="U912" s="26"/>
      <c r="V912" s="26"/>
      <c r="W912" s="26"/>
      <c r="X912" s="26"/>
      <c r="Y912" s="26"/>
      <c r="Z912" s="26"/>
      <c r="AA912" s="26"/>
      <c r="AB912" s="26"/>
      <c r="AC912" s="26"/>
      <c r="AD912" s="26"/>
      <c r="AE912" s="26"/>
      <c r="AF912" s="26"/>
      <c r="AG912" s="26"/>
      <c r="AH912" s="26"/>
      <c r="AI912" s="26"/>
      <c r="AJ912" s="26"/>
      <c r="AK912" s="26"/>
      <c r="AL912" s="26"/>
      <c r="AM912" s="26"/>
    </row>
    <row r="913" spans="1:39" ht="12.75" customHeight="1" x14ac:dyDescent="0.2">
      <c r="A913" s="71"/>
      <c r="B913" s="71"/>
      <c r="C913" s="71"/>
      <c r="D913" s="26"/>
      <c r="E913" s="26"/>
      <c r="F913" s="26"/>
      <c r="G913" s="26"/>
      <c r="H913" s="26"/>
      <c r="I913" s="26"/>
      <c r="J913" s="71"/>
      <c r="K913" s="71"/>
      <c r="L913" s="71"/>
      <c r="M913" s="26"/>
      <c r="N913" s="26"/>
      <c r="O913" s="26"/>
      <c r="P913" s="69"/>
      <c r="Q913" s="69"/>
      <c r="R913" s="26"/>
      <c r="S913" s="26"/>
      <c r="T913" s="26"/>
      <c r="U913" s="26"/>
      <c r="V913" s="26"/>
      <c r="W913" s="26"/>
      <c r="X913" s="26"/>
      <c r="Y913" s="26"/>
      <c r="Z913" s="26"/>
      <c r="AA913" s="26"/>
      <c r="AB913" s="26"/>
      <c r="AC913" s="26"/>
      <c r="AD913" s="26"/>
      <c r="AE913" s="26"/>
      <c r="AF913" s="26"/>
      <c r="AG913" s="26"/>
      <c r="AH913" s="26"/>
      <c r="AI913" s="26"/>
      <c r="AJ913" s="26"/>
      <c r="AK913" s="26"/>
      <c r="AL913" s="26"/>
      <c r="AM913" s="26"/>
    </row>
    <row r="914" spans="1:39" ht="12.75" customHeight="1" x14ac:dyDescent="0.2">
      <c r="A914" s="71"/>
      <c r="B914" s="71"/>
      <c r="C914" s="71"/>
      <c r="D914" s="26"/>
      <c r="E914" s="26"/>
      <c r="F914" s="26"/>
      <c r="G914" s="26"/>
      <c r="H914" s="26"/>
      <c r="I914" s="26"/>
      <c r="J914" s="71"/>
      <c r="K914" s="71"/>
      <c r="L914" s="71"/>
      <c r="M914" s="26"/>
      <c r="N914" s="26"/>
      <c r="O914" s="26"/>
      <c r="P914" s="69"/>
      <c r="Q914" s="69"/>
      <c r="R914" s="26"/>
      <c r="S914" s="26"/>
      <c r="T914" s="26"/>
      <c r="U914" s="26"/>
      <c r="V914" s="26"/>
      <c r="W914" s="26"/>
      <c r="X914" s="26"/>
      <c r="Y914" s="26"/>
      <c r="Z914" s="26"/>
      <c r="AA914" s="26"/>
      <c r="AB914" s="26"/>
      <c r="AC914" s="26"/>
      <c r="AD914" s="26"/>
      <c r="AE914" s="26"/>
      <c r="AF914" s="26"/>
      <c r="AG914" s="26"/>
      <c r="AH914" s="26"/>
      <c r="AI914" s="26"/>
      <c r="AJ914" s="26"/>
      <c r="AK914" s="26"/>
      <c r="AL914" s="26"/>
      <c r="AM914" s="26"/>
    </row>
    <row r="915" spans="1:39" ht="12.75" customHeight="1" x14ac:dyDescent="0.2">
      <c r="A915" s="71"/>
      <c r="B915" s="71"/>
      <c r="C915" s="71"/>
      <c r="D915" s="26"/>
      <c r="E915" s="26"/>
      <c r="F915" s="26"/>
      <c r="G915" s="26"/>
      <c r="H915" s="26"/>
      <c r="I915" s="26"/>
      <c r="J915" s="71"/>
      <c r="K915" s="71"/>
      <c r="L915" s="71"/>
      <c r="M915" s="26"/>
      <c r="N915" s="26"/>
      <c r="O915" s="26"/>
      <c r="P915" s="69"/>
      <c r="Q915" s="69"/>
      <c r="R915" s="26"/>
      <c r="S915" s="26"/>
      <c r="T915" s="26"/>
      <c r="U915" s="26"/>
      <c r="V915" s="26"/>
      <c r="W915" s="26"/>
      <c r="X915" s="26"/>
      <c r="Y915" s="26"/>
      <c r="Z915" s="26"/>
      <c r="AA915" s="26"/>
      <c r="AB915" s="26"/>
      <c r="AC915" s="26"/>
      <c r="AD915" s="26"/>
      <c r="AE915" s="26"/>
      <c r="AF915" s="26"/>
      <c r="AG915" s="26"/>
      <c r="AH915" s="26"/>
      <c r="AI915" s="26"/>
      <c r="AJ915" s="26"/>
      <c r="AK915" s="26"/>
      <c r="AL915" s="26"/>
      <c r="AM915" s="26"/>
    </row>
    <row r="916" spans="1:39" ht="12.75" customHeight="1" x14ac:dyDescent="0.2">
      <c r="A916" s="71"/>
      <c r="B916" s="71"/>
      <c r="C916" s="71"/>
      <c r="D916" s="26"/>
      <c r="E916" s="26"/>
      <c r="F916" s="26"/>
      <c r="G916" s="26"/>
      <c r="H916" s="26"/>
      <c r="I916" s="26"/>
      <c r="J916" s="71"/>
      <c r="K916" s="71"/>
      <c r="L916" s="71"/>
      <c r="M916" s="26"/>
      <c r="N916" s="26"/>
      <c r="O916" s="26"/>
      <c r="P916" s="69"/>
      <c r="Q916" s="69"/>
      <c r="R916" s="26"/>
      <c r="S916" s="26"/>
      <c r="T916" s="26"/>
      <c r="U916" s="26"/>
      <c r="V916" s="26"/>
      <c r="W916" s="26"/>
      <c r="X916" s="26"/>
      <c r="Y916" s="26"/>
      <c r="Z916" s="26"/>
      <c r="AA916" s="26"/>
      <c r="AB916" s="26"/>
      <c r="AC916" s="26"/>
      <c r="AD916" s="26"/>
      <c r="AE916" s="26"/>
      <c r="AF916" s="26"/>
      <c r="AG916" s="26"/>
      <c r="AH916" s="26"/>
      <c r="AI916" s="26"/>
      <c r="AJ916" s="26"/>
      <c r="AK916" s="26"/>
      <c r="AL916" s="26"/>
      <c r="AM916" s="26"/>
    </row>
    <row r="917" spans="1:39" ht="12.75" customHeight="1" x14ac:dyDescent="0.2">
      <c r="A917" s="71"/>
      <c r="B917" s="71"/>
      <c r="C917" s="71"/>
      <c r="D917" s="26"/>
      <c r="E917" s="26"/>
      <c r="F917" s="26"/>
      <c r="G917" s="26"/>
      <c r="H917" s="26"/>
      <c r="I917" s="26"/>
      <c r="J917" s="71"/>
      <c r="K917" s="71"/>
      <c r="L917" s="71"/>
      <c r="M917" s="26"/>
      <c r="N917" s="26"/>
      <c r="O917" s="26"/>
      <c r="P917" s="69"/>
      <c r="Q917" s="69"/>
      <c r="R917" s="26"/>
      <c r="S917" s="26"/>
      <c r="T917" s="26"/>
      <c r="U917" s="26"/>
      <c r="V917" s="26"/>
      <c r="W917" s="26"/>
      <c r="X917" s="26"/>
      <c r="Y917" s="26"/>
      <c r="Z917" s="26"/>
      <c r="AA917" s="26"/>
      <c r="AB917" s="26"/>
      <c r="AC917" s="26"/>
      <c r="AD917" s="26"/>
      <c r="AE917" s="26"/>
      <c r="AF917" s="26"/>
      <c r="AG917" s="26"/>
      <c r="AH917" s="26"/>
      <c r="AI917" s="26"/>
      <c r="AJ917" s="26"/>
      <c r="AK917" s="26"/>
      <c r="AL917" s="26"/>
      <c r="AM917" s="26"/>
    </row>
    <row r="918" spans="1:39" ht="12.75" customHeight="1" x14ac:dyDescent="0.2">
      <c r="A918" s="71"/>
      <c r="B918" s="71"/>
      <c r="C918" s="71"/>
      <c r="D918" s="26"/>
      <c r="E918" s="26"/>
      <c r="F918" s="26"/>
      <c r="G918" s="26"/>
      <c r="H918" s="26"/>
      <c r="I918" s="26"/>
      <c r="J918" s="71"/>
      <c r="K918" s="71"/>
      <c r="L918" s="71"/>
      <c r="M918" s="26"/>
      <c r="N918" s="26"/>
      <c r="O918" s="26"/>
      <c r="P918" s="69"/>
      <c r="Q918" s="69"/>
      <c r="R918" s="26"/>
      <c r="S918" s="26"/>
      <c r="T918" s="26"/>
      <c r="U918" s="26"/>
      <c r="V918" s="26"/>
      <c r="W918" s="26"/>
      <c r="X918" s="26"/>
      <c r="Y918" s="26"/>
      <c r="Z918" s="26"/>
      <c r="AA918" s="26"/>
      <c r="AB918" s="26"/>
      <c r="AC918" s="26"/>
      <c r="AD918" s="26"/>
      <c r="AE918" s="26"/>
      <c r="AF918" s="26"/>
      <c r="AG918" s="26"/>
      <c r="AH918" s="26"/>
      <c r="AI918" s="26"/>
      <c r="AJ918" s="26"/>
      <c r="AK918" s="26"/>
      <c r="AL918" s="26"/>
      <c r="AM918" s="26"/>
    </row>
    <row r="919" spans="1:39" ht="12.75" customHeight="1" x14ac:dyDescent="0.2">
      <c r="A919" s="71"/>
      <c r="B919" s="71"/>
      <c r="C919" s="71"/>
      <c r="D919" s="26"/>
      <c r="E919" s="26"/>
      <c r="F919" s="26"/>
      <c r="G919" s="26"/>
      <c r="H919" s="26"/>
      <c r="I919" s="26"/>
      <c r="J919" s="71"/>
      <c r="K919" s="71"/>
      <c r="L919" s="71"/>
      <c r="M919" s="26"/>
      <c r="N919" s="26"/>
      <c r="O919" s="26"/>
      <c r="P919" s="69"/>
      <c r="Q919" s="69"/>
      <c r="R919" s="26"/>
      <c r="S919" s="26"/>
      <c r="T919" s="26"/>
      <c r="U919" s="26"/>
      <c r="V919" s="26"/>
      <c r="W919" s="26"/>
      <c r="X919" s="26"/>
      <c r="Y919" s="26"/>
      <c r="Z919" s="26"/>
      <c r="AA919" s="26"/>
      <c r="AB919" s="26"/>
      <c r="AC919" s="26"/>
      <c r="AD919" s="26"/>
      <c r="AE919" s="26"/>
      <c r="AF919" s="26"/>
      <c r="AG919" s="26"/>
      <c r="AH919" s="26"/>
      <c r="AI919" s="26"/>
      <c r="AJ919" s="26"/>
      <c r="AK919" s="26"/>
      <c r="AL919" s="26"/>
      <c r="AM919" s="26"/>
    </row>
    <row r="920" spans="1:39" ht="12.75" customHeight="1" x14ac:dyDescent="0.2">
      <c r="A920" s="71"/>
      <c r="B920" s="71"/>
      <c r="C920" s="71"/>
      <c r="D920" s="26"/>
      <c r="E920" s="26"/>
      <c r="F920" s="26"/>
      <c r="G920" s="26"/>
      <c r="H920" s="26"/>
      <c r="I920" s="26"/>
      <c r="J920" s="71"/>
      <c r="K920" s="71"/>
      <c r="L920" s="71"/>
      <c r="M920" s="26"/>
      <c r="N920" s="26"/>
      <c r="O920" s="26"/>
      <c r="P920" s="69"/>
      <c r="Q920" s="69"/>
      <c r="R920" s="26"/>
      <c r="S920" s="26"/>
      <c r="T920" s="26"/>
      <c r="U920" s="26"/>
      <c r="V920" s="26"/>
      <c r="W920" s="26"/>
      <c r="X920" s="26"/>
      <c r="Y920" s="26"/>
      <c r="Z920" s="26"/>
      <c r="AA920" s="26"/>
      <c r="AB920" s="26"/>
      <c r="AC920" s="26"/>
      <c r="AD920" s="26"/>
      <c r="AE920" s="26"/>
      <c r="AF920" s="26"/>
      <c r="AG920" s="26"/>
      <c r="AH920" s="26"/>
      <c r="AI920" s="26"/>
      <c r="AJ920" s="26"/>
      <c r="AK920" s="26"/>
      <c r="AL920" s="26"/>
      <c r="AM920" s="26"/>
    </row>
    <row r="921" spans="1:39" ht="12.75" customHeight="1" x14ac:dyDescent="0.2">
      <c r="A921" s="71"/>
      <c r="B921" s="71"/>
      <c r="C921" s="71"/>
      <c r="D921" s="26"/>
      <c r="E921" s="26"/>
      <c r="F921" s="26"/>
      <c r="G921" s="26"/>
      <c r="H921" s="26"/>
      <c r="I921" s="26"/>
      <c r="J921" s="71"/>
      <c r="K921" s="71"/>
      <c r="L921" s="71"/>
      <c r="M921" s="26"/>
      <c r="N921" s="26"/>
      <c r="O921" s="26"/>
      <c r="P921" s="69"/>
      <c r="Q921" s="69"/>
      <c r="R921" s="26"/>
      <c r="S921" s="26"/>
      <c r="T921" s="26"/>
      <c r="U921" s="26"/>
      <c r="V921" s="26"/>
      <c r="W921" s="26"/>
      <c r="X921" s="26"/>
      <c r="Y921" s="26"/>
      <c r="Z921" s="26"/>
      <c r="AA921" s="26"/>
      <c r="AB921" s="26"/>
      <c r="AC921" s="26"/>
      <c r="AD921" s="26"/>
      <c r="AE921" s="26"/>
      <c r="AF921" s="26"/>
      <c r="AG921" s="26"/>
      <c r="AH921" s="26"/>
      <c r="AI921" s="26"/>
      <c r="AJ921" s="26"/>
      <c r="AK921" s="26"/>
      <c r="AL921" s="26"/>
      <c r="AM921" s="26"/>
    </row>
    <row r="922" spans="1:39" ht="12.75" customHeight="1" x14ac:dyDescent="0.2">
      <c r="A922" s="71"/>
      <c r="B922" s="71"/>
      <c r="C922" s="71"/>
      <c r="D922" s="26"/>
      <c r="E922" s="26"/>
      <c r="F922" s="26"/>
      <c r="G922" s="26"/>
      <c r="H922" s="26"/>
      <c r="I922" s="26"/>
      <c r="J922" s="71"/>
      <c r="K922" s="71"/>
      <c r="L922" s="71"/>
      <c r="M922" s="26"/>
      <c r="N922" s="26"/>
      <c r="O922" s="26"/>
      <c r="P922" s="69"/>
      <c r="Q922" s="69"/>
      <c r="R922" s="26"/>
      <c r="S922" s="26"/>
      <c r="T922" s="26"/>
      <c r="U922" s="26"/>
      <c r="V922" s="26"/>
      <c r="W922" s="26"/>
      <c r="X922" s="26"/>
      <c r="Y922" s="26"/>
      <c r="Z922" s="26"/>
      <c r="AA922" s="26"/>
      <c r="AB922" s="26"/>
      <c r="AC922" s="26"/>
      <c r="AD922" s="26"/>
      <c r="AE922" s="26"/>
      <c r="AF922" s="26"/>
      <c r="AG922" s="26"/>
      <c r="AH922" s="26"/>
      <c r="AI922" s="26"/>
      <c r="AJ922" s="26"/>
      <c r="AK922" s="26"/>
      <c r="AL922" s="26"/>
      <c r="AM922" s="26"/>
    </row>
    <row r="923" spans="1:39" ht="12.75" customHeight="1" x14ac:dyDescent="0.2">
      <c r="A923" s="71"/>
      <c r="B923" s="71"/>
      <c r="C923" s="71"/>
      <c r="D923" s="26"/>
      <c r="E923" s="26"/>
      <c r="F923" s="26"/>
      <c r="G923" s="26"/>
      <c r="H923" s="26"/>
      <c r="I923" s="26"/>
      <c r="J923" s="71"/>
      <c r="K923" s="71"/>
      <c r="L923" s="71"/>
      <c r="M923" s="26"/>
      <c r="N923" s="26"/>
      <c r="O923" s="26"/>
      <c r="P923" s="69"/>
      <c r="Q923" s="69"/>
      <c r="R923" s="26"/>
      <c r="S923" s="26"/>
      <c r="T923" s="26"/>
      <c r="U923" s="26"/>
      <c r="V923" s="26"/>
      <c r="W923" s="26"/>
      <c r="X923" s="26"/>
      <c r="Y923" s="26"/>
      <c r="Z923" s="26"/>
      <c r="AA923" s="26"/>
      <c r="AB923" s="26"/>
      <c r="AC923" s="26"/>
      <c r="AD923" s="26"/>
      <c r="AE923" s="26"/>
      <c r="AF923" s="26"/>
      <c r="AG923" s="26"/>
      <c r="AH923" s="26"/>
      <c r="AI923" s="26"/>
      <c r="AJ923" s="26"/>
      <c r="AK923" s="26"/>
      <c r="AL923" s="26"/>
      <c r="AM923" s="26"/>
    </row>
    <row r="924" spans="1:39" ht="12.75" customHeight="1" x14ac:dyDescent="0.2">
      <c r="A924" s="71"/>
      <c r="B924" s="71"/>
      <c r="C924" s="71"/>
      <c r="D924" s="26"/>
      <c r="E924" s="26"/>
      <c r="F924" s="26"/>
      <c r="G924" s="26"/>
      <c r="H924" s="26"/>
      <c r="I924" s="26"/>
      <c r="J924" s="71"/>
      <c r="K924" s="71"/>
      <c r="L924" s="71"/>
      <c r="M924" s="26"/>
      <c r="N924" s="26"/>
      <c r="O924" s="26"/>
      <c r="P924" s="69"/>
      <c r="Q924" s="69"/>
      <c r="R924" s="26"/>
      <c r="S924" s="26"/>
      <c r="T924" s="26"/>
      <c r="U924" s="26"/>
      <c r="V924" s="26"/>
      <c r="W924" s="26"/>
      <c r="X924" s="26"/>
      <c r="Y924" s="26"/>
      <c r="Z924" s="26"/>
      <c r="AA924" s="26"/>
      <c r="AB924" s="26"/>
      <c r="AC924" s="26"/>
      <c r="AD924" s="26"/>
      <c r="AE924" s="26"/>
      <c r="AF924" s="26"/>
      <c r="AG924" s="26"/>
      <c r="AH924" s="26"/>
      <c r="AI924" s="26"/>
      <c r="AJ924" s="26"/>
      <c r="AK924" s="26"/>
      <c r="AL924" s="26"/>
      <c r="AM924" s="26"/>
    </row>
    <row r="925" spans="1:39" ht="12.75" customHeight="1" x14ac:dyDescent="0.2">
      <c r="A925" s="71"/>
      <c r="B925" s="71"/>
      <c r="C925" s="71"/>
      <c r="D925" s="26"/>
      <c r="E925" s="26"/>
      <c r="F925" s="26"/>
      <c r="G925" s="26"/>
      <c r="H925" s="26"/>
      <c r="I925" s="26"/>
      <c r="J925" s="71"/>
      <c r="K925" s="71"/>
      <c r="L925" s="71"/>
      <c r="M925" s="26"/>
      <c r="N925" s="26"/>
      <c r="O925" s="26"/>
      <c r="P925" s="69"/>
      <c r="Q925" s="69"/>
      <c r="R925" s="26"/>
      <c r="S925" s="26"/>
      <c r="T925" s="26"/>
      <c r="U925" s="26"/>
      <c r="V925" s="26"/>
      <c r="W925" s="26"/>
      <c r="X925" s="26"/>
      <c r="Y925" s="26"/>
      <c r="Z925" s="26"/>
      <c r="AA925" s="26"/>
      <c r="AB925" s="26"/>
      <c r="AC925" s="26"/>
      <c r="AD925" s="26"/>
      <c r="AE925" s="26"/>
      <c r="AF925" s="26"/>
      <c r="AG925" s="26"/>
      <c r="AH925" s="26"/>
      <c r="AI925" s="26"/>
      <c r="AJ925" s="26"/>
      <c r="AK925" s="26"/>
      <c r="AL925" s="26"/>
      <c r="AM925" s="26"/>
    </row>
    <row r="926" spans="1:39" ht="12.75" customHeight="1" x14ac:dyDescent="0.2">
      <c r="A926" s="71"/>
      <c r="B926" s="71"/>
      <c r="C926" s="71"/>
      <c r="D926" s="26"/>
      <c r="E926" s="26"/>
      <c r="F926" s="26"/>
      <c r="G926" s="26"/>
      <c r="H926" s="26"/>
      <c r="I926" s="26"/>
      <c r="J926" s="71"/>
      <c r="K926" s="71"/>
      <c r="L926" s="71"/>
      <c r="M926" s="26"/>
      <c r="N926" s="26"/>
      <c r="O926" s="26"/>
      <c r="P926" s="69"/>
      <c r="Q926" s="69"/>
      <c r="R926" s="26"/>
      <c r="S926" s="26"/>
      <c r="T926" s="26"/>
      <c r="U926" s="26"/>
      <c r="V926" s="26"/>
      <c r="W926" s="26"/>
      <c r="X926" s="26"/>
      <c r="Y926" s="26"/>
      <c r="Z926" s="26"/>
      <c r="AA926" s="26"/>
      <c r="AB926" s="26"/>
      <c r="AC926" s="26"/>
      <c r="AD926" s="26"/>
      <c r="AE926" s="26"/>
      <c r="AF926" s="26"/>
      <c r="AG926" s="26"/>
      <c r="AH926" s="26"/>
      <c r="AI926" s="26"/>
      <c r="AJ926" s="26"/>
      <c r="AK926" s="26"/>
      <c r="AL926" s="26"/>
      <c r="AM926" s="26"/>
    </row>
    <row r="927" spans="1:39" ht="12.75" customHeight="1" x14ac:dyDescent="0.2">
      <c r="A927" s="71"/>
      <c r="B927" s="71"/>
      <c r="C927" s="71"/>
      <c r="D927" s="26"/>
      <c r="E927" s="26"/>
      <c r="F927" s="26"/>
      <c r="G927" s="26"/>
      <c r="H927" s="26"/>
      <c r="I927" s="26"/>
      <c r="J927" s="71"/>
      <c r="K927" s="71"/>
      <c r="L927" s="71"/>
      <c r="M927" s="26"/>
      <c r="N927" s="26"/>
      <c r="O927" s="26"/>
      <c r="P927" s="69"/>
      <c r="Q927" s="69"/>
      <c r="R927" s="26"/>
      <c r="S927" s="26"/>
      <c r="T927" s="26"/>
      <c r="U927" s="26"/>
      <c r="V927" s="26"/>
      <c r="W927" s="26"/>
      <c r="X927" s="26"/>
      <c r="Y927" s="26"/>
      <c r="Z927" s="26"/>
      <c r="AA927" s="26"/>
      <c r="AB927" s="26"/>
      <c r="AC927" s="26"/>
      <c r="AD927" s="26"/>
      <c r="AE927" s="26"/>
      <c r="AF927" s="26"/>
      <c r="AG927" s="26"/>
      <c r="AH927" s="26"/>
      <c r="AI927" s="26"/>
      <c r="AJ927" s="26"/>
      <c r="AK927" s="26"/>
      <c r="AL927" s="26"/>
      <c r="AM927" s="26"/>
    </row>
    <row r="928" spans="1:39" ht="12.75" customHeight="1" x14ac:dyDescent="0.2">
      <c r="A928" s="71"/>
      <c r="B928" s="71"/>
      <c r="C928" s="71"/>
      <c r="D928" s="26"/>
      <c r="E928" s="26"/>
      <c r="F928" s="26"/>
      <c r="G928" s="26"/>
      <c r="H928" s="26"/>
      <c r="I928" s="26"/>
      <c r="J928" s="71"/>
      <c r="K928" s="71"/>
      <c r="L928" s="71"/>
      <c r="M928" s="26"/>
      <c r="N928" s="26"/>
      <c r="O928" s="26"/>
      <c r="P928" s="69"/>
      <c r="Q928" s="69"/>
      <c r="R928" s="26"/>
      <c r="S928" s="26"/>
      <c r="T928" s="26"/>
      <c r="U928" s="26"/>
      <c r="V928" s="26"/>
      <c r="W928" s="26"/>
      <c r="X928" s="26"/>
      <c r="Y928" s="26"/>
      <c r="Z928" s="26"/>
      <c r="AA928" s="26"/>
      <c r="AB928" s="26"/>
      <c r="AC928" s="26"/>
      <c r="AD928" s="26"/>
      <c r="AE928" s="26"/>
      <c r="AF928" s="26"/>
      <c r="AG928" s="26"/>
      <c r="AH928" s="26"/>
      <c r="AI928" s="26"/>
      <c r="AJ928" s="26"/>
      <c r="AK928" s="26"/>
      <c r="AL928" s="26"/>
      <c r="AM928" s="26"/>
    </row>
    <row r="929" spans="1:39" ht="12.75" customHeight="1" x14ac:dyDescent="0.2">
      <c r="A929" s="71"/>
      <c r="B929" s="71"/>
      <c r="C929" s="71"/>
      <c r="D929" s="26"/>
      <c r="E929" s="26"/>
      <c r="F929" s="26"/>
      <c r="G929" s="26"/>
      <c r="H929" s="26"/>
      <c r="I929" s="26"/>
      <c r="J929" s="71"/>
      <c r="K929" s="71"/>
      <c r="L929" s="71"/>
      <c r="M929" s="26"/>
      <c r="N929" s="26"/>
      <c r="O929" s="26"/>
      <c r="P929" s="69"/>
      <c r="Q929" s="69"/>
      <c r="R929" s="26"/>
      <c r="S929" s="26"/>
      <c r="T929" s="26"/>
      <c r="U929" s="26"/>
      <c r="V929" s="26"/>
      <c r="W929" s="26"/>
      <c r="X929" s="26"/>
      <c r="Y929" s="26"/>
      <c r="Z929" s="26"/>
      <c r="AA929" s="26"/>
      <c r="AB929" s="26"/>
      <c r="AC929" s="26"/>
      <c r="AD929" s="26"/>
      <c r="AE929" s="26"/>
      <c r="AF929" s="26"/>
      <c r="AG929" s="26"/>
      <c r="AH929" s="26"/>
      <c r="AI929" s="26"/>
      <c r="AJ929" s="26"/>
      <c r="AK929" s="26"/>
      <c r="AL929" s="26"/>
      <c r="AM929" s="26"/>
    </row>
    <row r="930" spans="1:39" ht="12.75" customHeight="1" x14ac:dyDescent="0.2">
      <c r="A930" s="71"/>
      <c r="B930" s="71"/>
      <c r="C930" s="71"/>
      <c r="D930" s="26"/>
      <c r="E930" s="26"/>
      <c r="F930" s="26"/>
      <c r="G930" s="26"/>
      <c r="H930" s="26"/>
      <c r="I930" s="26"/>
      <c r="J930" s="71"/>
      <c r="K930" s="71"/>
      <c r="L930" s="71"/>
      <c r="M930" s="26"/>
      <c r="N930" s="26"/>
      <c r="O930" s="26"/>
      <c r="P930" s="69"/>
      <c r="Q930" s="69"/>
      <c r="R930" s="26"/>
      <c r="S930" s="26"/>
      <c r="T930" s="26"/>
      <c r="U930" s="26"/>
      <c r="V930" s="26"/>
      <c r="W930" s="26"/>
      <c r="X930" s="26"/>
      <c r="Y930" s="26"/>
      <c r="Z930" s="26"/>
      <c r="AA930" s="26"/>
      <c r="AB930" s="26"/>
      <c r="AC930" s="26"/>
      <c r="AD930" s="26"/>
      <c r="AE930" s="26"/>
      <c r="AF930" s="26"/>
      <c r="AG930" s="26"/>
      <c r="AH930" s="26"/>
      <c r="AI930" s="26"/>
      <c r="AJ930" s="26"/>
      <c r="AK930" s="26"/>
      <c r="AL930" s="26"/>
      <c r="AM930" s="26"/>
    </row>
    <row r="931" spans="1:39" ht="12.75" customHeight="1" x14ac:dyDescent="0.2">
      <c r="A931" s="71"/>
      <c r="B931" s="71"/>
      <c r="C931" s="71"/>
      <c r="D931" s="26"/>
      <c r="E931" s="26"/>
      <c r="F931" s="26"/>
      <c r="G931" s="26"/>
      <c r="H931" s="26"/>
      <c r="I931" s="26"/>
      <c r="J931" s="71"/>
      <c r="K931" s="71"/>
      <c r="L931" s="71"/>
      <c r="M931" s="26"/>
      <c r="N931" s="26"/>
      <c r="O931" s="26"/>
      <c r="P931" s="69"/>
      <c r="Q931" s="69"/>
      <c r="R931" s="26"/>
      <c r="S931" s="26"/>
      <c r="T931" s="26"/>
      <c r="U931" s="26"/>
      <c r="V931" s="26"/>
      <c r="W931" s="26"/>
      <c r="X931" s="26"/>
      <c r="Y931" s="26"/>
      <c r="Z931" s="26"/>
      <c r="AA931" s="26"/>
      <c r="AB931" s="26"/>
      <c r="AC931" s="26"/>
      <c r="AD931" s="26"/>
      <c r="AE931" s="26"/>
      <c r="AF931" s="26"/>
      <c r="AG931" s="26"/>
      <c r="AH931" s="26"/>
      <c r="AI931" s="26"/>
      <c r="AJ931" s="26"/>
      <c r="AK931" s="26"/>
      <c r="AL931" s="26"/>
      <c r="AM931" s="26"/>
    </row>
    <row r="932" spans="1:39" ht="12.75" customHeight="1" x14ac:dyDescent="0.2">
      <c r="A932" s="71"/>
      <c r="B932" s="71"/>
      <c r="C932" s="71"/>
      <c r="D932" s="26"/>
      <c r="E932" s="26"/>
      <c r="F932" s="26"/>
      <c r="G932" s="26"/>
      <c r="H932" s="26"/>
      <c r="I932" s="26"/>
      <c r="J932" s="71"/>
      <c r="K932" s="71"/>
      <c r="L932" s="71"/>
      <c r="M932" s="26"/>
      <c r="N932" s="26"/>
      <c r="O932" s="26"/>
      <c r="P932" s="69"/>
      <c r="Q932" s="69"/>
      <c r="R932" s="26"/>
      <c r="S932" s="26"/>
      <c r="T932" s="26"/>
      <c r="U932" s="26"/>
      <c r="V932" s="26"/>
      <c r="W932" s="26"/>
      <c r="X932" s="26"/>
      <c r="Y932" s="26"/>
      <c r="Z932" s="26"/>
      <c r="AA932" s="26"/>
      <c r="AB932" s="26"/>
      <c r="AC932" s="26"/>
      <c r="AD932" s="26"/>
      <c r="AE932" s="26"/>
      <c r="AF932" s="26"/>
      <c r="AG932" s="26"/>
      <c r="AH932" s="26"/>
      <c r="AI932" s="26"/>
      <c r="AJ932" s="26"/>
      <c r="AK932" s="26"/>
      <c r="AL932" s="26"/>
      <c r="AM932" s="26"/>
    </row>
    <row r="933" spans="1:39" ht="12.75" customHeight="1" x14ac:dyDescent="0.2">
      <c r="A933" s="71"/>
      <c r="B933" s="71"/>
      <c r="C933" s="71"/>
      <c r="D933" s="26"/>
      <c r="E933" s="26"/>
      <c r="F933" s="26"/>
      <c r="G933" s="26"/>
      <c r="H933" s="26"/>
      <c r="I933" s="26"/>
      <c r="J933" s="71"/>
      <c r="K933" s="71"/>
      <c r="L933" s="71"/>
      <c r="M933" s="26"/>
      <c r="N933" s="26"/>
      <c r="O933" s="26"/>
      <c r="P933" s="69"/>
      <c r="Q933" s="69"/>
      <c r="R933" s="26"/>
      <c r="S933" s="26"/>
      <c r="T933" s="26"/>
      <c r="U933" s="26"/>
      <c r="V933" s="26"/>
      <c r="W933" s="26"/>
      <c r="X933" s="26"/>
      <c r="Y933" s="26"/>
      <c r="Z933" s="26"/>
      <c r="AA933" s="26"/>
      <c r="AB933" s="26"/>
      <c r="AC933" s="26"/>
      <c r="AD933" s="26"/>
      <c r="AE933" s="26"/>
      <c r="AF933" s="26"/>
      <c r="AG933" s="26"/>
      <c r="AH933" s="26"/>
      <c r="AI933" s="26"/>
      <c r="AJ933" s="26"/>
      <c r="AK933" s="26"/>
      <c r="AL933" s="26"/>
      <c r="AM933" s="26"/>
    </row>
    <row r="934" spans="1:39" ht="12.75" customHeight="1" x14ac:dyDescent="0.2">
      <c r="A934" s="71"/>
      <c r="B934" s="71"/>
      <c r="C934" s="71"/>
      <c r="D934" s="26"/>
      <c r="E934" s="26"/>
      <c r="F934" s="26"/>
      <c r="G934" s="26"/>
      <c r="H934" s="26"/>
      <c r="I934" s="26"/>
      <c r="J934" s="71"/>
      <c r="K934" s="71"/>
      <c r="L934" s="71"/>
      <c r="M934" s="26"/>
      <c r="N934" s="26"/>
      <c r="O934" s="26"/>
      <c r="P934" s="69"/>
      <c r="Q934" s="69"/>
      <c r="R934" s="26"/>
      <c r="S934" s="26"/>
      <c r="T934" s="26"/>
      <c r="U934" s="26"/>
      <c r="V934" s="26"/>
      <c r="W934" s="26"/>
      <c r="X934" s="26"/>
      <c r="Y934" s="26"/>
      <c r="Z934" s="26"/>
      <c r="AA934" s="26"/>
      <c r="AB934" s="26"/>
      <c r="AC934" s="26"/>
      <c r="AD934" s="26"/>
      <c r="AE934" s="26"/>
      <c r="AF934" s="26"/>
      <c r="AG934" s="26"/>
      <c r="AH934" s="26"/>
      <c r="AI934" s="26"/>
      <c r="AJ934" s="26"/>
      <c r="AK934" s="26"/>
      <c r="AL934" s="26"/>
      <c r="AM934" s="26"/>
    </row>
    <row r="935" spans="1:39" ht="12.75" customHeight="1" x14ac:dyDescent="0.2">
      <c r="A935" s="71"/>
      <c r="B935" s="71"/>
      <c r="C935" s="71"/>
      <c r="D935" s="26"/>
      <c r="E935" s="26"/>
      <c r="F935" s="26"/>
      <c r="G935" s="26"/>
      <c r="H935" s="26"/>
      <c r="I935" s="26"/>
      <c r="J935" s="71"/>
      <c r="K935" s="71"/>
      <c r="L935" s="71"/>
      <c r="M935" s="26"/>
      <c r="N935" s="26"/>
      <c r="O935" s="26"/>
      <c r="P935" s="69"/>
      <c r="Q935" s="69"/>
      <c r="R935" s="26"/>
      <c r="S935" s="26"/>
      <c r="T935" s="26"/>
      <c r="U935" s="26"/>
      <c r="V935" s="26"/>
      <c r="W935" s="26"/>
      <c r="X935" s="26"/>
      <c r="Y935" s="26"/>
      <c r="Z935" s="26"/>
      <c r="AA935" s="26"/>
      <c r="AB935" s="26"/>
      <c r="AC935" s="26"/>
      <c r="AD935" s="26"/>
      <c r="AE935" s="26"/>
      <c r="AF935" s="26"/>
      <c r="AG935" s="26"/>
      <c r="AH935" s="26"/>
      <c r="AI935" s="26"/>
      <c r="AJ935" s="26"/>
      <c r="AK935" s="26"/>
      <c r="AL935" s="26"/>
      <c r="AM935" s="26"/>
    </row>
    <row r="936" spans="1:39" ht="12.75" customHeight="1" x14ac:dyDescent="0.2">
      <c r="A936" s="71"/>
      <c r="B936" s="71"/>
      <c r="C936" s="71"/>
      <c r="D936" s="26"/>
      <c r="E936" s="26"/>
      <c r="F936" s="26"/>
      <c r="G936" s="26"/>
      <c r="H936" s="26"/>
      <c r="I936" s="26"/>
      <c r="J936" s="71"/>
      <c r="K936" s="71"/>
      <c r="L936" s="71"/>
      <c r="M936" s="26"/>
      <c r="N936" s="26"/>
      <c r="O936" s="26"/>
      <c r="P936" s="69"/>
      <c r="Q936" s="69"/>
      <c r="R936" s="26"/>
      <c r="S936" s="26"/>
      <c r="T936" s="26"/>
      <c r="U936" s="26"/>
      <c r="V936" s="26"/>
      <c r="W936" s="26"/>
      <c r="X936" s="26"/>
      <c r="Y936" s="26"/>
      <c r="Z936" s="26"/>
      <c r="AA936" s="26"/>
      <c r="AB936" s="26"/>
      <c r="AC936" s="26"/>
      <c r="AD936" s="26"/>
      <c r="AE936" s="26"/>
      <c r="AF936" s="26"/>
      <c r="AG936" s="26"/>
      <c r="AH936" s="26"/>
      <c r="AI936" s="26"/>
      <c r="AJ936" s="26"/>
      <c r="AK936" s="26"/>
      <c r="AL936" s="26"/>
      <c r="AM936" s="26"/>
    </row>
    <row r="937" spans="1:39" ht="12.75" customHeight="1" x14ac:dyDescent="0.2">
      <c r="A937" s="71"/>
      <c r="B937" s="71"/>
      <c r="C937" s="71"/>
      <c r="D937" s="26"/>
      <c r="E937" s="26"/>
      <c r="F937" s="26"/>
      <c r="G937" s="26"/>
      <c r="H937" s="26"/>
      <c r="I937" s="26"/>
      <c r="J937" s="71"/>
      <c r="K937" s="71"/>
      <c r="L937" s="71"/>
      <c r="M937" s="26"/>
      <c r="N937" s="26"/>
      <c r="O937" s="26"/>
      <c r="P937" s="69"/>
      <c r="Q937" s="69"/>
      <c r="R937" s="26"/>
      <c r="S937" s="26"/>
      <c r="T937" s="26"/>
      <c r="U937" s="26"/>
      <c r="V937" s="26"/>
      <c r="W937" s="26"/>
      <c r="X937" s="26"/>
      <c r="Y937" s="26"/>
      <c r="Z937" s="26"/>
      <c r="AA937" s="26"/>
      <c r="AB937" s="26"/>
      <c r="AC937" s="26"/>
      <c r="AD937" s="26"/>
      <c r="AE937" s="26"/>
      <c r="AF937" s="26"/>
      <c r="AG937" s="26"/>
      <c r="AH937" s="26"/>
      <c r="AI937" s="26"/>
      <c r="AJ937" s="26"/>
      <c r="AK937" s="26"/>
      <c r="AL937" s="26"/>
      <c r="AM937" s="26"/>
    </row>
    <row r="938" spans="1:39" ht="12.75" customHeight="1" x14ac:dyDescent="0.2">
      <c r="A938" s="71"/>
      <c r="B938" s="71"/>
      <c r="C938" s="71"/>
      <c r="D938" s="26"/>
      <c r="E938" s="26"/>
      <c r="F938" s="26"/>
      <c r="G938" s="26"/>
      <c r="H938" s="26"/>
      <c r="I938" s="26"/>
      <c r="J938" s="71"/>
      <c r="K938" s="71"/>
      <c r="L938" s="71"/>
      <c r="M938" s="26"/>
      <c r="N938" s="26"/>
      <c r="O938" s="26"/>
      <c r="P938" s="69"/>
      <c r="Q938" s="69"/>
      <c r="R938" s="26"/>
      <c r="S938" s="26"/>
      <c r="T938" s="26"/>
      <c r="U938" s="26"/>
      <c r="V938" s="26"/>
      <c r="W938" s="26"/>
      <c r="X938" s="26"/>
      <c r="Y938" s="26"/>
      <c r="Z938" s="26"/>
      <c r="AA938" s="26"/>
      <c r="AB938" s="26"/>
      <c r="AC938" s="26"/>
      <c r="AD938" s="26"/>
      <c r="AE938" s="26"/>
      <c r="AF938" s="26"/>
      <c r="AG938" s="26"/>
      <c r="AH938" s="26"/>
      <c r="AI938" s="26"/>
      <c r="AJ938" s="26"/>
      <c r="AK938" s="26"/>
      <c r="AL938" s="26"/>
      <c r="AM938" s="26"/>
    </row>
    <row r="939" spans="1:39" ht="12.75" customHeight="1" x14ac:dyDescent="0.2">
      <c r="A939" s="71"/>
      <c r="B939" s="71"/>
      <c r="C939" s="71"/>
      <c r="D939" s="26"/>
      <c r="E939" s="26"/>
      <c r="F939" s="26"/>
      <c r="G939" s="26"/>
      <c r="H939" s="26"/>
      <c r="I939" s="26"/>
      <c r="J939" s="71"/>
      <c r="K939" s="71"/>
      <c r="L939" s="71"/>
      <c r="M939" s="26"/>
      <c r="N939" s="26"/>
      <c r="O939" s="26"/>
      <c r="P939" s="69"/>
      <c r="Q939" s="69"/>
      <c r="R939" s="26"/>
      <c r="S939" s="26"/>
      <c r="T939" s="26"/>
      <c r="U939" s="26"/>
      <c r="V939" s="26"/>
      <c r="W939" s="26"/>
      <c r="X939" s="26"/>
      <c r="Y939" s="26"/>
      <c r="Z939" s="26"/>
      <c r="AA939" s="26"/>
      <c r="AB939" s="26"/>
      <c r="AC939" s="26"/>
      <c r="AD939" s="26"/>
      <c r="AE939" s="26"/>
      <c r="AF939" s="26"/>
      <c r="AG939" s="26"/>
      <c r="AH939" s="26"/>
      <c r="AI939" s="26"/>
      <c r="AJ939" s="26"/>
      <c r="AK939" s="26"/>
      <c r="AL939" s="26"/>
      <c r="AM939" s="26"/>
    </row>
    <row r="940" spans="1:39" ht="12.75" customHeight="1" x14ac:dyDescent="0.2">
      <c r="A940" s="71"/>
      <c r="B940" s="71"/>
      <c r="C940" s="71"/>
      <c r="D940" s="26"/>
      <c r="E940" s="26"/>
      <c r="F940" s="26"/>
      <c r="G940" s="26"/>
      <c r="H940" s="26"/>
      <c r="I940" s="26"/>
      <c r="J940" s="71"/>
      <c r="K940" s="71"/>
      <c r="L940" s="71"/>
      <c r="M940" s="26"/>
      <c r="N940" s="26"/>
      <c r="O940" s="26"/>
      <c r="P940" s="69"/>
      <c r="Q940" s="69"/>
      <c r="R940" s="26"/>
      <c r="S940" s="26"/>
      <c r="T940" s="26"/>
      <c r="U940" s="26"/>
      <c r="V940" s="26"/>
      <c r="W940" s="26"/>
      <c r="X940" s="26"/>
      <c r="Y940" s="26"/>
      <c r="Z940" s="26"/>
      <c r="AA940" s="26"/>
      <c r="AB940" s="26"/>
      <c r="AC940" s="26"/>
      <c r="AD940" s="26"/>
      <c r="AE940" s="26"/>
      <c r="AF940" s="26"/>
      <c r="AG940" s="26"/>
      <c r="AH940" s="26"/>
      <c r="AI940" s="26"/>
      <c r="AJ940" s="26"/>
      <c r="AK940" s="26"/>
      <c r="AL940" s="26"/>
      <c r="AM940" s="26"/>
    </row>
    <row r="941" spans="1:39" ht="12.75" customHeight="1" x14ac:dyDescent="0.2">
      <c r="A941" s="71"/>
      <c r="B941" s="71"/>
      <c r="C941" s="71"/>
      <c r="D941" s="26"/>
      <c r="E941" s="26"/>
      <c r="F941" s="26"/>
      <c r="G941" s="26"/>
      <c r="H941" s="26"/>
      <c r="I941" s="26"/>
      <c r="J941" s="71"/>
      <c r="K941" s="71"/>
      <c r="L941" s="71"/>
      <c r="M941" s="26"/>
      <c r="N941" s="26"/>
      <c r="O941" s="26"/>
      <c r="P941" s="69"/>
      <c r="Q941" s="69"/>
      <c r="R941" s="26"/>
      <c r="S941" s="26"/>
      <c r="T941" s="26"/>
      <c r="U941" s="26"/>
      <c r="V941" s="26"/>
      <c r="W941" s="26"/>
      <c r="X941" s="26"/>
      <c r="Y941" s="26"/>
      <c r="Z941" s="26"/>
      <c r="AA941" s="26"/>
      <c r="AB941" s="26"/>
      <c r="AC941" s="26"/>
      <c r="AD941" s="26"/>
      <c r="AE941" s="26"/>
      <c r="AF941" s="26"/>
      <c r="AG941" s="26"/>
      <c r="AH941" s="26"/>
      <c r="AI941" s="26"/>
      <c r="AJ941" s="26"/>
      <c r="AK941" s="26"/>
      <c r="AL941" s="26"/>
      <c r="AM941" s="26"/>
    </row>
    <row r="942" spans="1:39" ht="12.75" customHeight="1" x14ac:dyDescent="0.2">
      <c r="A942" s="71"/>
      <c r="B942" s="71"/>
      <c r="C942" s="71"/>
      <c r="D942" s="26"/>
      <c r="E942" s="26"/>
      <c r="F942" s="26"/>
      <c r="G942" s="26"/>
      <c r="H942" s="26"/>
      <c r="I942" s="26"/>
      <c r="J942" s="71"/>
      <c r="K942" s="71"/>
      <c r="L942" s="71"/>
      <c r="M942" s="26"/>
      <c r="N942" s="26"/>
      <c r="O942" s="26"/>
      <c r="P942" s="69"/>
      <c r="Q942" s="69"/>
      <c r="R942" s="26"/>
      <c r="S942" s="26"/>
      <c r="T942" s="26"/>
      <c r="U942" s="26"/>
      <c r="V942" s="26"/>
      <c r="W942" s="26"/>
      <c r="X942" s="26"/>
      <c r="Y942" s="26"/>
      <c r="Z942" s="26"/>
      <c r="AA942" s="26"/>
      <c r="AB942" s="26"/>
      <c r="AC942" s="26"/>
      <c r="AD942" s="26"/>
      <c r="AE942" s="26"/>
      <c r="AF942" s="26"/>
      <c r="AG942" s="26"/>
      <c r="AH942" s="26"/>
      <c r="AI942" s="26"/>
      <c r="AJ942" s="26"/>
      <c r="AK942" s="26"/>
      <c r="AL942" s="26"/>
      <c r="AM942" s="26"/>
    </row>
    <row r="943" spans="1:39" ht="12.75" customHeight="1" x14ac:dyDescent="0.2">
      <c r="A943" s="71"/>
      <c r="B943" s="71"/>
      <c r="C943" s="71"/>
      <c r="D943" s="26"/>
      <c r="E943" s="26"/>
      <c r="F943" s="26"/>
      <c r="G943" s="26"/>
      <c r="H943" s="26"/>
      <c r="I943" s="26"/>
      <c r="J943" s="71"/>
      <c r="K943" s="71"/>
      <c r="L943" s="71"/>
      <c r="M943" s="26"/>
      <c r="N943" s="26"/>
      <c r="O943" s="26"/>
      <c r="P943" s="69"/>
      <c r="Q943" s="69"/>
      <c r="R943" s="26"/>
      <c r="S943" s="26"/>
      <c r="T943" s="26"/>
      <c r="U943" s="26"/>
      <c r="V943" s="26"/>
      <c r="W943" s="26"/>
      <c r="X943" s="26"/>
      <c r="Y943" s="26"/>
      <c r="Z943" s="26"/>
      <c r="AA943" s="26"/>
      <c r="AB943" s="26"/>
      <c r="AC943" s="26"/>
      <c r="AD943" s="26"/>
      <c r="AE943" s="26"/>
      <c r="AF943" s="26"/>
      <c r="AG943" s="26"/>
      <c r="AH943" s="26"/>
      <c r="AI943" s="26"/>
      <c r="AJ943" s="26"/>
      <c r="AK943" s="26"/>
      <c r="AL943" s="26"/>
      <c r="AM943" s="26"/>
    </row>
    <row r="944" spans="1:39" ht="12.75" customHeight="1" x14ac:dyDescent="0.2">
      <c r="A944" s="71"/>
      <c r="B944" s="71"/>
      <c r="C944" s="71"/>
      <c r="D944" s="26"/>
      <c r="E944" s="26"/>
      <c r="F944" s="26"/>
      <c r="G944" s="26"/>
      <c r="H944" s="26"/>
      <c r="I944" s="26"/>
      <c r="J944" s="71"/>
      <c r="K944" s="71"/>
      <c r="L944" s="71"/>
      <c r="M944" s="26"/>
      <c r="N944" s="26"/>
      <c r="O944" s="26"/>
      <c r="P944" s="69"/>
      <c r="Q944" s="69"/>
      <c r="R944" s="26"/>
      <c r="S944" s="26"/>
      <c r="T944" s="26"/>
      <c r="U944" s="26"/>
      <c r="V944" s="26"/>
      <c r="W944" s="26"/>
      <c r="X944" s="26"/>
      <c r="Y944" s="26"/>
      <c r="Z944" s="26"/>
      <c r="AA944" s="26"/>
      <c r="AB944" s="26"/>
      <c r="AC944" s="26"/>
      <c r="AD944" s="26"/>
      <c r="AE944" s="26"/>
      <c r="AF944" s="26"/>
      <c r="AG944" s="26"/>
      <c r="AH944" s="26"/>
      <c r="AI944" s="26"/>
      <c r="AJ944" s="26"/>
      <c r="AK944" s="26"/>
      <c r="AL944" s="26"/>
      <c r="AM944" s="26"/>
    </row>
    <row r="945" spans="1:39" ht="12.75" customHeight="1" x14ac:dyDescent="0.2">
      <c r="A945" s="71"/>
      <c r="B945" s="71"/>
      <c r="C945" s="71"/>
      <c r="D945" s="26"/>
      <c r="E945" s="26"/>
      <c r="F945" s="26"/>
      <c r="G945" s="26"/>
      <c r="H945" s="26"/>
      <c r="I945" s="26"/>
      <c r="J945" s="71"/>
      <c r="K945" s="71"/>
      <c r="L945" s="71"/>
      <c r="M945" s="26"/>
      <c r="N945" s="26"/>
      <c r="O945" s="26"/>
      <c r="P945" s="69"/>
      <c r="Q945" s="69"/>
      <c r="R945" s="26"/>
      <c r="S945" s="26"/>
      <c r="T945" s="26"/>
      <c r="U945" s="26"/>
      <c r="V945" s="26"/>
      <c r="W945" s="26"/>
      <c r="X945" s="26"/>
      <c r="Y945" s="26"/>
      <c r="Z945" s="26"/>
      <c r="AA945" s="26"/>
      <c r="AB945" s="26"/>
      <c r="AC945" s="26"/>
      <c r="AD945" s="26"/>
      <c r="AE945" s="26"/>
      <c r="AF945" s="26"/>
      <c r="AG945" s="26"/>
      <c r="AH945" s="26"/>
      <c r="AI945" s="26"/>
      <c r="AJ945" s="26"/>
      <c r="AK945" s="26"/>
      <c r="AL945" s="26"/>
      <c r="AM945" s="26"/>
    </row>
    <row r="946" spans="1:39" ht="12.75" customHeight="1" x14ac:dyDescent="0.2">
      <c r="A946" s="71"/>
      <c r="B946" s="71"/>
      <c r="C946" s="71"/>
      <c r="D946" s="26"/>
      <c r="E946" s="26"/>
      <c r="F946" s="26"/>
      <c r="G946" s="26"/>
      <c r="H946" s="26"/>
      <c r="I946" s="26"/>
      <c r="J946" s="71"/>
      <c r="K946" s="71"/>
      <c r="L946" s="71"/>
      <c r="M946" s="26"/>
      <c r="N946" s="26"/>
      <c r="O946" s="26"/>
      <c r="P946" s="69"/>
      <c r="Q946" s="69"/>
      <c r="R946" s="26"/>
      <c r="S946" s="26"/>
      <c r="T946" s="26"/>
      <c r="U946" s="26"/>
      <c r="V946" s="26"/>
      <c r="W946" s="26"/>
      <c r="X946" s="26"/>
      <c r="Y946" s="26"/>
      <c r="Z946" s="26"/>
      <c r="AA946" s="26"/>
      <c r="AB946" s="26"/>
      <c r="AC946" s="26"/>
      <c r="AD946" s="26"/>
      <c r="AE946" s="26"/>
      <c r="AF946" s="26"/>
      <c r="AG946" s="26"/>
      <c r="AH946" s="26"/>
      <c r="AI946" s="26"/>
      <c r="AJ946" s="26"/>
      <c r="AK946" s="26"/>
      <c r="AL946" s="26"/>
      <c r="AM946" s="26"/>
    </row>
    <row r="947" spans="1:39" ht="12.75" customHeight="1" x14ac:dyDescent="0.2">
      <c r="A947" s="71"/>
      <c r="B947" s="71"/>
      <c r="C947" s="71"/>
      <c r="D947" s="26"/>
      <c r="E947" s="26"/>
      <c r="F947" s="26"/>
      <c r="G947" s="26"/>
      <c r="H947" s="26"/>
      <c r="I947" s="26"/>
      <c r="J947" s="71"/>
      <c r="K947" s="71"/>
      <c r="L947" s="71"/>
      <c r="M947" s="26"/>
      <c r="N947" s="26"/>
      <c r="O947" s="26"/>
      <c r="P947" s="69"/>
      <c r="Q947" s="69"/>
      <c r="R947" s="26"/>
      <c r="S947" s="26"/>
      <c r="T947" s="26"/>
      <c r="U947" s="26"/>
      <c r="V947" s="26"/>
      <c r="W947" s="26"/>
      <c r="X947" s="26"/>
      <c r="Y947" s="26"/>
      <c r="Z947" s="26"/>
      <c r="AA947" s="26"/>
      <c r="AB947" s="26"/>
      <c r="AC947" s="26"/>
      <c r="AD947" s="26"/>
      <c r="AE947" s="26"/>
      <c r="AF947" s="26"/>
      <c r="AG947" s="26"/>
      <c r="AH947" s="26"/>
      <c r="AI947" s="26"/>
      <c r="AJ947" s="26"/>
      <c r="AK947" s="26"/>
      <c r="AL947" s="26"/>
      <c r="AM947" s="26"/>
    </row>
    <row r="948" spans="1:39" ht="12.75" customHeight="1" x14ac:dyDescent="0.2">
      <c r="A948" s="71"/>
      <c r="B948" s="71"/>
      <c r="C948" s="71"/>
      <c r="D948" s="26"/>
      <c r="E948" s="26"/>
      <c r="F948" s="26"/>
      <c r="G948" s="26"/>
      <c r="H948" s="26"/>
      <c r="I948" s="26"/>
      <c r="J948" s="71"/>
      <c r="K948" s="71"/>
      <c r="L948" s="71"/>
      <c r="M948" s="26"/>
      <c r="N948" s="26"/>
      <c r="O948" s="26"/>
      <c r="P948" s="69"/>
      <c r="Q948" s="69"/>
      <c r="R948" s="26"/>
      <c r="S948" s="26"/>
      <c r="T948" s="26"/>
      <c r="U948" s="26"/>
      <c r="V948" s="26"/>
      <c r="W948" s="26"/>
      <c r="X948" s="26"/>
      <c r="Y948" s="26"/>
      <c r="Z948" s="26"/>
      <c r="AA948" s="26"/>
      <c r="AB948" s="26"/>
      <c r="AC948" s="26"/>
      <c r="AD948" s="26"/>
      <c r="AE948" s="26"/>
      <c r="AF948" s="26"/>
      <c r="AG948" s="26"/>
      <c r="AH948" s="26"/>
      <c r="AI948" s="26"/>
      <c r="AJ948" s="26"/>
      <c r="AK948" s="26"/>
      <c r="AL948" s="26"/>
      <c r="AM948" s="26"/>
    </row>
    <row r="949" spans="1:39" ht="12.75" customHeight="1" x14ac:dyDescent="0.2">
      <c r="A949" s="71"/>
      <c r="B949" s="71"/>
      <c r="C949" s="71"/>
      <c r="D949" s="26"/>
      <c r="E949" s="26"/>
      <c r="F949" s="26"/>
      <c r="G949" s="26"/>
      <c r="H949" s="26"/>
      <c r="I949" s="26"/>
      <c r="J949" s="71"/>
      <c r="K949" s="71"/>
      <c r="L949" s="71"/>
      <c r="M949" s="26"/>
      <c r="N949" s="26"/>
      <c r="O949" s="26"/>
      <c r="P949" s="69"/>
      <c r="Q949" s="69"/>
      <c r="R949" s="26"/>
      <c r="S949" s="26"/>
      <c r="T949" s="26"/>
      <c r="U949" s="26"/>
      <c r="V949" s="26"/>
      <c r="W949" s="26"/>
      <c r="X949" s="26"/>
      <c r="Y949" s="26"/>
      <c r="Z949" s="26"/>
      <c r="AA949" s="26"/>
      <c r="AB949" s="26"/>
      <c r="AC949" s="26"/>
      <c r="AD949" s="26"/>
      <c r="AE949" s="26"/>
      <c r="AF949" s="26"/>
      <c r="AG949" s="26"/>
      <c r="AH949" s="26"/>
      <c r="AI949" s="26"/>
      <c r="AJ949" s="26"/>
      <c r="AK949" s="26"/>
      <c r="AL949" s="26"/>
      <c r="AM949" s="26"/>
    </row>
    <row r="950" spans="1:39" ht="12.75" customHeight="1" x14ac:dyDescent="0.2">
      <c r="A950" s="71"/>
      <c r="B950" s="71"/>
      <c r="C950" s="71"/>
      <c r="D950" s="26"/>
      <c r="E950" s="26"/>
      <c r="F950" s="26"/>
      <c r="G950" s="26"/>
      <c r="H950" s="26"/>
      <c r="I950" s="26"/>
      <c r="J950" s="71"/>
      <c r="K950" s="71"/>
      <c r="L950" s="71"/>
      <c r="M950" s="26"/>
      <c r="N950" s="26"/>
      <c r="O950" s="26"/>
      <c r="P950" s="69"/>
      <c r="Q950" s="69"/>
      <c r="R950" s="26"/>
      <c r="S950" s="26"/>
      <c r="T950" s="26"/>
      <c r="U950" s="26"/>
      <c r="V950" s="26"/>
      <c r="W950" s="26"/>
      <c r="X950" s="26"/>
      <c r="Y950" s="26"/>
      <c r="Z950" s="26"/>
      <c r="AA950" s="26"/>
      <c r="AB950" s="26"/>
      <c r="AC950" s="26"/>
      <c r="AD950" s="26"/>
      <c r="AE950" s="26"/>
      <c r="AF950" s="26"/>
      <c r="AG950" s="26"/>
      <c r="AH950" s="26"/>
      <c r="AI950" s="26"/>
      <c r="AJ950" s="26"/>
      <c r="AK950" s="26"/>
      <c r="AL950" s="26"/>
      <c r="AM950" s="26"/>
    </row>
    <row r="951" spans="1:39" ht="12.75" customHeight="1" x14ac:dyDescent="0.2">
      <c r="A951" s="71"/>
      <c r="B951" s="71"/>
      <c r="C951" s="71"/>
      <c r="D951" s="26"/>
      <c r="E951" s="26"/>
      <c r="F951" s="26"/>
      <c r="G951" s="26"/>
      <c r="H951" s="26"/>
      <c r="I951" s="26"/>
      <c r="J951" s="71"/>
      <c r="K951" s="71"/>
      <c r="L951" s="71"/>
      <c r="M951" s="26"/>
      <c r="N951" s="26"/>
      <c r="O951" s="26"/>
      <c r="P951" s="69"/>
      <c r="Q951" s="69"/>
      <c r="R951" s="26"/>
      <c r="S951" s="26"/>
      <c r="T951" s="26"/>
      <c r="U951" s="26"/>
      <c r="V951" s="26"/>
      <c r="W951" s="26"/>
      <c r="X951" s="26"/>
      <c r="Y951" s="26"/>
      <c r="Z951" s="26"/>
      <c r="AA951" s="26"/>
      <c r="AB951" s="26"/>
      <c r="AC951" s="26"/>
      <c r="AD951" s="26"/>
      <c r="AE951" s="26"/>
      <c r="AF951" s="26"/>
      <c r="AG951" s="26"/>
      <c r="AH951" s="26"/>
      <c r="AI951" s="26"/>
      <c r="AJ951" s="26"/>
      <c r="AK951" s="26"/>
      <c r="AL951" s="26"/>
      <c r="AM951" s="26"/>
    </row>
    <row r="952" spans="1:39" ht="12.75" customHeight="1" x14ac:dyDescent="0.2">
      <c r="A952" s="71"/>
      <c r="B952" s="71"/>
      <c r="C952" s="71"/>
      <c r="D952" s="26"/>
      <c r="E952" s="26"/>
      <c r="F952" s="26"/>
      <c r="G952" s="26"/>
      <c r="H952" s="26"/>
      <c r="I952" s="26"/>
      <c r="J952" s="71"/>
      <c r="K952" s="71"/>
      <c r="L952" s="71"/>
      <c r="M952" s="26"/>
      <c r="N952" s="26"/>
      <c r="O952" s="26"/>
      <c r="P952" s="69"/>
      <c r="Q952" s="69"/>
      <c r="R952" s="26"/>
      <c r="S952" s="26"/>
      <c r="T952" s="26"/>
      <c r="U952" s="26"/>
      <c r="V952" s="26"/>
      <c r="W952" s="26"/>
      <c r="X952" s="26"/>
      <c r="Y952" s="26"/>
      <c r="Z952" s="26"/>
      <c r="AA952" s="26"/>
      <c r="AB952" s="26"/>
      <c r="AC952" s="26"/>
      <c r="AD952" s="26"/>
      <c r="AE952" s="26"/>
      <c r="AF952" s="26"/>
      <c r="AG952" s="26"/>
      <c r="AH952" s="26"/>
      <c r="AI952" s="26"/>
      <c r="AJ952" s="26"/>
      <c r="AK952" s="26"/>
      <c r="AL952" s="26"/>
      <c r="AM952" s="26"/>
    </row>
    <row r="953" spans="1:39" ht="12.75" customHeight="1" x14ac:dyDescent="0.2">
      <c r="A953" s="71"/>
      <c r="B953" s="71"/>
      <c r="C953" s="71"/>
      <c r="D953" s="26"/>
      <c r="E953" s="26"/>
      <c r="F953" s="26"/>
      <c r="G953" s="26"/>
      <c r="H953" s="26"/>
      <c r="I953" s="26"/>
      <c r="J953" s="71"/>
      <c r="K953" s="71"/>
      <c r="L953" s="71"/>
      <c r="M953" s="26"/>
      <c r="N953" s="26"/>
      <c r="O953" s="26"/>
      <c r="P953" s="69"/>
      <c r="Q953" s="69"/>
      <c r="R953" s="26"/>
      <c r="S953" s="26"/>
      <c r="T953" s="26"/>
      <c r="U953" s="26"/>
      <c r="V953" s="26"/>
      <c r="W953" s="26"/>
      <c r="X953" s="26"/>
      <c r="Y953" s="26"/>
      <c r="Z953" s="26"/>
      <c r="AA953" s="26"/>
      <c r="AB953" s="26"/>
      <c r="AC953" s="26"/>
      <c r="AD953" s="26"/>
      <c r="AE953" s="26"/>
      <c r="AF953" s="26"/>
      <c r="AG953" s="26"/>
      <c r="AH953" s="26"/>
      <c r="AI953" s="26"/>
      <c r="AJ953" s="26"/>
      <c r="AK953" s="26"/>
      <c r="AL953" s="26"/>
      <c r="AM953" s="26"/>
    </row>
    <row r="954" spans="1:39" ht="12.75" customHeight="1" x14ac:dyDescent="0.2">
      <c r="A954" s="71"/>
      <c r="B954" s="71"/>
      <c r="C954" s="71"/>
      <c r="D954" s="26"/>
      <c r="E954" s="26"/>
      <c r="F954" s="26"/>
      <c r="G954" s="26"/>
      <c r="H954" s="26"/>
      <c r="I954" s="26"/>
      <c r="J954" s="71"/>
      <c r="K954" s="71"/>
      <c r="L954" s="71"/>
      <c r="M954" s="26"/>
      <c r="N954" s="26"/>
      <c r="O954" s="26"/>
      <c r="P954" s="69"/>
      <c r="Q954" s="69"/>
      <c r="R954" s="26"/>
      <c r="S954" s="26"/>
      <c r="T954" s="26"/>
      <c r="U954" s="26"/>
      <c r="V954" s="26"/>
      <c r="W954" s="26"/>
      <c r="X954" s="26"/>
      <c r="Y954" s="26"/>
      <c r="Z954" s="26"/>
      <c r="AA954" s="26"/>
      <c r="AB954" s="26"/>
      <c r="AC954" s="26"/>
      <c r="AD954" s="26"/>
      <c r="AE954" s="26"/>
      <c r="AF954" s="26"/>
      <c r="AG954" s="26"/>
      <c r="AH954" s="26"/>
      <c r="AI954" s="26"/>
      <c r="AJ954" s="26"/>
      <c r="AK954" s="26"/>
      <c r="AL954" s="26"/>
      <c r="AM954" s="26"/>
    </row>
    <row r="955" spans="1:39" ht="12.75" customHeight="1" x14ac:dyDescent="0.2">
      <c r="A955" s="71"/>
      <c r="B955" s="71"/>
      <c r="C955" s="71"/>
      <c r="D955" s="26"/>
      <c r="E955" s="26"/>
      <c r="F955" s="26"/>
      <c r="G955" s="26"/>
      <c r="H955" s="26"/>
      <c r="I955" s="26"/>
      <c r="J955" s="71"/>
      <c r="K955" s="71"/>
      <c r="L955" s="71"/>
      <c r="M955" s="26"/>
      <c r="N955" s="26"/>
      <c r="O955" s="26"/>
      <c r="P955" s="69"/>
      <c r="Q955" s="69"/>
      <c r="R955" s="26"/>
      <c r="S955" s="26"/>
      <c r="T955" s="26"/>
      <c r="U955" s="26"/>
      <c r="V955" s="26"/>
      <c r="W955" s="26"/>
      <c r="X955" s="26"/>
      <c r="Y955" s="26"/>
      <c r="Z955" s="26"/>
      <c r="AA955" s="26"/>
      <c r="AB955" s="26"/>
      <c r="AC955" s="26"/>
      <c r="AD955" s="26"/>
      <c r="AE955" s="26"/>
      <c r="AF955" s="26"/>
      <c r="AG955" s="26"/>
      <c r="AH955" s="26"/>
      <c r="AI955" s="26"/>
      <c r="AJ955" s="26"/>
      <c r="AK955" s="26"/>
      <c r="AL955" s="26"/>
      <c r="AM955" s="26"/>
    </row>
    <row r="956" spans="1:39" ht="12.75" customHeight="1" x14ac:dyDescent="0.2">
      <c r="A956" s="71"/>
      <c r="B956" s="71"/>
      <c r="C956" s="71"/>
      <c r="D956" s="26"/>
      <c r="E956" s="26"/>
      <c r="F956" s="26"/>
      <c r="G956" s="26"/>
      <c r="H956" s="26"/>
      <c r="I956" s="26"/>
      <c r="J956" s="71"/>
      <c r="K956" s="71"/>
      <c r="L956" s="71"/>
      <c r="M956" s="26"/>
      <c r="N956" s="26"/>
      <c r="O956" s="26"/>
      <c r="P956" s="69"/>
      <c r="Q956" s="69"/>
      <c r="R956" s="26"/>
      <c r="S956" s="26"/>
      <c r="T956" s="26"/>
      <c r="U956" s="26"/>
      <c r="V956" s="26"/>
      <c r="W956" s="26"/>
      <c r="X956" s="26"/>
      <c r="Y956" s="26"/>
      <c r="Z956" s="26"/>
      <c r="AA956" s="26"/>
      <c r="AB956" s="26"/>
      <c r="AC956" s="26"/>
      <c r="AD956" s="26"/>
      <c r="AE956" s="26"/>
      <c r="AF956" s="26"/>
      <c r="AG956" s="26"/>
      <c r="AH956" s="26"/>
      <c r="AI956" s="26"/>
      <c r="AJ956" s="26"/>
      <c r="AK956" s="26"/>
      <c r="AL956" s="26"/>
      <c r="AM956" s="26"/>
    </row>
    <row r="957" spans="1:39" ht="12.75" customHeight="1" x14ac:dyDescent="0.2">
      <c r="A957" s="71"/>
      <c r="B957" s="71"/>
      <c r="C957" s="71"/>
      <c r="D957" s="26"/>
      <c r="E957" s="26"/>
      <c r="F957" s="26"/>
      <c r="G957" s="26"/>
      <c r="H957" s="26"/>
      <c r="I957" s="26"/>
      <c r="J957" s="71"/>
      <c r="K957" s="71"/>
      <c r="L957" s="71"/>
      <c r="M957" s="26"/>
      <c r="N957" s="26"/>
      <c r="O957" s="26"/>
      <c r="P957" s="69"/>
      <c r="Q957" s="69"/>
      <c r="R957" s="26"/>
      <c r="S957" s="26"/>
      <c r="T957" s="26"/>
      <c r="U957" s="26"/>
      <c r="V957" s="26"/>
      <c r="W957" s="26"/>
      <c r="X957" s="26"/>
      <c r="Y957" s="26"/>
      <c r="Z957" s="26"/>
      <c r="AA957" s="26"/>
      <c r="AB957" s="26"/>
      <c r="AC957" s="26"/>
      <c r="AD957" s="26"/>
      <c r="AE957" s="26"/>
      <c r="AF957" s="26"/>
      <c r="AG957" s="26"/>
      <c r="AH957" s="26"/>
      <c r="AI957" s="26"/>
      <c r="AJ957" s="26"/>
      <c r="AK957" s="26"/>
      <c r="AL957" s="26"/>
      <c r="AM957" s="26"/>
    </row>
    <row r="958" spans="1:39" ht="12.75" customHeight="1" x14ac:dyDescent="0.2">
      <c r="A958" s="71"/>
      <c r="B958" s="71"/>
      <c r="C958" s="71"/>
      <c r="D958" s="26"/>
      <c r="E958" s="26"/>
      <c r="F958" s="26"/>
      <c r="G958" s="26"/>
      <c r="H958" s="26"/>
      <c r="I958" s="26"/>
      <c r="J958" s="71"/>
      <c r="K958" s="71"/>
      <c r="L958" s="71"/>
      <c r="M958" s="26"/>
      <c r="N958" s="26"/>
      <c r="O958" s="26"/>
      <c r="P958" s="69"/>
      <c r="Q958" s="69"/>
      <c r="R958" s="26"/>
      <c r="S958" s="26"/>
      <c r="T958" s="26"/>
      <c r="U958" s="26"/>
      <c r="V958" s="26"/>
      <c r="W958" s="26"/>
      <c r="X958" s="26"/>
      <c r="Y958" s="26"/>
      <c r="Z958" s="26"/>
      <c r="AA958" s="26"/>
      <c r="AB958" s="26"/>
      <c r="AC958" s="26"/>
      <c r="AD958" s="26"/>
      <c r="AE958" s="26"/>
      <c r="AF958" s="26"/>
      <c r="AG958" s="26"/>
      <c r="AH958" s="26"/>
      <c r="AI958" s="26"/>
      <c r="AJ958" s="26"/>
      <c r="AK958" s="26"/>
      <c r="AL958" s="26"/>
      <c r="AM958" s="26"/>
    </row>
    <row r="959" spans="1:39" ht="12.75" customHeight="1" x14ac:dyDescent="0.2">
      <c r="A959" s="71"/>
      <c r="B959" s="71"/>
      <c r="C959" s="71"/>
      <c r="D959" s="26"/>
      <c r="E959" s="26"/>
      <c r="F959" s="26"/>
      <c r="G959" s="26"/>
      <c r="H959" s="26"/>
      <c r="I959" s="26"/>
      <c r="J959" s="71"/>
      <c r="K959" s="71"/>
      <c r="L959" s="71"/>
      <c r="M959" s="26"/>
      <c r="N959" s="26"/>
      <c r="O959" s="26"/>
      <c r="P959" s="69"/>
      <c r="Q959" s="69"/>
      <c r="R959" s="26"/>
      <c r="S959" s="26"/>
      <c r="T959" s="26"/>
      <c r="U959" s="26"/>
      <c r="V959" s="26"/>
      <c r="W959" s="26"/>
      <c r="X959" s="26"/>
      <c r="Y959" s="26"/>
      <c r="Z959" s="26"/>
      <c r="AA959" s="26"/>
      <c r="AB959" s="26"/>
      <c r="AC959" s="26"/>
      <c r="AD959" s="26"/>
      <c r="AE959" s="26"/>
      <c r="AF959" s="26"/>
      <c r="AG959" s="26"/>
      <c r="AH959" s="26"/>
      <c r="AI959" s="26"/>
      <c r="AJ959" s="26"/>
      <c r="AK959" s="26"/>
      <c r="AL959" s="26"/>
      <c r="AM959" s="26"/>
    </row>
    <row r="960" spans="1:39" ht="12.75" customHeight="1" x14ac:dyDescent="0.2">
      <c r="A960" s="71"/>
      <c r="B960" s="71"/>
      <c r="C960" s="71"/>
      <c r="D960" s="26"/>
      <c r="E960" s="26"/>
      <c r="F960" s="26"/>
      <c r="G960" s="26"/>
      <c r="H960" s="26"/>
      <c r="I960" s="26"/>
      <c r="J960" s="71"/>
      <c r="K960" s="71"/>
      <c r="L960" s="71"/>
      <c r="M960" s="26"/>
      <c r="N960" s="26"/>
      <c r="O960" s="26"/>
      <c r="P960" s="69"/>
      <c r="Q960" s="69"/>
      <c r="R960" s="26"/>
      <c r="S960" s="26"/>
      <c r="T960" s="26"/>
      <c r="U960" s="26"/>
      <c r="V960" s="26"/>
      <c r="W960" s="26"/>
      <c r="X960" s="26"/>
      <c r="Y960" s="26"/>
      <c r="Z960" s="26"/>
      <c r="AA960" s="26"/>
      <c r="AB960" s="26"/>
      <c r="AC960" s="26"/>
      <c r="AD960" s="26"/>
      <c r="AE960" s="26"/>
      <c r="AF960" s="26"/>
      <c r="AG960" s="26"/>
      <c r="AH960" s="26"/>
      <c r="AI960" s="26"/>
      <c r="AJ960" s="26"/>
      <c r="AK960" s="26"/>
      <c r="AL960" s="26"/>
      <c r="AM960" s="26"/>
    </row>
    <row r="961" spans="1:39" ht="12.75" customHeight="1" x14ac:dyDescent="0.2">
      <c r="A961" s="71"/>
      <c r="B961" s="71"/>
      <c r="C961" s="71"/>
      <c r="D961" s="26"/>
      <c r="E961" s="26"/>
      <c r="F961" s="26"/>
      <c r="G961" s="26"/>
      <c r="H961" s="26"/>
      <c r="I961" s="26"/>
      <c r="J961" s="71"/>
      <c r="K961" s="71"/>
      <c r="L961" s="71"/>
      <c r="M961" s="26"/>
      <c r="N961" s="26"/>
      <c r="O961" s="26"/>
      <c r="P961" s="69"/>
      <c r="Q961" s="69"/>
      <c r="R961" s="26"/>
      <c r="S961" s="26"/>
      <c r="T961" s="26"/>
      <c r="U961" s="26"/>
      <c r="V961" s="26"/>
      <c r="W961" s="26"/>
      <c r="X961" s="26"/>
      <c r="Y961" s="26"/>
      <c r="Z961" s="26"/>
      <c r="AA961" s="26"/>
      <c r="AB961" s="26"/>
      <c r="AC961" s="26"/>
      <c r="AD961" s="26"/>
      <c r="AE961" s="26"/>
      <c r="AF961" s="26"/>
      <c r="AG961" s="26"/>
      <c r="AH961" s="26"/>
      <c r="AI961" s="26"/>
      <c r="AJ961" s="26"/>
      <c r="AK961" s="26"/>
      <c r="AL961" s="26"/>
      <c r="AM961" s="26"/>
    </row>
    <row r="962" spans="1:39" ht="12.75" customHeight="1" x14ac:dyDescent="0.2">
      <c r="A962" s="71"/>
      <c r="B962" s="71"/>
      <c r="C962" s="71"/>
      <c r="D962" s="26"/>
      <c r="E962" s="26"/>
      <c r="F962" s="26"/>
      <c r="G962" s="26"/>
      <c r="H962" s="26"/>
      <c r="I962" s="26"/>
      <c r="J962" s="71"/>
      <c r="K962" s="71"/>
      <c r="L962" s="71"/>
      <c r="M962" s="26"/>
      <c r="N962" s="26"/>
      <c r="O962" s="26"/>
      <c r="P962" s="69"/>
      <c r="Q962" s="69"/>
      <c r="R962" s="26"/>
      <c r="S962" s="26"/>
      <c r="T962" s="26"/>
      <c r="U962" s="26"/>
      <c r="V962" s="26"/>
      <c r="W962" s="26"/>
      <c r="X962" s="26"/>
      <c r="Y962" s="26"/>
      <c r="Z962" s="26"/>
      <c r="AA962" s="26"/>
      <c r="AB962" s="26"/>
      <c r="AC962" s="26"/>
      <c r="AD962" s="26"/>
      <c r="AE962" s="26"/>
      <c r="AF962" s="26"/>
      <c r="AG962" s="26"/>
      <c r="AH962" s="26"/>
      <c r="AI962" s="26"/>
      <c r="AJ962" s="26"/>
      <c r="AK962" s="26"/>
      <c r="AL962" s="26"/>
      <c r="AM962" s="26"/>
    </row>
    <row r="963" spans="1:39" ht="12.75" customHeight="1" x14ac:dyDescent="0.2">
      <c r="A963" s="71"/>
      <c r="B963" s="71"/>
      <c r="C963" s="71"/>
      <c r="D963" s="26"/>
      <c r="E963" s="26"/>
      <c r="F963" s="26"/>
      <c r="G963" s="26"/>
      <c r="H963" s="26"/>
      <c r="I963" s="26"/>
      <c r="J963" s="71"/>
      <c r="K963" s="71"/>
      <c r="L963" s="71"/>
      <c r="M963" s="26"/>
      <c r="N963" s="26"/>
      <c r="O963" s="26"/>
      <c r="P963" s="69"/>
      <c r="Q963" s="69"/>
      <c r="R963" s="26"/>
      <c r="S963" s="26"/>
      <c r="T963" s="26"/>
      <c r="U963" s="26"/>
      <c r="V963" s="26"/>
      <c r="W963" s="26"/>
      <c r="X963" s="26"/>
      <c r="Y963" s="26"/>
      <c r="Z963" s="26"/>
      <c r="AA963" s="26"/>
      <c r="AB963" s="26"/>
      <c r="AC963" s="26"/>
      <c r="AD963" s="26"/>
      <c r="AE963" s="26"/>
      <c r="AF963" s="26"/>
      <c r="AG963" s="26"/>
      <c r="AH963" s="26"/>
      <c r="AI963" s="26"/>
      <c r="AJ963" s="26"/>
      <c r="AK963" s="26"/>
      <c r="AL963" s="26"/>
      <c r="AM963" s="26"/>
    </row>
    <row r="964" spans="1:39" ht="12.75" customHeight="1" x14ac:dyDescent="0.2">
      <c r="A964" s="71"/>
      <c r="B964" s="71"/>
      <c r="C964" s="71"/>
      <c r="D964" s="26"/>
      <c r="E964" s="26"/>
      <c r="F964" s="26"/>
      <c r="G964" s="26"/>
      <c r="H964" s="26"/>
      <c r="I964" s="26"/>
      <c r="J964" s="71"/>
      <c r="K964" s="71"/>
      <c r="L964" s="71"/>
      <c r="M964" s="26"/>
      <c r="N964" s="26"/>
      <c r="O964" s="26"/>
      <c r="P964" s="69"/>
      <c r="Q964" s="69"/>
      <c r="R964" s="26"/>
      <c r="S964" s="26"/>
      <c r="T964" s="26"/>
      <c r="U964" s="26"/>
      <c r="V964" s="26"/>
      <c r="W964" s="26"/>
      <c r="X964" s="26"/>
      <c r="Y964" s="26"/>
      <c r="Z964" s="26"/>
      <c r="AA964" s="26"/>
      <c r="AB964" s="26"/>
      <c r="AC964" s="26"/>
      <c r="AD964" s="26"/>
      <c r="AE964" s="26"/>
      <c r="AF964" s="26"/>
      <c r="AG964" s="26"/>
      <c r="AH964" s="26"/>
      <c r="AI964" s="26"/>
      <c r="AJ964" s="26"/>
      <c r="AK964" s="26"/>
      <c r="AL964" s="26"/>
      <c r="AM964" s="26"/>
    </row>
    <row r="965" spans="1:39" ht="12.75" customHeight="1" x14ac:dyDescent="0.2">
      <c r="A965" s="71"/>
      <c r="B965" s="71"/>
      <c r="C965" s="71"/>
      <c r="D965" s="26"/>
      <c r="E965" s="26"/>
      <c r="F965" s="26"/>
      <c r="G965" s="26"/>
      <c r="H965" s="26"/>
      <c r="I965" s="26"/>
      <c r="J965" s="71"/>
      <c r="K965" s="71"/>
      <c r="L965" s="71"/>
      <c r="M965" s="26"/>
      <c r="N965" s="26"/>
      <c r="O965" s="26"/>
      <c r="P965" s="69"/>
      <c r="Q965" s="69"/>
      <c r="R965" s="26"/>
      <c r="S965" s="26"/>
      <c r="T965" s="26"/>
      <c r="U965" s="26"/>
      <c r="V965" s="26"/>
      <c r="W965" s="26"/>
      <c r="X965" s="26"/>
      <c r="Y965" s="26"/>
      <c r="Z965" s="26"/>
      <c r="AA965" s="26"/>
      <c r="AB965" s="26"/>
      <c r="AC965" s="26"/>
      <c r="AD965" s="26"/>
      <c r="AE965" s="26"/>
      <c r="AF965" s="26"/>
      <c r="AG965" s="26"/>
      <c r="AH965" s="26"/>
      <c r="AI965" s="26"/>
      <c r="AJ965" s="26"/>
      <c r="AK965" s="26"/>
      <c r="AL965" s="26"/>
      <c r="AM965" s="26"/>
    </row>
    <row r="966" spans="1:39" ht="12.75" customHeight="1" x14ac:dyDescent="0.2">
      <c r="A966" s="71"/>
      <c r="B966" s="71"/>
      <c r="C966" s="71"/>
      <c r="D966" s="26"/>
      <c r="E966" s="26"/>
      <c r="F966" s="26"/>
      <c r="G966" s="26"/>
      <c r="H966" s="26"/>
      <c r="I966" s="26"/>
      <c r="J966" s="71"/>
      <c r="K966" s="71"/>
      <c r="L966" s="71"/>
      <c r="M966" s="26"/>
      <c r="N966" s="26"/>
      <c r="O966" s="26"/>
      <c r="P966" s="69"/>
      <c r="Q966" s="69"/>
      <c r="R966" s="26"/>
      <c r="S966" s="26"/>
      <c r="T966" s="26"/>
      <c r="U966" s="26"/>
      <c r="V966" s="26"/>
      <c r="W966" s="26"/>
      <c r="X966" s="26"/>
      <c r="Y966" s="26"/>
      <c r="Z966" s="26"/>
      <c r="AA966" s="26"/>
      <c r="AB966" s="26"/>
      <c r="AC966" s="26"/>
      <c r="AD966" s="26"/>
      <c r="AE966" s="26"/>
      <c r="AF966" s="26"/>
      <c r="AG966" s="26"/>
      <c r="AH966" s="26"/>
      <c r="AI966" s="26"/>
      <c r="AJ966" s="26"/>
      <c r="AK966" s="26"/>
      <c r="AL966" s="26"/>
      <c r="AM966" s="26"/>
    </row>
    <row r="967" spans="1:39" ht="12.75" customHeight="1" x14ac:dyDescent="0.2">
      <c r="A967" s="71"/>
      <c r="B967" s="71"/>
      <c r="C967" s="71"/>
      <c r="D967" s="26"/>
      <c r="E967" s="26"/>
      <c r="F967" s="26"/>
      <c r="G967" s="26"/>
      <c r="H967" s="26"/>
      <c r="I967" s="26"/>
      <c r="J967" s="71"/>
      <c r="K967" s="71"/>
      <c r="L967" s="71"/>
      <c r="M967" s="26"/>
      <c r="N967" s="26"/>
      <c r="O967" s="26"/>
      <c r="P967" s="69"/>
      <c r="Q967" s="69"/>
      <c r="R967" s="26"/>
      <c r="S967" s="26"/>
      <c r="T967" s="26"/>
      <c r="U967" s="26"/>
      <c r="V967" s="26"/>
      <c r="W967" s="26"/>
      <c r="X967" s="26"/>
      <c r="Y967" s="26"/>
      <c r="Z967" s="26"/>
      <c r="AA967" s="26"/>
      <c r="AB967" s="26"/>
      <c r="AC967" s="26"/>
      <c r="AD967" s="26"/>
      <c r="AE967" s="26"/>
      <c r="AF967" s="26"/>
      <c r="AG967" s="26"/>
      <c r="AH967" s="26"/>
      <c r="AI967" s="26"/>
      <c r="AJ967" s="26"/>
      <c r="AK967" s="26"/>
      <c r="AL967" s="26"/>
      <c r="AM967" s="26"/>
    </row>
    <row r="968" spans="1:39" ht="12.75" customHeight="1" x14ac:dyDescent="0.2">
      <c r="A968" s="71"/>
      <c r="B968" s="71"/>
      <c r="C968" s="71"/>
      <c r="D968" s="26"/>
      <c r="E968" s="26"/>
      <c r="F968" s="26"/>
      <c r="G968" s="26"/>
      <c r="H968" s="26"/>
      <c r="I968" s="26"/>
      <c r="J968" s="71"/>
      <c r="K968" s="71"/>
      <c r="L968" s="71"/>
      <c r="M968" s="26"/>
      <c r="N968" s="26"/>
      <c r="O968" s="26"/>
      <c r="P968" s="69"/>
      <c r="Q968" s="69"/>
      <c r="R968" s="26"/>
      <c r="S968" s="26"/>
      <c r="T968" s="26"/>
      <c r="U968" s="26"/>
      <c r="V968" s="26"/>
      <c r="W968" s="26"/>
      <c r="X968" s="26"/>
      <c r="Y968" s="26"/>
      <c r="Z968" s="26"/>
      <c r="AA968" s="26"/>
      <c r="AB968" s="26"/>
      <c r="AC968" s="26"/>
      <c r="AD968" s="26"/>
      <c r="AE968" s="26"/>
      <c r="AF968" s="26"/>
      <c r="AG968" s="26"/>
      <c r="AH968" s="26"/>
      <c r="AI968" s="26"/>
      <c r="AJ968" s="26"/>
      <c r="AK968" s="26"/>
      <c r="AL968" s="26"/>
      <c r="AM968" s="26"/>
    </row>
    <row r="969" spans="1:39" ht="12.75" customHeight="1" x14ac:dyDescent="0.2">
      <c r="A969" s="71"/>
      <c r="B969" s="71"/>
      <c r="C969" s="71"/>
      <c r="D969" s="26"/>
      <c r="E969" s="26"/>
      <c r="F969" s="26"/>
      <c r="G969" s="26"/>
      <c r="H969" s="26"/>
      <c r="I969" s="26"/>
      <c r="J969" s="71"/>
      <c r="K969" s="71"/>
      <c r="L969" s="71"/>
      <c r="M969" s="26"/>
      <c r="N969" s="26"/>
      <c r="O969" s="26"/>
      <c r="P969" s="69"/>
      <c r="Q969" s="69"/>
      <c r="R969" s="26"/>
      <c r="S969" s="26"/>
      <c r="T969" s="26"/>
      <c r="U969" s="26"/>
      <c r="V969" s="26"/>
      <c r="W969" s="26"/>
      <c r="X969" s="26"/>
      <c r="Y969" s="26"/>
      <c r="Z969" s="26"/>
      <c r="AA969" s="26"/>
      <c r="AB969" s="26"/>
      <c r="AC969" s="26"/>
      <c r="AD969" s="26"/>
      <c r="AE969" s="26"/>
      <c r="AF969" s="26"/>
      <c r="AG969" s="26"/>
      <c r="AH969" s="26"/>
      <c r="AI969" s="26"/>
      <c r="AJ969" s="26"/>
      <c r="AK969" s="26"/>
      <c r="AL969" s="26"/>
      <c r="AM969" s="26"/>
    </row>
    <row r="970" spans="1:39" ht="12.75" customHeight="1" x14ac:dyDescent="0.2">
      <c r="A970" s="71"/>
      <c r="B970" s="71"/>
      <c r="C970" s="71"/>
      <c r="D970" s="26"/>
      <c r="E970" s="26"/>
      <c r="F970" s="26"/>
      <c r="G970" s="26"/>
      <c r="H970" s="26"/>
      <c r="I970" s="26"/>
      <c r="J970" s="71"/>
      <c r="K970" s="71"/>
      <c r="L970" s="71"/>
      <c r="M970" s="26"/>
      <c r="N970" s="26"/>
      <c r="O970" s="26"/>
      <c r="P970" s="69"/>
      <c r="Q970" s="69"/>
      <c r="R970" s="26"/>
      <c r="S970" s="26"/>
      <c r="T970" s="26"/>
      <c r="U970" s="26"/>
      <c r="V970" s="26"/>
      <c r="W970" s="26"/>
      <c r="X970" s="26"/>
      <c r="Y970" s="26"/>
      <c r="Z970" s="26"/>
      <c r="AA970" s="26"/>
      <c r="AB970" s="26"/>
      <c r="AC970" s="26"/>
      <c r="AD970" s="26"/>
      <c r="AE970" s="26"/>
      <c r="AF970" s="26"/>
      <c r="AG970" s="26"/>
      <c r="AH970" s="26"/>
      <c r="AI970" s="26"/>
      <c r="AJ970" s="26"/>
      <c r="AK970" s="26"/>
      <c r="AL970" s="26"/>
      <c r="AM970" s="26"/>
    </row>
    <row r="971" spans="1:39" ht="12.75" customHeight="1" x14ac:dyDescent="0.2">
      <c r="A971" s="71"/>
      <c r="B971" s="71"/>
      <c r="C971" s="71"/>
      <c r="D971" s="26"/>
      <c r="E971" s="26"/>
      <c r="F971" s="26"/>
      <c r="G971" s="26"/>
      <c r="H971" s="26"/>
      <c r="I971" s="26"/>
      <c r="J971" s="71"/>
      <c r="K971" s="71"/>
      <c r="L971" s="71"/>
      <c r="M971" s="26"/>
      <c r="N971" s="26"/>
      <c r="O971" s="26"/>
      <c r="P971" s="69"/>
      <c r="Q971" s="69"/>
      <c r="R971" s="26"/>
      <c r="S971" s="26"/>
      <c r="T971" s="26"/>
      <c r="U971" s="26"/>
      <c r="V971" s="26"/>
      <c r="W971" s="26"/>
      <c r="X971" s="26"/>
      <c r="Y971" s="26"/>
      <c r="Z971" s="26"/>
      <c r="AA971" s="26"/>
      <c r="AB971" s="26"/>
      <c r="AC971" s="26"/>
      <c r="AD971" s="26"/>
      <c r="AE971" s="26"/>
      <c r="AF971" s="26"/>
      <c r="AG971" s="26"/>
      <c r="AH971" s="26"/>
      <c r="AI971" s="26"/>
      <c r="AJ971" s="26"/>
      <c r="AK971" s="26"/>
      <c r="AL971" s="26"/>
      <c r="AM971" s="26"/>
    </row>
    <row r="972" spans="1:39" ht="12.75" customHeight="1" x14ac:dyDescent="0.2">
      <c r="A972" s="71"/>
      <c r="B972" s="71"/>
      <c r="C972" s="71"/>
      <c r="D972" s="26"/>
      <c r="E972" s="26"/>
      <c r="F972" s="26"/>
      <c r="G972" s="26"/>
      <c r="H972" s="26"/>
      <c r="I972" s="26"/>
      <c r="J972" s="71"/>
      <c r="K972" s="71"/>
      <c r="L972" s="71"/>
      <c r="M972" s="26"/>
      <c r="N972" s="26"/>
      <c r="O972" s="26"/>
      <c r="P972" s="69"/>
      <c r="Q972" s="69"/>
      <c r="R972" s="26"/>
      <c r="S972" s="26"/>
      <c r="T972" s="26"/>
      <c r="U972" s="26"/>
      <c r="V972" s="26"/>
      <c r="W972" s="26"/>
      <c r="X972" s="26"/>
      <c r="Y972" s="26"/>
      <c r="Z972" s="26"/>
      <c r="AA972" s="26"/>
      <c r="AB972" s="26"/>
      <c r="AC972" s="26"/>
      <c r="AD972" s="26"/>
      <c r="AE972" s="26"/>
      <c r="AF972" s="26"/>
      <c r="AG972" s="26"/>
      <c r="AH972" s="26"/>
      <c r="AI972" s="26"/>
      <c r="AJ972" s="26"/>
      <c r="AK972" s="26"/>
      <c r="AL972" s="26"/>
      <c r="AM972" s="26"/>
    </row>
    <row r="973" spans="1:39" ht="12.75" customHeight="1" x14ac:dyDescent="0.2">
      <c r="A973" s="71"/>
      <c r="B973" s="71"/>
      <c r="C973" s="71"/>
      <c r="D973" s="26"/>
      <c r="E973" s="26"/>
      <c r="F973" s="26"/>
      <c r="G973" s="26"/>
      <c r="H973" s="26"/>
      <c r="I973" s="26"/>
      <c r="J973" s="71"/>
      <c r="K973" s="71"/>
      <c r="L973" s="71"/>
      <c r="M973" s="26"/>
      <c r="N973" s="26"/>
      <c r="O973" s="26"/>
      <c r="P973" s="69"/>
      <c r="Q973" s="69"/>
      <c r="R973" s="26"/>
      <c r="S973" s="26"/>
      <c r="T973" s="26"/>
      <c r="U973" s="26"/>
      <c r="V973" s="26"/>
      <c r="W973" s="26"/>
      <c r="X973" s="26"/>
      <c r="Y973" s="26"/>
      <c r="Z973" s="26"/>
      <c r="AA973" s="26"/>
      <c r="AB973" s="26"/>
      <c r="AC973" s="26"/>
      <c r="AD973" s="26"/>
      <c r="AE973" s="26"/>
      <c r="AF973" s="26"/>
      <c r="AG973" s="26"/>
      <c r="AH973" s="26"/>
      <c r="AI973" s="26"/>
      <c r="AJ973" s="26"/>
      <c r="AK973" s="26"/>
      <c r="AL973" s="26"/>
      <c r="AM973" s="26"/>
    </row>
    <row r="974" spans="1:39" ht="12.75" customHeight="1" x14ac:dyDescent="0.2">
      <c r="A974" s="71"/>
      <c r="B974" s="71"/>
      <c r="C974" s="71"/>
      <c r="D974" s="26"/>
      <c r="E974" s="26"/>
      <c r="F974" s="26"/>
      <c r="G974" s="26"/>
      <c r="H974" s="26"/>
      <c r="I974" s="26"/>
      <c r="J974" s="71"/>
      <c r="K974" s="71"/>
      <c r="L974" s="71"/>
      <c r="M974" s="26"/>
      <c r="N974" s="26"/>
      <c r="O974" s="26"/>
      <c r="P974" s="69"/>
      <c r="Q974" s="69"/>
      <c r="R974" s="26"/>
      <c r="S974" s="26"/>
      <c r="T974" s="26"/>
      <c r="U974" s="26"/>
      <c r="V974" s="26"/>
      <c r="W974" s="26"/>
      <c r="X974" s="26"/>
      <c r="Y974" s="26"/>
      <c r="Z974" s="26"/>
      <c r="AA974" s="26"/>
      <c r="AB974" s="26"/>
      <c r="AC974" s="26"/>
      <c r="AD974" s="26"/>
      <c r="AE974" s="26"/>
      <c r="AF974" s="26"/>
      <c r="AG974" s="26"/>
      <c r="AH974" s="26"/>
      <c r="AI974" s="26"/>
      <c r="AJ974" s="26"/>
      <c r="AK974" s="26"/>
      <c r="AL974" s="26"/>
      <c r="AM974" s="26"/>
    </row>
    <row r="975" spans="1:39" ht="12.75" customHeight="1" x14ac:dyDescent="0.2">
      <c r="A975" s="71"/>
      <c r="B975" s="71"/>
      <c r="C975" s="71"/>
      <c r="D975" s="26"/>
      <c r="E975" s="26"/>
      <c r="F975" s="26"/>
      <c r="G975" s="26"/>
      <c r="H975" s="26"/>
      <c r="I975" s="26"/>
      <c r="J975" s="71"/>
      <c r="K975" s="71"/>
      <c r="L975" s="71"/>
      <c r="M975" s="26"/>
      <c r="N975" s="26"/>
      <c r="O975" s="26"/>
      <c r="P975" s="69"/>
      <c r="Q975" s="69"/>
      <c r="R975" s="26"/>
      <c r="S975" s="26"/>
      <c r="T975" s="26"/>
      <c r="U975" s="26"/>
      <c r="V975" s="26"/>
      <c r="W975" s="26"/>
      <c r="X975" s="26"/>
      <c r="Y975" s="26"/>
      <c r="Z975" s="26"/>
      <c r="AA975" s="26"/>
      <c r="AB975" s="26"/>
      <c r="AC975" s="26"/>
      <c r="AD975" s="26"/>
      <c r="AE975" s="26"/>
      <c r="AF975" s="26"/>
      <c r="AG975" s="26"/>
      <c r="AH975" s="26"/>
      <c r="AI975" s="26"/>
      <c r="AJ975" s="26"/>
      <c r="AK975" s="26"/>
      <c r="AL975" s="26"/>
      <c r="AM975" s="26"/>
    </row>
    <row r="976" spans="1:39" ht="12.75" customHeight="1" x14ac:dyDescent="0.2">
      <c r="A976" s="71"/>
      <c r="B976" s="71"/>
      <c r="C976" s="71"/>
      <c r="D976" s="26"/>
      <c r="E976" s="26"/>
      <c r="F976" s="26"/>
      <c r="G976" s="26"/>
      <c r="H976" s="26"/>
      <c r="I976" s="26"/>
      <c r="J976" s="71"/>
      <c r="K976" s="71"/>
      <c r="L976" s="71"/>
      <c r="M976" s="26"/>
      <c r="N976" s="26"/>
      <c r="O976" s="26"/>
      <c r="P976" s="69"/>
      <c r="Q976" s="69"/>
      <c r="R976" s="26"/>
      <c r="S976" s="26"/>
      <c r="T976" s="26"/>
      <c r="U976" s="26"/>
      <c r="V976" s="26"/>
      <c r="W976" s="26"/>
      <c r="X976" s="26"/>
      <c r="Y976" s="26"/>
      <c r="Z976" s="26"/>
      <c r="AA976" s="26"/>
      <c r="AB976" s="26"/>
      <c r="AC976" s="26"/>
      <c r="AD976" s="26"/>
      <c r="AE976" s="26"/>
      <c r="AF976" s="26"/>
      <c r="AG976" s="26"/>
      <c r="AH976" s="26"/>
      <c r="AI976" s="26"/>
      <c r="AJ976" s="26"/>
      <c r="AK976" s="26"/>
      <c r="AL976" s="26"/>
      <c r="AM976" s="26"/>
    </row>
    <row r="977" spans="1:39" ht="12.75" customHeight="1" x14ac:dyDescent="0.2">
      <c r="A977" s="71"/>
      <c r="B977" s="71"/>
      <c r="C977" s="71"/>
      <c r="D977" s="26"/>
      <c r="E977" s="26"/>
      <c r="F977" s="26"/>
      <c r="G977" s="26"/>
      <c r="H977" s="26"/>
      <c r="I977" s="26"/>
      <c r="J977" s="71"/>
      <c r="K977" s="71"/>
      <c r="L977" s="71"/>
      <c r="M977" s="26"/>
      <c r="N977" s="26"/>
      <c r="O977" s="26"/>
      <c r="P977" s="69"/>
      <c r="Q977" s="69"/>
      <c r="R977" s="26"/>
      <c r="S977" s="26"/>
      <c r="T977" s="26"/>
      <c r="U977" s="26"/>
      <c r="V977" s="26"/>
      <c r="W977" s="26"/>
      <c r="X977" s="26"/>
      <c r="Y977" s="26"/>
      <c r="Z977" s="26"/>
      <c r="AA977" s="26"/>
      <c r="AB977" s="26"/>
      <c r="AC977" s="26"/>
      <c r="AD977" s="26"/>
      <c r="AE977" s="26"/>
      <c r="AF977" s="26"/>
      <c r="AG977" s="26"/>
      <c r="AH977" s="26"/>
      <c r="AI977" s="26"/>
      <c r="AJ977" s="26"/>
      <c r="AK977" s="26"/>
      <c r="AL977" s="26"/>
      <c r="AM977" s="26"/>
    </row>
    <row r="978" spans="1:39" ht="12.75" customHeight="1" x14ac:dyDescent="0.2">
      <c r="A978" s="71"/>
      <c r="B978" s="71"/>
      <c r="C978" s="71"/>
      <c r="D978" s="26"/>
      <c r="E978" s="26"/>
      <c r="F978" s="26"/>
      <c r="G978" s="26"/>
      <c r="H978" s="26"/>
      <c r="I978" s="26"/>
      <c r="J978" s="71"/>
      <c r="K978" s="71"/>
      <c r="L978" s="71"/>
      <c r="M978" s="26"/>
      <c r="N978" s="26"/>
      <c r="O978" s="26"/>
      <c r="P978" s="69"/>
      <c r="Q978" s="69"/>
      <c r="R978" s="26"/>
      <c r="S978" s="26"/>
      <c r="T978" s="26"/>
      <c r="U978" s="26"/>
      <c r="V978" s="26"/>
      <c r="W978" s="26"/>
      <c r="X978" s="26"/>
      <c r="Y978" s="26"/>
      <c r="Z978" s="26"/>
      <c r="AA978" s="26"/>
      <c r="AB978" s="26"/>
      <c r="AC978" s="26"/>
      <c r="AD978" s="26"/>
      <c r="AE978" s="26"/>
      <c r="AF978" s="26"/>
      <c r="AG978" s="26"/>
      <c r="AH978" s="26"/>
      <c r="AI978" s="26"/>
      <c r="AJ978" s="26"/>
      <c r="AK978" s="26"/>
      <c r="AL978" s="26"/>
      <c r="AM978" s="26"/>
    </row>
    <row r="979" spans="1:39" ht="12.75" customHeight="1" x14ac:dyDescent="0.2">
      <c r="A979" s="71"/>
      <c r="B979" s="71"/>
      <c r="C979" s="71"/>
      <c r="D979" s="26"/>
      <c r="E979" s="26"/>
      <c r="F979" s="26"/>
      <c r="G979" s="26"/>
      <c r="H979" s="26"/>
      <c r="I979" s="26"/>
      <c r="J979" s="71"/>
      <c r="K979" s="71"/>
      <c r="L979" s="71"/>
      <c r="M979" s="26"/>
      <c r="N979" s="26"/>
      <c r="O979" s="26"/>
      <c r="P979" s="69"/>
      <c r="Q979" s="69"/>
      <c r="R979" s="26"/>
      <c r="S979" s="26"/>
      <c r="T979" s="26"/>
      <c r="U979" s="26"/>
      <c r="V979" s="26"/>
      <c r="W979" s="26"/>
      <c r="X979" s="26"/>
      <c r="Y979" s="26"/>
      <c r="Z979" s="26"/>
      <c r="AA979" s="26"/>
      <c r="AB979" s="26"/>
      <c r="AC979" s="26"/>
      <c r="AD979" s="26"/>
      <c r="AE979" s="26"/>
      <c r="AF979" s="26"/>
      <c r="AG979" s="26"/>
      <c r="AH979" s="26"/>
      <c r="AI979" s="26"/>
      <c r="AJ979" s="26"/>
      <c r="AK979" s="26"/>
      <c r="AL979" s="26"/>
      <c r="AM979" s="26"/>
    </row>
    <row r="980" spans="1:39" ht="12.75" customHeight="1" x14ac:dyDescent="0.2">
      <c r="A980" s="71"/>
      <c r="B980" s="71"/>
      <c r="C980" s="71"/>
      <c r="D980" s="26"/>
      <c r="E980" s="26"/>
      <c r="F980" s="26"/>
      <c r="G980" s="26"/>
      <c r="H980" s="26"/>
      <c r="I980" s="26"/>
      <c r="J980" s="71"/>
      <c r="K980" s="71"/>
      <c r="L980" s="71"/>
      <c r="M980" s="26"/>
      <c r="N980" s="26"/>
      <c r="O980" s="26"/>
      <c r="P980" s="69"/>
      <c r="Q980" s="69"/>
      <c r="R980" s="26"/>
      <c r="S980" s="26"/>
      <c r="T980" s="26"/>
      <c r="U980" s="26"/>
      <c r="V980" s="26"/>
      <c r="W980" s="26"/>
      <c r="X980" s="26"/>
      <c r="Y980" s="26"/>
      <c r="Z980" s="26"/>
      <c r="AA980" s="26"/>
      <c r="AB980" s="26"/>
      <c r="AC980" s="26"/>
      <c r="AD980" s="26"/>
      <c r="AE980" s="26"/>
      <c r="AF980" s="26"/>
      <c r="AG980" s="26"/>
      <c r="AH980" s="26"/>
      <c r="AI980" s="26"/>
      <c r="AJ980" s="26"/>
      <c r="AK980" s="26"/>
      <c r="AL980" s="26"/>
      <c r="AM980" s="26"/>
    </row>
    <row r="981" spans="1:39" ht="12.75" customHeight="1" x14ac:dyDescent="0.2">
      <c r="A981" s="71"/>
      <c r="B981" s="71"/>
      <c r="C981" s="71"/>
      <c r="D981" s="26"/>
      <c r="E981" s="26"/>
      <c r="F981" s="26"/>
      <c r="G981" s="26"/>
      <c r="H981" s="26"/>
      <c r="I981" s="26"/>
      <c r="J981" s="71"/>
      <c r="K981" s="71"/>
      <c r="L981" s="71"/>
      <c r="M981" s="26"/>
      <c r="N981" s="26"/>
      <c r="O981" s="26"/>
      <c r="P981" s="69"/>
      <c r="Q981" s="69"/>
      <c r="R981" s="26"/>
      <c r="S981" s="26"/>
      <c r="T981" s="26"/>
      <c r="U981" s="26"/>
      <c r="V981" s="26"/>
      <c r="W981" s="26"/>
      <c r="X981" s="26"/>
      <c r="Y981" s="26"/>
      <c r="Z981" s="26"/>
      <c r="AA981" s="26"/>
      <c r="AB981" s="26"/>
      <c r="AC981" s="26"/>
      <c r="AD981" s="26"/>
      <c r="AE981" s="26"/>
      <c r="AF981" s="26"/>
      <c r="AG981" s="26"/>
      <c r="AH981" s="26"/>
      <c r="AI981" s="26"/>
      <c r="AJ981" s="26"/>
      <c r="AK981" s="26"/>
      <c r="AL981" s="26"/>
      <c r="AM981" s="26"/>
    </row>
    <row r="982" spans="1:39" ht="12.75" customHeight="1" x14ac:dyDescent="0.2">
      <c r="A982" s="71"/>
      <c r="B982" s="71"/>
      <c r="C982" s="71"/>
      <c r="D982" s="26"/>
      <c r="E982" s="26"/>
      <c r="F982" s="26"/>
      <c r="G982" s="26"/>
      <c r="H982" s="26"/>
      <c r="I982" s="26"/>
      <c r="J982" s="71"/>
      <c r="K982" s="71"/>
      <c r="L982" s="71"/>
      <c r="M982" s="26"/>
      <c r="N982" s="26"/>
      <c r="O982" s="26"/>
      <c r="P982" s="69"/>
      <c r="Q982" s="69"/>
      <c r="R982" s="26"/>
      <c r="S982" s="26"/>
      <c r="T982" s="26"/>
      <c r="U982" s="26"/>
      <c r="V982" s="26"/>
      <c r="W982" s="26"/>
      <c r="X982" s="26"/>
      <c r="Y982" s="26"/>
      <c r="Z982" s="26"/>
      <c r="AA982" s="26"/>
      <c r="AB982" s="26"/>
      <c r="AC982" s="26"/>
      <c r="AD982" s="26"/>
      <c r="AE982" s="26"/>
      <c r="AF982" s="26"/>
      <c r="AG982" s="26"/>
      <c r="AH982" s="26"/>
      <c r="AI982" s="26"/>
      <c r="AJ982" s="26"/>
      <c r="AK982" s="26"/>
      <c r="AL982" s="26"/>
      <c r="AM982" s="26"/>
    </row>
    <row r="983" spans="1:39" ht="12.75" customHeight="1" x14ac:dyDescent="0.2">
      <c r="A983" s="71"/>
      <c r="B983" s="71"/>
      <c r="C983" s="71"/>
      <c r="D983" s="26"/>
      <c r="E983" s="26"/>
      <c r="F983" s="26"/>
      <c r="G983" s="26"/>
      <c r="H983" s="26"/>
      <c r="I983" s="26"/>
      <c r="J983" s="71"/>
      <c r="K983" s="71"/>
      <c r="L983" s="71"/>
      <c r="M983" s="26"/>
      <c r="N983" s="26"/>
      <c r="O983" s="26"/>
      <c r="P983" s="69"/>
      <c r="Q983" s="69"/>
      <c r="R983" s="26"/>
      <c r="S983" s="26"/>
      <c r="T983" s="26"/>
      <c r="U983" s="26"/>
      <c r="V983" s="26"/>
      <c r="W983" s="26"/>
      <c r="X983" s="26"/>
      <c r="Y983" s="26"/>
      <c r="Z983" s="26"/>
      <c r="AA983" s="26"/>
      <c r="AB983" s="26"/>
      <c r="AC983" s="26"/>
      <c r="AD983" s="26"/>
      <c r="AE983" s="26"/>
      <c r="AF983" s="26"/>
      <c r="AG983" s="26"/>
      <c r="AH983" s="26"/>
      <c r="AI983" s="26"/>
      <c r="AJ983" s="26"/>
      <c r="AK983" s="26"/>
      <c r="AL983" s="26"/>
      <c r="AM983" s="26"/>
    </row>
    <row r="984" spans="1:39" ht="12.75" customHeight="1" x14ac:dyDescent="0.2">
      <c r="A984" s="71"/>
      <c r="B984" s="71"/>
      <c r="C984" s="71"/>
      <c r="D984" s="26"/>
      <c r="E984" s="26"/>
      <c r="F984" s="26"/>
      <c r="G984" s="26"/>
      <c r="H984" s="26"/>
      <c r="I984" s="26"/>
      <c r="J984" s="71"/>
      <c r="K984" s="71"/>
      <c r="L984" s="71"/>
      <c r="M984" s="26"/>
      <c r="N984" s="26"/>
      <c r="O984" s="26"/>
      <c r="P984" s="69"/>
      <c r="Q984" s="69"/>
      <c r="R984" s="26"/>
      <c r="S984" s="26"/>
      <c r="T984" s="26"/>
      <c r="U984" s="26"/>
      <c r="V984" s="26"/>
      <c r="W984" s="26"/>
      <c r="X984" s="26"/>
      <c r="Y984" s="26"/>
      <c r="Z984" s="26"/>
      <c r="AA984" s="26"/>
      <c r="AB984" s="26"/>
      <c r="AC984" s="26"/>
      <c r="AD984" s="26"/>
      <c r="AE984" s="26"/>
      <c r="AF984" s="26"/>
      <c r="AG984" s="26"/>
      <c r="AH984" s="26"/>
      <c r="AI984" s="26"/>
      <c r="AJ984" s="26"/>
      <c r="AK984" s="26"/>
      <c r="AL984" s="26"/>
      <c r="AM984" s="26"/>
    </row>
    <row r="985" spans="1:39" ht="12.75" customHeight="1" x14ac:dyDescent="0.2">
      <c r="A985" s="71"/>
      <c r="B985" s="71"/>
      <c r="C985" s="71"/>
      <c r="D985" s="26"/>
      <c r="E985" s="26"/>
      <c r="F985" s="26"/>
      <c r="G985" s="26"/>
      <c r="H985" s="26"/>
      <c r="I985" s="26"/>
      <c r="J985" s="71"/>
      <c r="K985" s="71"/>
      <c r="L985" s="71"/>
      <c r="M985" s="26"/>
      <c r="N985" s="26"/>
      <c r="O985" s="26"/>
      <c r="P985" s="69"/>
      <c r="Q985" s="69"/>
      <c r="R985" s="26"/>
      <c r="S985" s="26"/>
      <c r="T985" s="26"/>
      <c r="U985" s="26"/>
      <c r="V985" s="26"/>
      <c r="W985" s="26"/>
      <c r="X985" s="26"/>
      <c r="Y985" s="26"/>
      <c r="Z985" s="26"/>
      <c r="AA985" s="26"/>
      <c r="AB985" s="26"/>
      <c r="AC985" s="26"/>
      <c r="AD985" s="26"/>
      <c r="AE985" s="26"/>
      <c r="AF985" s="26"/>
      <c r="AG985" s="26"/>
      <c r="AH985" s="26"/>
      <c r="AI985" s="26"/>
      <c r="AJ985" s="26"/>
      <c r="AK985" s="26"/>
      <c r="AL985" s="26"/>
      <c r="AM985" s="26"/>
    </row>
    <row r="986" spans="1:39" ht="12.75" customHeight="1" x14ac:dyDescent="0.2">
      <c r="A986" s="71"/>
      <c r="B986" s="71"/>
      <c r="C986" s="71"/>
      <c r="D986" s="26"/>
      <c r="E986" s="26"/>
      <c r="F986" s="26"/>
      <c r="G986" s="26"/>
      <c r="H986" s="26"/>
      <c r="I986" s="26"/>
      <c r="J986" s="71"/>
      <c r="K986" s="71"/>
      <c r="L986" s="71"/>
      <c r="M986" s="26"/>
      <c r="N986" s="26"/>
      <c r="O986" s="26"/>
      <c r="P986" s="69"/>
      <c r="Q986" s="69"/>
      <c r="R986" s="26"/>
      <c r="S986" s="26"/>
      <c r="T986" s="26"/>
      <c r="U986" s="26"/>
      <c r="V986" s="26"/>
      <c r="W986" s="26"/>
      <c r="X986" s="26"/>
      <c r="Y986" s="26"/>
      <c r="Z986" s="26"/>
      <c r="AA986" s="26"/>
      <c r="AB986" s="26"/>
      <c r="AC986" s="26"/>
      <c r="AD986" s="26"/>
      <c r="AE986" s="26"/>
      <c r="AF986" s="26"/>
      <c r="AG986" s="26"/>
      <c r="AH986" s="26"/>
      <c r="AI986" s="26"/>
      <c r="AJ986" s="26"/>
      <c r="AK986" s="26"/>
      <c r="AL986" s="26"/>
      <c r="AM986" s="26"/>
    </row>
    <row r="987" spans="1:39" ht="12.75" customHeight="1" x14ac:dyDescent="0.2">
      <c r="A987" s="71"/>
      <c r="B987" s="71"/>
      <c r="C987" s="71"/>
      <c r="D987" s="26"/>
      <c r="E987" s="26"/>
      <c r="F987" s="26"/>
      <c r="G987" s="26"/>
      <c r="H987" s="26"/>
      <c r="I987" s="26"/>
      <c r="J987" s="71"/>
      <c r="K987" s="71"/>
      <c r="L987" s="71"/>
      <c r="M987" s="26"/>
      <c r="N987" s="26"/>
      <c r="O987" s="26"/>
      <c r="P987" s="69"/>
      <c r="Q987" s="69"/>
      <c r="R987" s="26"/>
      <c r="S987" s="26"/>
      <c r="T987" s="26"/>
      <c r="U987" s="26"/>
      <c r="V987" s="26"/>
      <c r="W987" s="26"/>
      <c r="X987" s="26"/>
      <c r="Y987" s="26"/>
      <c r="Z987" s="26"/>
      <c r="AA987" s="26"/>
      <c r="AB987" s="26"/>
      <c r="AC987" s="26"/>
      <c r="AD987" s="26"/>
      <c r="AE987" s="26"/>
      <c r="AF987" s="26"/>
      <c r="AG987" s="26"/>
      <c r="AH987" s="26"/>
      <c r="AI987" s="26"/>
      <c r="AJ987" s="26"/>
      <c r="AK987" s="26"/>
      <c r="AL987" s="26"/>
      <c r="AM987" s="26"/>
    </row>
    <row r="988" spans="1:39" ht="12.75" customHeight="1" x14ac:dyDescent="0.2">
      <c r="A988" s="71"/>
      <c r="B988" s="71"/>
      <c r="C988" s="71"/>
      <c r="D988" s="26"/>
      <c r="E988" s="26"/>
      <c r="F988" s="26"/>
      <c r="G988" s="26"/>
      <c r="H988" s="26"/>
      <c r="I988" s="26"/>
      <c r="J988" s="71"/>
      <c r="K988" s="71"/>
      <c r="L988" s="71"/>
      <c r="M988" s="26"/>
      <c r="N988" s="26"/>
      <c r="O988" s="26"/>
      <c r="P988" s="69"/>
      <c r="Q988" s="69"/>
      <c r="R988" s="26"/>
      <c r="S988" s="26"/>
      <c r="T988" s="26"/>
      <c r="U988" s="26"/>
      <c r="V988" s="26"/>
      <c r="W988" s="26"/>
      <c r="X988" s="26"/>
      <c r="Y988" s="26"/>
      <c r="Z988" s="26"/>
      <c r="AA988" s="26"/>
      <c r="AB988" s="26"/>
      <c r="AC988" s="26"/>
      <c r="AD988" s="26"/>
      <c r="AE988" s="26"/>
      <c r="AF988" s="26"/>
      <c r="AG988" s="26"/>
      <c r="AH988" s="26"/>
      <c r="AI988" s="26"/>
      <c r="AJ988" s="26"/>
      <c r="AK988" s="26"/>
      <c r="AL988" s="26"/>
      <c r="AM988" s="26"/>
    </row>
    <row r="989" spans="1:39" ht="12.75" customHeight="1" x14ac:dyDescent="0.2">
      <c r="A989" s="71"/>
      <c r="B989" s="71"/>
      <c r="C989" s="71"/>
      <c r="D989" s="26"/>
      <c r="E989" s="26"/>
      <c r="F989" s="26"/>
      <c r="G989" s="26"/>
      <c r="H989" s="26"/>
      <c r="I989" s="26"/>
      <c r="J989" s="71"/>
      <c r="K989" s="71"/>
      <c r="L989" s="71"/>
      <c r="M989" s="26"/>
      <c r="N989" s="26"/>
      <c r="O989" s="26"/>
      <c r="P989" s="69"/>
      <c r="Q989" s="69"/>
      <c r="R989" s="26"/>
      <c r="S989" s="26"/>
      <c r="T989" s="26"/>
      <c r="U989" s="26"/>
      <c r="V989" s="26"/>
      <c r="W989" s="26"/>
      <c r="X989" s="26"/>
      <c r="Y989" s="26"/>
      <c r="Z989" s="26"/>
      <c r="AA989" s="26"/>
      <c r="AB989" s="26"/>
      <c r="AC989" s="26"/>
      <c r="AD989" s="26"/>
      <c r="AE989" s="26"/>
      <c r="AF989" s="26"/>
      <c r="AG989" s="26"/>
      <c r="AH989" s="26"/>
      <c r="AI989" s="26"/>
      <c r="AJ989" s="26"/>
      <c r="AK989" s="26"/>
      <c r="AL989" s="26"/>
      <c r="AM989" s="26"/>
    </row>
    <row r="990" spans="1:39" ht="12.75" customHeight="1" x14ac:dyDescent="0.2">
      <c r="A990" s="71"/>
      <c r="B990" s="71"/>
      <c r="C990" s="71"/>
      <c r="D990" s="26"/>
      <c r="E990" s="26"/>
      <c r="F990" s="26"/>
      <c r="G990" s="26"/>
      <c r="H990" s="26"/>
      <c r="I990" s="26"/>
      <c r="J990" s="71"/>
      <c r="K990" s="71"/>
      <c r="L990" s="71"/>
      <c r="M990" s="26"/>
      <c r="N990" s="26"/>
      <c r="O990" s="26"/>
      <c r="P990" s="69"/>
      <c r="Q990" s="69"/>
      <c r="R990" s="26"/>
      <c r="S990" s="26"/>
      <c r="T990" s="26"/>
      <c r="U990" s="26"/>
      <c r="V990" s="26"/>
      <c r="W990" s="26"/>
      <c r="X990" s="26"/>
      <c r="Y990" s="26"/>
      <c r="Z990" s="26"/>
      <c r="AA990" s="26"/>
      <c r="AB990" s="26"/>
      <c r="AC990" s="26"/>
      <c r="AD990" s="26"/>
      <c r="AE990" s="26"/>
      <c r="AF990" s="26"/>
      <c r="AG990" s="26"/>
      <c r="AH990" s="26"/>
      <c r="AI990" s="26"/>
      <c r="AJ990" s="26"/>
      <c r="AK990" s="26"/>
      <c r="AL990" s="26"/>
      <c r="AM990" s="26"/>
    </row>
    <row r="991" spans="1:39" ht="12.75" customHeight="1" x14ac:dyDescent="0.2">
      <c r="A991" s="71"/>
      <c r="B991" s="71"/>
      <c r="C991" s="71"/>
      <c r="D991" s="26"/>
      <c r="E991" s="26"/>
      <c r="F991" s="26"/>
      <c r="G991" s="26"/>
      <c r="H991" s="26"/>
      <c r="I991" s="26"/>
      <c r="J991" s="71"/>
      <c r="K991" s="71"/>
      <c r="L991" s="71"/>
      <c r="M991" s="26"/>
      <c r="N991" s="26"/>
      <c r="O991" s="26"/>
      <c r="P991" s="69"/>
      <c r="Q991" s="69"/>
      <c r="R991" s="26"/>
      <c r="S991" s="26"/>
      <c r="T991" s="26"/>
      <c r="U991" s="26"/>
      <c r="V991" s="26"/>
      <c r="W991" s="26"/>
      <c r="X991" s="26"/>
      <c r="Y991" s="26"/>
      <c r="Z991" s="26"/>
      <c r="AA991" s="26"/>
      <c r="AB991" s="26"/>
      <c r="AC991" s="26"/>
      <c r="AD991" s="26"/>
      <c r="AE991" s="26"/>
      <c r="AF991" s="26"/>
      <c r="AG991" s="26"/>
      <c r="AH991" s="26"/>
      <c r="AI991" s="26"/>
      <c r="AJ991" s="26"/>
      <c r="AK991" s="26"/>
      <c r="AL991" s="26"/>
      <c r="AM991" s="26"/>
    </row>
    <row r="992" spans="1:39" ht="12.75" customHeight="1" x14ac:dyDescent="0.2">
      <c r="A992" s="71"/>
      <c r="B992" s="71"/>
      <c r="C992" s="71"/>
      <c r="D992" s="26"/>
      <c r="E992" s="26"/>
      <c r="F992" s="26"/>
      <c r="G992" s="26"/>
      <c r="H992" s="26"/>
      <c r="I992" s="26"/>
      <c r="J992" s="71"/>
      <c r="K992" s="71"/>
      <c r="L992" s="71"/>
      <c r="M992" s="26"/>
      <c r="N992" s="26"/>
      <c r="O992" s="26"/>
      <c r="P992" s="69"/>
      <c r="Q992" s="69"/>
      <c r="R992" s="26"/>
      <c r="S992" s="26"/>
      <c r="T992" s="26"/>
      <c r="U992" s="26"/>
      <c r="V992" s="26"/>
      <c r="W992" s="26"/>
      <c r="X992" s="26"/>
      <c r="Y992" s="26"/>
      <c r="Z992" s="26"/>
      <c r="AA992" s="26"/>
      <c r="AB992" s="26"/>
      <c r="AC992" s="26"/>
      <c r="AD992" s="26"/>
      <c r="AE992" s="26"/>
      <c r="AF992" s="26"/>
      <c r="AG992" s="26"/>
      <c r="AH992" s="26"/>
      <c r="AI992" s="26"/>
      <c r="AJ992" s="26"/>
      <c r="AK992" s="26"/>
      <c r="AL992" s="26"/>
      <c r="AM992" s="26"/>
    </row>
    <row r="993" spans="1:39" ht="12.75" customHeight="1" x14ac:dyDescent="0.2">
      <c r="A993" s="71"/>
      <c r="B993" s="71"/>
      <c r="C993" s="71"/>
      <c r="D993" s="26"/>
      <c r="E993" s="26"/>
      <c r="F993" s="26"/>
      <c r="G993" s="26"/>
      <c r="H993" s="26"/>
      <c r="I993" s="26"/>
      <c r="J993" s="71"/>
      <c r="K993" s="71"/>
      <c r="L993" s="71"/>
      <c r="M993" s="26"/>
      <c r="N993" s="26"/>
      <c r="O993" s="26"/>
      <c r="P993" s="69"/>
      <c r="Q993" s="69"/>
      <c r="R993" s="26"/>
      <c r="S993" s="26"/>
      <c r="T993" s="26"/>
      <c r="U993" s="26"/>
      <c r="V993" s="26"/>
      <c r="W993" s="26"/>
      <c r="X993" s="26"/>
      <c r="Y993" s="26"/>
      <c r="Z993" s="26"/>
      <c r="AA993" s="26"/>
      <c r="AB993" s="26"/>
      <c r="AC993" s="26"/>
      <c r="AD993" s="26"/>
      <c r="AE993" s="26"/>
      <c r="AF993" s="26"/>
      <c r="AG993" s="26"/>
      <c r="AH993" s="26"/>
      <c r="AI993" s="26"/>
      <c r="AJ993" s="26"/>
      <c r="AK993" s="26"/>
      <c r="AL993" s="26"/>
      <c r="AM993" s="26"/>
    </row>
    <row r="994" spans="1:39" ht="12.75" customHeight="1" x14ac:dyDescent="0.2">
      <c r="A994" s="71"/>
      <c r="B994" s="71"/>
      <c r="C994" s="71"/>
      <c r="D994" s="26"/>
      <c r="E994" s="26"/>
      <c r="F994" s="26"/>
      <c r="G994" s="26"/>
      <c r="H994" s="26"/>
      <c r="I994" s="26"/>
      <c r="J994" s="71"/>
      <c r="K994" s="71"/>
      <c r="L994" s="71"/>
      <c r="M994" s="26"/>
      <c r="N994" s="26"/>
      <c r="O994" s="26"/>
      <c r="P994" s="69"/>
      <c r="Q994" s="69"/>
      <c r="R994" s="26"/>
      <c r="S994" s="26"/>
      <c r="T994" s="26"/>
      <c r="U994" s="26"/>
      <c r="V994" s="26"/>
      <c r="W994" s="26"/>
      <c r="X994" s="26"/>
      <c r="Y994" s="26"/>
      <c r="Z994" s="26"/>
      <c r="AA994" s="26"/>
      <c r="AB994" s="26"/>
      <c r="AC994" s="26"/>
      <c r="AD994" s="26"/>
      <c r="AE994" s="26"/>
      <c r="AF994" s="26"/>
      <c r="AG994" s="26"/>
      <c r="AH994" s="26"/>
      <c r="AI994" s="26"/>
      <c r="AJ994" s="26"/>
      <c r="AK994" s="26"/>
      <c r="AL994" s="26"/>
      <c r="AM994" s="26"/>
    </row>
    <row r="995" spans="1:39" ht="12.75" customHeight="1" x14ac:dyDescent="0.2">
      <c r="A995" s="71"/>
      <c r="B995" s="71"/>
      <c r="C995" s="71"/>
      <c r="D995" s="26"/>
      <c r="E995" s="26"/>
      <c r="F995" s="26"/>
      <c r="G995" s="26"/>
      <c r="H995" s="26"/>
      <c r="I995" s="26"/>
      <c r="J995" s="71"/>
      <c r="K995" s="71"/>
      <c r="L995" s="71"/>
      <c r="M995" s="26"/>
      <c r="N995" s="26"/>
      <c r="O995" s="26"/>
      <c r="P995" s="69"/>
      <c r="Q995" s="69"/>
      <c r="R995" s="26"/>
      <c r="S995" s="26"/>
      <c r="T995" s="26"/>
      <c r="U995" s="26"/>
      <c r="V995" s="26"/>
      <c r="W995" s="26"/>
      <c r="X995" s="26"/>
      <c r="Y995" s="26"/>
      <c r="Z995" s="26"/>
      <c r="AA995" s="26"/>
      <c r="AB995" s="26"/>
      <c r="AC995" s="26"/>
      <c r="AD995" s="26"/>
      <c r="AE995" s="26"/>
      <c r="AF995" s="26"/>
      <c r="AG995" s="26"/>
      <c r="AH995" s="26"/>
      <c r="AI995" s="26"/>
      <c r="AJ995" s="26"/>
      <c r="AK995" s="26"/>
      <c r="AL995" s="26"/>
      <c r="AM995" s="26"/>
    </row>
    <row r="996" spans="1:39" ht="12.75" customHeight="1" x14ac:dyDescent="0.2">
      <c r="A996" s="71"/>
      <c r="B996" s="71"/>
      <c r="C996" s="71"/>
      <c r="D996" s="26"/>
      <c r="E996" s="26"/>
      <c r="F996" s="26"/>
      <c r="G996" s="26"/>
      <c r="H996" s="26"/>
      <c r="I996" s="26"/>
      <c r="J996" s="71"/>
      <c r="K996" s="71"/>
      <c r="L996" s="71"/>
      <c r="M996" s="26"/>
      <c r="N996" s="26"/>
      <c r="O996" s="26"/>
      <c r="P996" s="69"/>
      <c r="Q996" s="69"/>
      <c r="R996" s="26"/>
      <c r="S996" s="26"/>
      <c r="T996" s="26"/>
      <c r="U996" s="26"/>
      <c r="V996" s="26"/>
      <c r="W996" s="26"/>
      <c r="X996" s="26"/>
      <c r="Y996" s="26"/>
      <c r="Z996" s="26"/>
      <c r="AA996" s="26"/>
      <c r="AB996" s="26"/>
      <c r="AC996" s="26"/>
      <c r="AD996" s="26"/>
      <c r="AE996" s="26"/>
      <c r="AF996" s="26"/>
      <c r="AG996" s="26"/>
      <c r="AH996" s="26"/>
      <c r="AI996" s="26"/>
      <c r="AJ996" s="26"/>
      <c r="AK996" s="26"/>
      <c r="AL996" s="26"/>
      <c r="AM996" s="26"/>
    </row>
    <row r="997" spans="1:39" ht="12.75" customHeight="1" x14ac:dyDescent="0.2">
      <c r="A997" s="71"/>
      <c r="B997" s="71"/>
      <c r="C997" s="71"/>
      <c r="D997" s="26"/>
      <c r="E997" s="26"/>
      <c r="F997" s="26"/>
      <c r="G997" s="26"/>
      <c r="H997" s="26"/>
      <c r="I997" s="26"/>
      <c r="J997" s="71"/>
      <c r="K997" s="71"/>
      <c r="L997" s="71"/>
      <c r="M997" s="26"/>
      <c r="N997" s="26"/>
      <c r="O997" s="26"/>
      <c r="P997" s="69"/>
      <c r="Q997" s="69"/>
      <c r="R997" s="26"/>
      <c r="S997" s="26"/>
      <c r="T997" s="26"/>
      <c r="U997" s="26"/>
      <c r="V997" s="26"/>
      <c r="W997" s="26"/>
      <c r="X997" s="26"/>
      <c r="Y997" s="26"/>
      <c r="Z997" s="26"/>
      <c r="AA997" s="26"/>
      <c r="AB997" s="26"/>
      <c r="AC997" s="26"/>
      <c r="AD997" s="26"/>
      <c r="AE997" s="26"/>
      <c r="AF997" s="26"/>
      <c r="AG997" s="26"/>
      <c r="AH997" s="26"/>
      <c r="AI997" s="26"/>
      <c r="AJ997" s="26"/>
      <c r="AK997" s="26"/>
      <c r="AL997" s="26"/>
      <c r="AM997" s="26"/>
    </row>
    <row r="998" spans="1:39" ht="12.75" customHeight="1" x14ac:dyDescent="0.2">
      <c r="A998" s="71"/>
      <c r="B998" s="71"/>
      <c r="C998" s="71"/>
      <c r="D998" s="26"/>
      <c r="E998" s="26"/>
      <c r="F998" s="26"/>
      <c r="G998" s="26"/>
      <c r="H998" s="26"/>
      <c r="I998" s="26"/>
      <c r="J998" s="71"/>
      <c r="K998" s="71"/>
      <c r="L998" s="71"/>
      <c r="M998" s="26"/>
      <c r="N998" s="26"/>
      <c r="O998" s="26"/>
      <c r="P998" s="69"/>
      <c r="Q998" s="69"/>
      <c r="R998" s="26"/>
      <c r="S998" s="26"/>
      <c r="T998" s="26"/>
      <c r="U998" s="26"/>
      <c r="V998" s="26"/>
      <c r="W998" s="26"/>
      <c r="X998" s="26"/>
      <c r="Y998" s="26"/>
      <c r="Z998" s="26"/>
      <c r="AA998" s="26"/>
      <c r="AB998" s="26"/>
      <c r="AC998" s="26"/>
      <c r="AD998" s="26"/>
      <c r="AE998" s="26"/>
      <c r="AF998" s="26"/>
      <c r="AG998" s="26"/>
      <c r="AH998" s="26"/>
      <c r="AI998" s="26"/>
      <c r="AJ998" s="26"/>
      <c r="AK998" s="26"/>
      <c r="AL998" s="26"/>
      <c r="AM998" s="26"/>
    </row>
    <row r="999" spans="1:39" ht="12.75" customHeight="1" x14ac:dyDescent="0.2">
      <c r="A999" s="71"/>
      <c r="B999" s="71"/>
      <c r="C999" s="71"/>
      <c r="D999" s="26"/>
      <c r="E999" s="26"/>
      <c r="F999" s="26"/>
      <c r="G999" s="26"/>
      <c r="H999" s="26"/>
      <c r="I999" s="26"/>
      <c r="J999" s="71"/>
      <c r="K999" s="71"/>
      <c r="L999" s="71"/>
      <c r="M999" s="26"/>
      <c r="N999" s="26"/>
      <c r="O999" s="26"/>
      <c r="P999" s="69"/>
      <c r="Q999" s="69"/>
      <c r="R999" s="26"/>
      <c r="S999" s="26"/>
      <c r="T999" s="26"/>
      <c r="U999" s="26"/>
      <c r="V999" s="26"/>
      <c r="W999" s="26"/>
      <c r="X999" s="26"/>
      <c r="Y999" s="26"/>
      <c r="Z999" s="26"/>
      <c r="AA999" s="26"/>
      <c r="AB999" s="26"/>
      <c r="AC999" s="26"/>
      <c r="AD999" s="26"/>
      <c r="AE999" s="26"/>
      <c r="AF999" s="26"/>
      <c r="AG999" s="26"/>
      <c r="AH999" s="26"/>
      <c r="AI999" s="26"/>
      <c r="AJ999" s="26"/>
      <c r="AK999" s="26"/>
      <c r="AL999" s="26"/>
      <c r="AM999" s="26"/>
    </row>
    <row r="1000" spans="1:39" ht="12.75" customHeight="1" x14ac:dyDescent="0.2">
      <c r="A1000" s="71"/>
      <c r="B1000" s="71"/>
      <c r="C1000" s="71"/>
      <c r="D1000" s="26"/>
      <c r="E1000" s="26"/>
      <c r="F1000" s="26"/>
      <c r="G1000" s="26"/>
      <c r="H1000" s="26"/>
      <c r="I1000" s="26"/>
      <c r="J1000" s="71"/>
      <c r="K1000" s="71"/>
      <c r="L1000" s="71"/>
      <c r="M1000" s="26"/>
      <c r="N1000" s="26"/>
      <c r="O1000" s="26"/>
      <c r="P1000" s="69"/>
      <c r="Q1000" s="69"/>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row>
    <row r="1001" spans="1:39" ht="12.75" customHeight="1" x14ac:dyDescent="0.2">
      <c r="A1001" s="71"/>
      <c r="B1001" s="71"/>
      <c r="C1001" s="71"/>
      <c r="D1001" s="26"/>
      <c r="E1001" s="26"/>
      <c r="F1001" s="26"/>
      <c r="G1001" s="26"/>
      <c r="H1001" s="26"/>
      <c r="I1001" s="26"/>
      <c r="J1001" s="71"/>
      <c r="K1001" s="71"/>
      <c r="L1001" s="71"/>
      <c r="M1001" s="26"/>
      <c r="N1001" s="26"/>
      <c r="O1001" s="26"/>
      <c r="P1001" s="69"/>
      <c r="Q1001" s="69"/>
      <c r="R1001" s="26"/>
      <c r="S1001" s="26"/>
      <c r="T1001" s="26"/>
      <c r="U1001" s="26"/>
      <c r="V1001" s="26"/>
      <c r="W1001" s="26"/>
      <c r="X1001" s="26"/>
      <c r="Y1001" s="26"/>
      <c r="Z1001" s="26"/>
      <c r="AA1001" s="26"/>
      <c r="AB1001" s="26"/>
      <c r="AC1001" s="26"/>
      <c r="AD1001" s="26"/>
      <c r="AE1001" s="26"/>
      <c r="AF1001" s="26"/>
      <c r="AG1001" s="26"/>
      <c r="AH1001" s="26"/>
      <c r="AI1001" s="26"/>
      <c r="AJ1001" s="26"/>
      <c r="AK1001" s="26"/>
      <c r="AL1001" s="26"/>
      <c r="AM1001" s="26"/>
    </row>
    <row r="1002" spans="1:39" ht="12.75" customHeight="1" x14ac:dyDescent="0.2">
      <c r="A1002" s="71"/>
      <c r="B1002" s="71"/>
      <c r="C1002" s="71"/>
      <c r="D1002" s="26"/>
      <c r="E1002" s="26"/>
      <c r="F1002" s="26"/>
      <c r="G1002" s="26"/>
      <c r="H1002" s="26"/>
      <c r="I1002" s="26"/>
      <c r="J1002" s="71"/>
      <c r="K1002" s="71"/>
      <c r="L1002" s="71"/>
      <c r="M1002" s="26"/>
      <c r="N1002" s="26"/>
      <c r="O1002" s="26"/>
      <c r="P1002" s="69"/>
      <c r="Q1002" s="69"/>
      <c r="R1002" s="26"/>
      <c r="S1002" s="26"/>
      <c r="T1002" s="26"/>
      <c r="U1002" s="26"/>
      <c r="V1002" s="26"/>
      <c r="W1002" s="26"/>
      <c r="X1002" s="26"/>
      <c r="Y1002" s="26"/>
      <c r="Z1002" s="26"/>
      <c r="AA1002" s="26"/>
      <c r="AB1002" s="26"/>
      <c r="AC1002" s="26"/>
      <c r="AD1002" s="26"/>
      <c r="AE1002" s="26"/>
      <c r="AF1002" s="26"/>
      <c r="AG1002" s="26"/>
      <c r="AH1002" s="26"/>
      <c r="AI1002" s="26"/>
      <c r="AJ1002" s="26"/>
      <c r="AK1002" s="26"/>
      <c r="AL1002" s="26"/>
      <c r="AM1002" s="26"/>
    </row>
    <row r="1003" spans="1:39" ht="12.75" customHeight="1" x14ac:dyDescent="0.2">
      <c r="A1003" s="71"/>
      <c r="B1003" s="71"/>
      <c r="C1003" s="71"/>
      <c r="D1003" s="26"/>
      <c r="E1003" s="26"/>
      <c r="F1003" s="26"/>
      <c r="G1003" s="26"/>
      <c r="H1003" s="26"/>
      <c r="I1003" s="26"/>
      <c r="J1003" s="71"/>
      <c r="K1003" s="71"/>
      <c r="L1003" s="71"/>
      <c r="M1003" s="26"/>
      <c r="N1003" s="26"/>
      <c r="O1003" s="26"/>
      <c r="P1003" s="69"/>
      <c r="Q1003" s="69"/>
      <c r="R1003" s="26"/>
      <c r="S1003" s="26"/>
      <c r="T1003" s="26"/>
      <c r="U1003" s="26"/>
      <c r="V1003" s="26"/>
      <c r="W1003" s="26"/>
      <c r="X1003" s="26"/>
      <c r="Y1003" s="26"/>
      <c r="Z1003" s="26"/>
      <c r="AA1003" s="26"/>
      <c r="AB1003" s="26"/>
      <c r="AC1003" s="26"/>
      <c r="AD1003" s="26"/>
      <c r="AE1003" s="26"/>
      <c r="AF1003" s="26"/>
      <c r="AG1003" s="26"/>
      <c r="AH1003" s="26"/>
      <c r="AI1003" s="26"/>
      <c r="AJ1003" s="26"/>
      <c r="AK1003" s="26"/>
      <c r="AL1003" s="26"/>
      <c r="AM1003" s="26"/>
    </row>
    <row r="1004" spans="1:39" ht="12.75" customHeight="1" x14ac:dyDescent="0.2">
      <c r="A1004" s="71"/>
      <c r="B1004" s="71"/>
      <c r="C1004" s="71"/>
      <c r="D1004" s="26"/>
      <c r="E1004" s="26"/>
      <c r="F1004" s="26"/>
      <c r="G1004" s="26"/>
      <c r="H1004" s="26"/>
      <c r="I1004" s="26"/>
      <c r="J1004" s="71"/>
      <c r="K1004" s="71"/>
      <c r="L1004" s="71"/>
      <c r="M1004" s="26"/>
      <c r="N1004" s="26"/>
      <c r="O1004" s="26"/>
      <c r="P1004" s="69"/>
      <c r="Q1004" s="69"/>
      <c r="R1004" s="26"/>
      <c r="S1004" s="26"/>
      <c r="T1004" s="26"/>
      <c r="U1004" s="26"/>
      <c r="V1004" s="26"/>
      <c r="W1004" s="26"/>
      <c r="X1004" s="26"/>
      <c r="Y1004" s="26"/>
      <c r="Z1004" s="26"/>
      <c r="AA1004" s="26"/>
      <c r="AB1004" s="26"/>
      <c r="AC1004" s="26"/>
      <c r="AD1004" s="26"/>
      <c r="AE1004" s="26"/>
      <c r="AF1004" s="26"/>
      <c r="AG1004" s="26"/>
      <c r="AH1004" s="26"/>
      <c r="AI1004" s="26"/>
      <c r="AJ1004" s="26"/>
      <c r="AK1004" s="26"/>
      <c r="AL1004" s="26"/>
      <c r="AM1004" s="26"/>
    </row>
    <row r="1005" spans="1:39" ht="12.75" customHeight="1" x14ac:dyDescent="0.2">
      <c r="A1005" s="71"/>
      <c r="B1005" s="71"/>
      <c r="C1005" s="71"/>
      <c r="D1005" s="26"/>
      <c r="E1005" s="26"/>
      <c r="F1005" s="26"/>
      <c r="G1005" s="26"/>
      <c r="H1005" s="26"/>
      <c r="I1005" s="26"/>
      <c r="J1005" s="71"/>
      <c r="K1005" s="71"/>
      <c r="L1005" s="71"/>
      <c r="M1005" s="26"/>
      <c r="N1005" s="26"/>
      <c r="O1005" s="26"/>
      <c r="P1005" s="69"/>
      <c r="Q1005" s="69"/>
      <c r="R1005" s="26"/>
      <c r="S1005" s="26"/>
      <c r="T1005" s="26"/>
      <c r="U1005" s="26"/>
      <c r="V1005" s="26"/>
      <c r="W1005" s="26"/>
      <c r="X1005" s="26"/>
      <c r="Y1005" s="26"/>
      <c r="Z1005" s="26"/>
      <c r="AA1005" s="26"/>
      <c r="AB1005" s="26"/>
      <c r="AC1005" s="26"/>
      <c r="AD1005" s="26"/>
      <c r="AE1005" s="26"/>
      <c r="AF1005" s="26"/>
      <c r="AG1005" s="26"/>
      <c r="AH1005" s="26"/>
      <c r="AI1005" s="26"/>
      <c r="AJ1005" s="26"/>
      <c r="AK1005" s="26"/>
      <c r="AL1005" s="26"/>
      <c r="AM1005" s="26"/>
    </row>
    <row r="1006" spans="1:39" ht="12.75" customHeight="1" x14ac:dyDescent="0.2">
      <c r="A1006" s="71"/>
      <c r="B1006" s="71"/>
      <c r="C1006" s="71"/>
      <c r="D1006" s="26"/>
      <c r="E1006" s="26"/>
      <c r="F1006" s="26"/>
      <c r="G1006" s="26"/>
      <c r="H1006" s="26"/>
      <c r="I1006" s="26"/>
      <c r="J1006" s="71"/>
      <c r="K1006" s="71"/>
      <c r="L1006" s="71"/>
      <c r="M1006" s="26"/>
      <c r="N1006" s="26"/>
      <c r="O1006" s="26"/>
      <c r="P1006" s="69"/>
      <c r="Q1006" s="69"/>
      <c r="R1006" s="26"/>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row>
    <row r="1007" spans="1:39" ht="12.75" customHeight="1" x14ac:dyDescent="0.2">
      <c r="A1007" s="71"/>
      <c r="B1007" s="71"/>
      <c r="C1007" s="71"/>
      <c r="D1007" s="26"/>
      <c r="E1007" s="26"/>
      <c r="F1007" s="26"/>
      <c r="G1007" s="26"/>
      <c r="H1007" s="26"/>
      <c r="I1007" s="26"/>
      <c r="J1007" s="71"/>
      <c r="K1007" s="71"/>
      <c r="L1007" s="71"/>
      <c r="M1007" s="26"/>
      <c r="N1007" s="26"/>
      <c r="O1007" s="26"/>
      <c r="P1007" s="69"/>
      <c r="Q1007" s="69"/>
      <c r="R1007" s="26"/>
      <c r="S1007" s="26"/>
      <c r="T1007" s="26"/>
      <c r="U1007" s="26"/>
      <c r="V1007" s="26"/>
      <c r="W1007" s="26"/>
      <c r="X1007" s="26"/>
      <c r="Y1007" s="26"/>
      <c r="Z1007" s="26"/>
      <c r="AA1007" s="26"/>
      <c r="AB1007" s="26"/>
      <c r="AC1007" s="26"/>
      <c r="AD1007" s="26"/>
      <c r="AE1007" s="26"/>
      <c r="AF1007" s="26"/>
      <c r="AG1007" s="26"/>
      <c r="AH1007" s="26"/>
      <c r="AI1007" s="26"/>
      <c r="AJ1007" s="26"/>
      <c r="AK1007" s="26"/>
      <c r="AL1007" s="26"/>
      <c r="AM1007" s="26"/>
    </row>
    <row r="1008" spans="1:39" ht="12.75" customHeight="1" x14ac:dyDescent="0.2">
      <c r="A1008" s="71"/>
      <c r="B1008" s="71"/>
      <c r="C1008" s="71"/>
      <c r="D1008" s="26"/>
      <c r="E1008" s="26"/>
      <c r="F1008" s="26"/>
      <c r="G1008" s="26"/>
      <c r="H1008" s="26"/>
      <c r="I1008" s="26"/>
      <c r="J1008" s="71"/>
      <c r="K1008" s="71"/>
      <c r="L1008" s="71"/>
      <c r="M1008" s="26"/>
      <c r="N1008" s="26"/>
      <c r="O1008" s="26"/>
      <c r="P1008" s="69"/>
      <c r="Q1008" s="69"/>
      <c r="R1008" s="26"/>
      <c r="S1008" s="26"/>
      <c r="T1008" s="26"/>
      <c r="U1008" s="26"/>
      <c r="V1008" s="26"/>
      <c r="W1008" s="26"/>
      <c r="X1008" s="26"/>
      <c r="Y1008" s="26"/>
      <c r="Z1008" s="26"/>
      <c r="AA1008" s="26"/>
      <c r="AB1008" s="26"/>
      <c r="AC1008" s="26"/>
      <c r="AD1008" s="26"/>
      <c r="AE1008" s="26"/>
      <c r="AF1008" s="26"/>
      <c r="AG1008" s="26"/>
      <c r="AH1008" s="26"/>
      <c r="AI1008" s="26"/>
      <c r="AJ1008" s="26"/>
      <c r="AK1008" s="26"/>
      <c r="AL1008" s="26"/>
      <c r="AM1008" s="26"/>
    </row>
    <row r="1009" spans="1:39" ht="12.75" customHeight="1" x14ac:dyDescent="0.2">
      <c r="A1009" s="71"/>
      <c r="B1009" s="71"/>
      <c r="C1009" s="71"/>
      <c r="D1009" s="26"/>
      <c r="E1009" s="26"/>
      <c r="F1009" s="26"/>
      <c r="G1009" s="26"/>
      <c r="H1009" s="26"/>
      <c r="I1009" s="26"/>
      <c r="J1009" s="71"/>
      <c r="K1009" s="71"/>
      <c r="L1009" s="71"/>
      <c r="M1009" s="26"/>
      <c r="N1009" s="26"/>
      <c r="O1009" s="26"/>
      <c r="P1009" s="69"/>
      <c r="Q1009" s="69"/>
      <c r="R1009" s="26"/>
      <c r="S1009" s="26"/>
      <c r="T1009" s="26"/>
      <c r="U1009" s="26"/>
      <c r="V1009" s="26"/>
      <c r="W1009" s="26"/>
      <c r="X1009" s="26"/>
      <c r="Y1009" s="26"/>
      <c r="Z1009" s="26"/>
      <c r="AA1009" s="26"/>
      <c r="AB1009" s="26"/>
      <c r="AC1009" s="26"/>
      <c r="AD1009" s="26"/>
      <c r="AE1009" s="26"/>
      <c r="AF1009" s="26"/>
      <c r="AG1009" s="26"/>
      <c r="AH1009" s="26"/>
      <c r="AI1009" s="26"/>
      <c r="AJ1009" s="26"/>
      <c r="AK1009" s="26"/>
      <c r="AL1009" s="26"/>
      <c r="AM1009" s="26"/>
    </row>
    <row r="1010" spans="1:39" ht="12.75" customHeight="1" x14ac:dyDescent="0.2">
      <c r="A1010" s="71"/>
      <c r="B1010" s="71"/>
      <c r="C1010" s="71"/>
      <c r="D1010" s="26"/>
      <c r="E1010" s="26"/>
      <c r="F1010" s="26"/>
      <c r="G1010" s="26"/>
      <c r="H1010" s="26"/>
      <c r="I1010" s="26"/>
      <c r="J1010" s="71"/>
      <c r="K1010" s="71"/>
      <c r="L1010" s="71"/>
      <c r="M1010" s="26"/>
      <c r="N1010" s="26"/>
      <c r="O1010" s="26"/>
      <c r="P1010" s="69"/>
      <c r="Q1010" s="69"/>
      <c r="R1010" s="26"/>
      <c r="S1010" s="26"/>
      <c r="T1010" s="26"/>
      <c r="U1010" s="26"/>
      <c r="V1010" s="26"/>
      <c r="W1010" s="26"/>
      <c r="X1010" s="26"/>
      <c r="Y1010" s="26"/>
      <c r="Z1010" s="26"/>
      <c r="AA1010" s="26"/>
      <c r="AB1010" s="26"/>
      <c r="AC1010" s="26"/>
      <c r="AD1010" s="26"/>
      <c r="AE1010" s="26"/>
      <c r="AF1010" s="26"/>
      <c r="AG1010" s="26"/>
      <c r="AH1010" s="26"/>
      <c r="AI1010" s="26"/>
      <c r="AJ1010" s="26"/>
      <c r="AK1010" s="26"/>
      <c r="AL1010" s="26"/>
      <c r="AM1010" s="26"/>
    </row>
    <row r="1011" spans="1:39" ht="12.75" customHeight="1" x14ac:dyDescent="0.2">
      <c r="A1011" s="71"/>
      <c r="B1011" s="71"/>
      <c r="C1011" s="71"/>
      <c r="D1011" s="26"/>
      <c r="E1011" s="26"/>
      <c r="F1011" s="26"/>
      <c r="G1011" s="26"/>
      <c r="H1011" s="26"/>
      <c r="I1011" s="26"/>
      <c r="J1011" s="71"/>
      <c r="K1011" s="71"/>
      <c r="L1011" s="71"/>
      <c r="M1011" s="26"/>
      <c r="N1011" s="26"/>
      <c r="O1011" s="26"/>
      <c r="P1011" s="69"/>
      <c r="Q1011" s="69"/>
      <c r="R1011" s="26"/>
      <c r="S1011" s="26"/>
      <c r="T1011" s="26"/>
      <c r="U1011" s="26"/>
      <c r="V1011" s="26"/>
      <c r="W1011" s="26"/>
      <c r="X1011" s="26"/>
      <c r="Y1011" s="26"/>
      <c r="Z1011" s="26"/>
      <c r="AA1011" s="26"/>
      <c r="AB1011" s="26"/>
      <c r="AC1011" s="26"/>
      <c r="AD1011" s="26"/>
      <c r="AE1011" s="26"/>
      <c r="AF1011" s="26"/>
      <c r="AG1011" s="26"/>
      <c r="AH1011" s="26"/>
      <c r="AI1011" s="26"/>
      <c r="AJ1011" s="26"/>
      <c r="AK1011" s="26"/>
      <c r="AL1011" s="26"/>
      <c r="AM1011" s="26"/>
    </row>
    <row r="1012" spans="1:39" ht="12.75" customHeight="1" x14ac:dyDescent="0.2">
      <c r="A1012" s="71"/>
      <c r="B1012" s="71"/>
      <c r="C1012" s="71"/>
      <c r="D1012" s="26"/>
      <c r="E1012" s="26"/>
      <c r="F1012" s="26"/>
      <c r="G1012" s="26"/>
      <c r="H1012" s="26"/>
      <c r="I1012" s="26"/>
      <c r="J1012" s="71"/>
      <c r="K1012" s="71"/>
      <c r="L1012" s="71"/>
      <c r="M1012" s="26"/>
      <c r="N1012" s="26"/>
      <c r="O1012" s="26"/>
      <c r="P1012" s="69"/>
      <c r="Q1012" s="69"/>
      <c r="R1012" s="26"/>
      <c r="S1012" s="26"/>
      <c r="T1012" s="26"/>
      <c r="U1012" s="26"/>
      <c r="V1012" s="26"/>
      <c r="W1012" s="26"/>
      <c r="X1012" s="26"/>
      <c r="Y1012" s="26"/>
      <c r="Z1012" s="26"/>
      <c r="AA1012" s="26"/>
      <c r="AB1012" s="26"/>
      <c r="AC1012" s="26"/>
      <c r="AD1012" s="26"/>
      <c r="AE1012" s="26"/>
      <c r="AF1012" s="26"/>
      <c r="AG1012" s="26"/>
      <c r="AH1012" s="26"/>
      <c r="AI1012" s="26"/>
      <c r="AJ1012" s="26"/>
      <c r="AK1012" s="26"/>
      <c r="AL1012" s="26"/>
      <c r="AM1012" s="26"/>
    </row>
    <row r="1013" spans="1:39" ht="12.75" customHeight="1" x14ac:dyDescent="0.2">
      <c r="A1013" s="71"/>
      <c r="B1013" s="71"/>
      <c r="C1013" s="71"/>
      <c r="D1013" s="26"/>
      <c r="E1013" s="26"/>
      <c r="F1013" s="26"/>
      <c r="G1013" s="26"/>
      <c r="H1013" s="26"/>
      <c r="I1013" s="26"/>
      <c r="J1013" s="71"/>
      <c r="K1013" s="71"/>
      <c r="L1013" s="71"/>
      <c r="M1013" s="26"/>
      <c r="N1013" s="26"/>
      <c r="O1013" s="26"/>
      <c r="P1013" s="69"/>
      <c r="Q1013" s="69"/>
      <c r="R1013" s="26"/>
      <c r="S1013" s="26"/>
      <c r="T1013" s="26"/>
      <c r="U1013" s="26"/>
      <c r="V1013" s="26"/>
      <c r="W1013" s="26"/>
      <c r="X1013" s="26"/>
      <c r="Y1013" s="26"/>
      <c r="Z1013" s="26"/>
      <c r="AA1013" s="26"/>
      <c r="AB1013" s="26"/>
      <c r="AC1013" s="26"/>
      <c r="AD1013" s="26"/>
      <c r="AE1013" s="26"/>
      <c r="AF1013" s="26"/>
      <c r="AG1013" s="26"/>
      <c r="AH1013" s="26"/>
      <c r="AI1013" s="26"/>
      <c r="AJ1013" s="26"/>
      <c r="AK1013" s="26"/>
      <c r="AL1013" s="26"/>
      <c r="AM1013" s="26"/>
    </row>
    <row r="1014" spans="1:39" ht="12.75" customHeight="1" x14ac:dyDescent="0.2">
      <c r="A1014" s="71"/>
      <c r="B1014" s="71"/>
      <c r="C1014" s="71"/>
      <c r="D1014" s="26"/>
      <c r="E1014" s="26"/>
      <c r="F1014" s="26"/>
      <c r="G1014" s="26"/>
      <c r="H1014" s="26"/>
      <c r="I1014" s="26"/>
      <c r="J1014" s="71"/>
      <c r="K1014" s="71"/>
      <c r="L1014" s="71"/>
      <c r="M1014" s="26"/>
      <c r="N1014" s="26"/>
      <c r="O1014" s="26"/>
      <c r="P1014" s="69"/>
      <c r="Q1014" s="69"/>
      <c r="R1014" s="26"/>
      <c r="S1014" s="26"/>
      <c r="T1014" s="26"/>
      <c r="U1014" s="26"/>
      <c r="V1014" s="26"/>
      <c r="W1014" s="26"/>
      <c r="X1014" s="26"/>
      <c r="Y1014" s="26"/>
      <c r="Z1014" s="26"/>
      <c r="AA1014" s="26"/>
      <c r="AB1014" s="26"/>
      <c r="AC1014" s="26"/>
      <c r="AD1014" s="26"/>
      <c r="AE1014" s="26"/>
      <c r="AF1014" s="26"/>
      <c r="AG1014" s="26"/>
      <c r="AH1014" s="26"/>
      <c r="AI1014" s="26"/>
      <c r="AJ1014" s="26"/>
      <c r="AK1014" s="26"/>
      <c r="AL1014" s="26"/>
      <c r="AM1014" s="26"/>
    </row>
    <row r="1015" spans="1:39" ht="12.75" customHeight="1" x14ac:dyDescent="0.2">
      <c r="A1015" s="71"/>
      <c r="B1015" s="71"/>
      <c r="C1015" s="71"/>
      <c r="D1015" s="26"/>
      <c r="E1015" s="26"/>
      <c r="F1015" s="26"/>
      <c r="G1015" s="26"/>
      <c r="H1015" s="26"/>
      <c r="I1015" s="26"/>
      <c r="J1015" s="71"/>
      <c r="K1015" s="71"/>
      <c r="L1015" s="71"/>
      <c r="M1015" s="26"/>
      <c r="N1015" s="26"/>
      <c r="O1015" s="26"/>
      <c r="P1015" s="69"/>
      <c r="Q1015" s="69"/>
      <c r="R1015" s="26"/>
      <c r="S1015" s="26"/>
      <c r="T1015" s="26"/>
      <c r="U1015" s="26"/>
      <c r="V1015" s="26"/>
      <c r="W1015" s="26"/>
      <c r="X1015" s="26"/>
      <c r="Y1015" s="26"/>
      <c r="Z1015" s="26"/>
      <c r="AA1015" s="26"/>
      <c r="AB1015" s="26"/>
      <c r="AC1015" s="26"/>
      <c r="AD1015" s="26"/>
      <c r="AE1015" s="26"/>
      <c r="AF1015" s="26"/>
      <c r="AG1015" s="26"/>
      <c r="AH1015" s="26"/>
      <c r="AI1015" s="26"/>
      <c r="AJ1015" s="26"/>
      <c r="AK1015" s="26"/>
      <c r="AL1015" s="26"/>
      <c r="AM1015" s="26"/>
    </row>
    <row r="1016" spans="1:39" ht="12.75" customHeight="1" x14ac:dyDescent="0.2">
      <c r="A1016" s="71"/>
      <c r="B1016" s="71"/>
      <c r="C1016" s="71"/>
      <c r="D1016" s="26"/>
      <c r="E1016" s="26"/>
      <c r="F1016" s="26"/>
      <c r="G1016" s="26"/>
      <c r="H1016" s="26"/>
      <c r="I1016" s="26"/>
      <c r="J1016" s="71"/>
      <c r="K1016" s="71"/>
      <c r="L1016" s="71"/>
      <c r="M1016" s="26"/>
      <c r="N1016" s="26"/>
      <c r="O1016" s="26"/>
      <c r="P1016" s="69"/>
      <c r="Q1016" s="69"/>
      <c r="R1016" s="26"/>
      <c r="S1016" s="26"/>
      <c r="T1016" s="26"/>
      <c r="U1016" s="26"/>
      <c r="V1016" s="26"/>
      <c r="W1016" s="26"/>
      <c r="X1016" s="26"/>
      <c r="Y1016" s="26"/>
      <c r="Z1016" s="26"/>
      <c r="AA1016" s="26"/>
      <c r="AB1016" s="26"/>
      <c r="AC1016" s="26"/>
      <c r="AD1016" s="26"/>
      <c r="AE1016" s="26"/>
      <c r="AF1016" s="26"/>
      <c r="AG1016" s="26"/>
      <c r="AH1016" s="26"/>
      <c r="AI1016" s="26"/>
      <c r="AJ1016" s="26"/>
      <c r="AK1016" s="26"/>
      <c r="AL1016" s="26"/>
      <c r="AM1016" s="26"/>
    </row>
    <row r="1017" spans="1:39" ht="12.75" customHeight="1" x14ac:dyDescent="0.2">
      <c r="A1017" s="71"/>
      <c r="B1017" s="71"/>
      <c r="C1017" s="71"/>
      <c r="D1017" s="26"/>
      <c r="E1017" s="26"/>
      <c r="F1017" s="26"/>
      <c r="G1017" s="26"/>
      <c r="H1017" s="26"/>
      <c r="I1017" s="26"/>
      <c r="J1017" s="71"/>
      <c r="K1017" s="71"/>
      <c r="L1017" s="71"/>
      <c r="M1017" s="26"/>
      <c r="N1017" s="26"/>
      <c r="O1017" s="26"/>
      <c r="P1017" s="69"/>
      <c r="Q1017" s="69"/>
      <c r="R1017" s="26"/>
      <c r="S1017" s="26"/>
      <c r="T1017" s="26"/>
      <c r="U1017" s="26"/>
      <c r="V1017" s="26"/>
      <c r="W1017" s="26"/>
      <c r="X1017" s="26"/>
      <c r="Y1017" s="26"/>
      <c r="Z1017" s="26"/>
      <c r="AA1017" s="26"/>
      <c r="AB1017" s="26"/>
      <c r="AC1017" s="26"/>
      <c r="AD1017" s="26"/>
      <c r="AE1017" s="26"/>
      <c r="AF1017" s="26"/>
      <c r="AG1017" s="26"/>
      <c r="AH1017" s="26"/>
      <c r="AI1017" s="26"/>
      <c r="AJ1017" s="26"/>
      <c r="AK1017" s="26"/>
      <c r="AL1017" s="26"/>
      <c r="AM1017" s="26"/>
    </row>
    <row r="1018" spans="1:39" ht="12.75" customHeight="1" x14ac:dyDescent="0.2">
      <c r="A1018" s="71"/>
      <c r="B1018" s="71"/>
      <c r="C1018" s="71"/>
      <c r="D1018" s="26"/>
      <c r="E1018" s="26"/>
      <c r="F1018" s="26"/>
      <c r="G1018" s="26"/>
      <c r="H1018" s="26"/>
      <c r="I1018" s="26"/>
      <c r="J1018" s="71"/>
      <c r="K1018" s="71"/>
      <c r="L1018" s="71"/>
      <c r="M1018" s="26"/>
      <c r="N1018" s="26"/>
      <c r="O1018" s="26"/>
      <c r="P1018" s="69"/>
      <c r="Q1018" s="69"/>
      <c r="R1018" s="26"/>
      <c r="S1018" s="26"/>
      <c r="T1018" s="26"/>
      <c r="U1018" s="26"/>
      <c r="V1018" s="26"/>
      <c r="W1018" s="26"/>
      <c r="X1018" s="26"/>
      <c r="Y1018" s="26"/>
      <c r="Z1018" s="26"/>
      <c r="AA1018" s="26"/>
      <c r="AB1018" s="26"/>
      <c r="AC1018" s="26"/>
      <c r="AD1018" s="26"/>
      <c r="AE1018" s="26"/>
      <c r="AF1018" s="26"/>
      <c r="AG1018" s="26"/>
      <c r="AH1018" s="26"/>
      <c r="AI1018" s="26"/>
      <c r="AJ1018" s="26"/>
      <c r="AK1018" s="26"/>
      <c r="AL1018" s="26"/>
      <c r="AM1018" s="26"/>
    </row>
    <row r="1019" spans="1:39" ht="12.75" customHeight="1" x14ac:dyDescent="0.2">
      <c r="A1019" s="71"/>
      <c r="B1019" s="71"/>
      <c r="C1019" s="71"/>
      <c r="D1019" s="26"/>
      <c r="E1019" s="26"/>
      <c r="F1019" s="26"/>
      <c r="G1019" s="26"/>
      <c r="H1019" s="26"/>
      <c r="I1019" s="26"/>
      <c r="J1019" s="71"/>
      <c r="K1019" s="71"/>
      <c r="L1019" s="71"/>
      <c r="M1019" s="26"/>
      <c r="N1019" s="26"/>
      <c r="O1019" s="26"/>
      <c r="P1019" s="69"/>
      <c r="Q1019" s="69"/>
      <c r="R1019" s="26"/>
      <c r="S1019" s="26"/>
      <c r="T1019" s="26"/>
      <c r="U1019" s="26"/>
      <c r="V1019" s="26"/>
      <c r="W1019" s="26"/>
      <c r="X1019" s="26"/>
      <c r="Y1019" s="26"/>
      <c r="Z1019" s="26"/>
      <c r="AA1019" s="26"/>
      <c r="AB1019" s="26"/>
      <c r="AC1019" s="26"/>
      <c r="AD1019" s="26"/>
      <c r="AE1019" s="26"/>
      <c r="AF1019" s="26"/>
      <c r="AG1019" s="26"/>
      <c r="AH1019" s="26"/>
      <c r="AI1019" s="26"/>
      <c r="AJ1019" s="26"/>
      <c r="AK1019" s="26"/>
      <c r="AL1019" s="26"/>
      <c r="AM1019" s="26"/>
    </row>
    <row r="1020" spans="1:39" ht="12.75" customHeight="1" x14ac:dyDescent="0.2">
      <c r="A1020" s="71"/>
      <c r="B1020" s="71"/>
      <c r="C1020" s="71"/>
      <c r="D1020" s="26"/>
      <c r="E1020" s="26"/>
      <c r="F1020" s="26"/>
      <c r="G1020" s="26"/>
      <c r="H1020" s="26"/>
      <c r="I1020" s="26"/>
      <c r="J1020" s="71"/>
      <c r="K1020" s="71"/>
      <c r="L1020" s="71"/>
      <c r="M1020" s="26"/>
      <c r="N1020" s="26"/>
      <c r="O1020" s="26"/>
      <c r="P1020" s="69"/>
      <c r="Q1020" s="69"/>
      <c r="R1020" s="26"/>
      <c r="S1020" s="26"/>
      <c r="T1020" s="26"/>
      <c r="U1020" s="26"/>
      <c r="V1020" s="26"/>
      <c r="W1020" s="26"/>
      <c r="X1020" s="26"/>
      <c r="Y1020" s="26"/>
      <c r="Z1020" s="26"/>
      <c r="AA1020" s="26"/>
      <c r="AB1020" s="26"/>
      <c r="AC1020" s="26"/>
      <c r="AD1020" s="26"/>
      <c r="AE1020" s="26"/>
      <c r="AF1020" s="26"/>
      <c r="AG1020" s="26"/>
      <c r="AH1020" s="26"/>
      <c r="AI1020" s="26"/>
      <c r="AJ1020" s="26"/>
      <c r="AK1020" s="26"/>
      <c r="AL1020" s="26"/>
      <c r="AM1020" s="26"/>
    </row>
    <row r="1021" spans="1:39" ht="12.75" customHeight="1" x14ac:dyDescent="0.2">
      <c r="A1021" s="71"/>
      <c r="B1021" s="71"/>
      <c r="C1021" s="71"/>
      <c r="D1021" s="26"/>
      <c r="E1021" s="26"/>
      <c r="F1021" s="26"/>
      <c r="G1021" s="26"/>
      <c r="H1021" s="26"/>
      <c r="I1021" s="26"/>
      <c r="J1021" s="71"/>
      <c r="K1021" s="71"/>
      <c r="L1021" s="71"/>
      <c r="M1021" s="26"/>
      <c r="N1021" s="26"/>
      <c r="O1021" s="26"/>
      <c r="P1021" s="69"/>
      <c r="Q1021" s="69"/>
      <c r="R1021" s="26"/>
      <c r="S1021" s="26"/>
      <c r="T1021" s="26"/>
      <c r="U1021" s="26"/>
      <c r="V1021" s="26"/>
      <c r="W1021" s="26"/>
      <c r="X1021" s="26"/>
      <c r="Y1021" s="26"/>
      <c r="Z1021" s="26"/>
      <c r="AA1021" s="26"/>
      <c r="AB1021" s="26"/>
      <c r="AC1021" s="26"/>
      <c r="AD1021" s="26"/>
      <c r="AE1021" s="26"/>
      <c r="AF1021" s="26"/>
      <c r="AG1021" s="26"/>
      <c r="AH1021" s="26"/>
      <c r="AI1021" s="26"/>
      <c r="AJ1021" s="26"/>
      <c r="AK1021" s="26"/>
      <c r="AL1021" s="26"/>
      <c r="AM1021" s="26"/>
    </row>
    <row r="1022" spans="1:39" ht="12.75" customHeight="1" x14ac:dyDescent="0.2">
      <c r="A1022" s="71"/>
      <c r="B1022" s="71"/>
      <c r="C1022" s="71"/>
      <c r="D1022" s="26"/>
      <c r="E1022" s="26"/>
      <c r="F1022" s="26"/>
      <c r="G1022" s="26"/>
      <c r="H1022" s="26"/>
      <c r="I1022" s="26"/>
      <c r="J1022" s="71"/>
      <c r="K1022" s="71"/>
      <c r="L1022" s="71"/>
      <c r="M1022" s="26"/>
      <c r="N1022" s="26"/>
      <c r="O1022" s="26"/>
      <c r="P1022" s="69"/>
      <c r="Q1022" s="69"/>
      <c r="R1022" s="26"/>
      <c r="S1022" s="26"/>
      <c r="T1022" s="26"/>
      <c r="U1022" s="26"/>
      <c r="V1022" s="26"/>
      <c r="W1022" s="26"/>
      <c r="X1022" s="26"/>
      <c r="Y1022" s="26"/>
      <c r="Z1022" s="26"/>
      <c r="AA1022" s="26"/>
      <c r="AB1022" s="26"/>
      <c r="AC1022" s="26"/>
      <c r="AD1022" s="26"/>
      <c r="AE1022" s="26"/>
      <c r="AF1022" s="26"/>
      <c r="AG1022" s="26"/>
      <c r="AH1022" s="26"/>
      <c r="AI1022" s="26"/>
      <c r="AJ1022" s="26"/>
      <c r="AK1022" s="26"/>
      <c r="AL1022" s="26"/>
      <c r="AM1022" s="26"/>
    </row>
    <row r="1023" spans="1:39" ht="12.75" customHeight="1" x14ac:dyDescent="0.2">
      <c r="A1023" s="71"/>
      <c r="B1023" s="71"/>
      <c r="C1023" s="71"/>
      <c r="D1023" s="26"/>
      <c r="E1023" s="26"/>
      <c r="F1023" s="26"/>
      <c r="G1023" s="26"/>
      <c r="H1023" s="26"/>
      <c r="I1023" s="26"/>
      <c r="J1023" s="71"/>
      <c r="K1023" s="71"/>
      <c r="L1023" s="71"/>
      <c r="M1023" s="26"/>
      <c r="N1023" s="26"/>
      <c r="O1023" s="26"/>
      <c r="P1023" s="69"/>
      <c r="Q1023" s="69"/>
      <c r="R1023" s="26"/>
      <c r="S1023" s="26"/>
      <c r="T1023" s="26"/>
      <c r="U1023" s="26"/>
      <c r="V1023" s="26"/>
      <c r="W1023" s="26"/>
      <c r="X1023" s="26"/>
      <c r="Y1023" s="26"/>
      <c r="Z1023" s="26"/>
      <c r="AA1023" s="26"/>
      <c r="AB1023" s="26"/>
      <c r="AC1023" s="26"/>
      <c r="AD1023" s="26"/>
      <c r="AE1023" s="26"/>
      <c r="AF1023" s="26"/>
      <c r="AG1023" s="26"/>
      <c r="AH1023" s="26"/>
      <c r="AI1023" s="26"/>
      <c r="AJ1023" s="26"/>
      <c r="AK1023" s="26"/>
      <c r="AL1023" s="26"/>
      <c r="AM1023" s="26"/>
    </row>
    <row r="1024" spans="1:39" ht="12.75" customHeight="1" x14ac:dyDescent="0.2">
      <c r="A1024" s="71"/>
      <c r="B1024" s="71"/>
      <c r="C1024" s="71"/>
      <c r="D1024" s="26"/>
      <c r="E1024" s="26"/>
      <c r="F1024" s="26"/>
      <c r="G1024" s="26"/>
      <c r="H1024" s="26"/>
      <c r="I1024" s="26"/>
      <c r="J1024" s="71"/>
      <c r="K1024" s="71"/>
      <c r="L1024" s="71"/>
      <c r="M1024" s="26"/>
      <c r="N1024" s="26"/>
      <c r="O1024" s="26"/>
      <c r="P1024" s="69"/>
      <c r="Q1024" s="69"/>
      <c r="R1024" s="26"/>
      <c r="S1024" s="26"/>
      <c r="T1024" s="26"/>
      <c r="U1024" s="26"/>
      <c r="V1024" s="26"/>
      <c r="W1024" s="26"/>
      <c r="X1024" s="26"/>
      <c r="Y1024" s="26"/>
      <c r="Z1024" s="26"/>
      <c r="AA1024" s="26"/>
      <c r="AB1024" s="26"/>
      <c r="AC1024" s="26"/>
      <c r="AD1024" s="26"/>
      <c r="AE1024" s="26"/>
      <c r="AF1024" s="26"/>
      <c r="AG1024" s="26"/>
      <c r="AH1024" s="26"/>
      <c r="AI1024" s="26"/>
      <c r="AJ1024" s="26"/>
      <c r="AK1024" s="26"/>
      <c r="AL1024" s="26"/>
      <c r="AM1024" s="26"/>
    </row>
    <row r="1025" spans="1:39" ht="12.75" customHeight="1" x14ac:dyDescent="0.2">
      <c r="A1025" s="71"/>
      <c r="B1025" s="71"/>
      <c r="C1025" s="71"/>
      <c r="D1025" s="26"/>
      <c r="E1025" s="26"/>
      <c r="F1025" s="26"/>
      <c r="G1025" s="26"/>
      <c r="H1025" s="26"/>
      <c r="I1025" s="26"/>
      <c r="J1025" s="71"/>
      <c r="K1025" s="71"/>
      <c r="L1025" s="71"/>
      <c r="M1025" s="26"/>
      <c r="N1025" s="26"/>
      <c r="O1025" s="26"/>
      <c r="P1025" s="69"/>
      <c r="Q1025" s="69"/>
      <c r="R1025" s="26"/>
      <c r="S1025" s="26"/>
      <c r="T1025" s="26"/>
      <c r="U1025" s="26"/>
      <c r="V1025" s="26"/>
      <c r="W1025" s="26"/>
      <c r="X1025" s="26"/>
      <c r="Y1025" s="26"/>
      <c r="Z1025" s="26"/>
      <c r="AA1025" s="26"/>
      <c r="AB1025" s="26"/>
      <c r="AC1025" s="26"/>
      <c r="AD1025" s="26"/>
      <c r="AE1025" s="26"/>
      <c r="AF1025" s="26"/>
      <c r="AG1025" s="26"/>
      <c r="AH1025" s="26"/>
      <c r="AI1025" s="26"/>
      <c r="AJ1025" s="26"/>
      <c r="AK1025" s="26"/>
      <c r="AL1025" s="26"/>
      <c r="AM1025" s="26"/>
    </row>
    <row r="1026" spans="1:39" ht="12.75" customHeight="1" x14ac:dyDescent="0.2">
      <c r="A1026" s="71"/>
      <c r="B1026" s="71"/>
      <c r="C1026" s="71"/>
      <c r="D1026" s="26"/>
      <c r="E1026" s="26"/>
      <c r="F1026" s="26"/>
      <c r="G1026" s="26"/>
      <c r="H1026" s="26"/>
      <c r="I1026" s="26"/>
      <c r="J1026" s="71"/>
      <c r="K1026" s="71"/>
      <c r="L1026" s="71"/>
      <c r="M1026" s="26"/>
      <c r="N1026" s="26"/>
      <c r="O1026" s="26"/>
      <c r="P1026" s="69"/>
      <c r="Q1026" s="69"/>
      <c r="R1026" s="26"/>
      <c r="S1026" s="26"/>
      <c r="T1026" s="26"/>
      <c r="U1026" s="26"/>
      <c r="V1026" s="26"/>
      <c r="W1026" s="26"/>
      <c r="X1026" s="26"/>
      <c r="Y1026" s="26"/>
      <c r="Z1026" s="26"/>
      <c r="AA1026" s="26"/>
      <c r="AB1026" s="26"/>
      <c r="AC1026" s="26"/>
      <c r="AD1026" s="26"/>
      <c r="AE1026" s="26"/>
      <c r="AF1026" s="26"/>
      <c r="AG1026" s="26"/>
      <c r="AH1026" s="26"/>
      <c r="AI1026" s="26"/>
      <c r="AJ1026" s="26"/>
      <c r="AK1026" s="26"/>
      <c r="AL1026" s="26"/>
      <c r="AM1026" s="26"/>
    </row>
    <row r="1027" spans="1:39" ht="12.75" customHeight="1" x14ac:dyDescent="0.2">
      <c r="A1027" s="71"/>
      <c r="B1027" s="71"/>
      <c r="C1027" s="71"/>
      <c r="D1027" s="26"/>
      <c r="E1027" s="26"/>
      <c r="F1027" s="26"/>
      <c r="G1027" s="26"/>
      <c r="H1027" s="26"/>
      <c r="I1027" s="26"/>
      <c r="J1027" s="71"/>
      <c r="K1027" s="71"/>
      <c r="L1027" s="71"/>
      <c r="M1027" s="26"/>
      <c r="N1027" s="26"/>
      <c r="O1027" s="26"/>
      <c r="P1027" s="69"/>
      <c r="Q1027" s="69"/>
      <c r="R1027" s="26"/>
      <c r="S1027" s="26"/>
      <c r="T1027" s="26"/>
      <c r="U1027" s="26"/>
      <c r="V1027" s="26"/>
      <c r="W1027" s="26"/>
      <c r="X1027" s="26"/>
      <c r="Y1027" s="26"/>
      <c r="Z1027" s="26"/>
      <c r="AA1027" s="26"/>
      <c r="AB1027" s="26"/>
      <c r="AC1027" s="26"/>
      <c r="AD1027" s="26"/>
      <c r="AE1027" s="26"/>
      <c r="AF1027" s="26"/>
      <c r="AG1027" s="26"/>
      <c r="AH1027" s="26"/>
      <c r="AI1027" s="26"/>
      <c r="AJ1027" s="26"/>
      <c r="AK1027" s="26"/>
      <c r="AL1027" s="26"/>
      <c r="AM1027" s="26"/>
    </row>
    <row r="1028" spans="1:39" ht="12.75" customHeight="1" x14ac:dyDescent="0.2">
      <c r="A1028" s="71"/>
      <c r="B1028" s="71"/>
      <c r="C1028" s="71"/>
      <c r="D1028" s="26"/>
      <c r="E1028" s="26"/>
      <c r="F1028" s="26"/>
      <c r="G1028" s="26"/>
      <c r="H1028" s="26"/>
      <c r="I1028" s="26"/>
      <c r="J1028" s="71"/>
      <c r="K1028" s="71"/>
      <c r="L1028" s="71"/>
      <c r="M1028" s="26"/>
      <c r="N1028" s="26"/>
      <c r="O1028" s="26"/>
      <c r="P1028" s="69"/>
      <c r="Q1028" s="69"/>
      <c r="R1028" s="26"/>
      <c r="S1028" s="26"/>
      <c r="T1028" s="26"/>
      <c r="U1028" s="26"/>
      <c r="V1028" s="26"/>
      <c r="W1028" s="26"/>
      <c r="X1028" s="26"/>
      <c r="Y1028" s="26"/>
      <c r="Z1028" s="26"/>
      <c r="AA1028" s="26"/>
      <c r="AB1028" s="26"/>
      <c r="AC1028" s="26"/>
      <c r="AD1028" s="26"/>
      <c r="AE1028" s="26"/>
      <c r="AF1028" s="26"/>
      <c r="AG1028" s="26"/>
      <c r="AH1028" s="26"/>
      <c r="AI1028" s="26"/>
      <c r="AJ1028" s="26"/>
      <c r="AK1028" s="26"/>
      <c r="AL1028" s="26"/>
      <c r="AM1028" s="26"/>
    </row>
    <row r="1029" spans="1:39" ht="12.75" customHeight="1" x14ac:dyDescent="0.2">
      <c r="A1029" s="71"/>
      <c r="B1029" s="71"/>
      <c r="C1029" s="71"/>
      <c r="D1029" s="26"/>
      <c r="E1029" s="26"/>
      <c r="F1029" s="26"/>
      <c r="G1029" s="26"/>
      <c r="H1029" s="26"/>
      <c r="I1029" s="26"/>
      <c r="J1029" s="71"/>
      <c r="K1029" s="71"/>
      <c r="L1029" s="71"/>
      <c r="M1029" s="26"/>
      <c r="N1029" s="26"/>
      <c r="O1029" s="26"/>
      <c r="P1029" s="69"/>
      <c r="Q1029" s="69"/>
      <c r="R1029" s="26"/>
      <c r="S1029" s="26"/>
      <c r="T1029" s="26"/>
      <c r="U1029" s="26"/>
      <c r="V1029" s="26"/>
      <c r="W1029" s="26"/>
      <c r="X1029" s="26"/>
      <c r="Y1029" s="26"/>
      <c r="Z1029" s="26"/>
      <c r="AA1029" s="26"/>
      <c r="AB1029" s="26"/>
      <c r="AC1029" s="26"/>
      <c r="AD1029" s="26"/>
      <c r="AE1029" s="26"/>
      <c r="AF1029" s="26"/>
      <c r="AG1029" s="26"/>
      <c r="AH1029" s="26"/>
      <c r="AI1029" s="26"/>
      <c r="AJ1029" s="26"/>
      <c r="AK1029" s="26"/>
      <c r="AL1029" s="26"/>
      <c r="AM1029" s="26"/>
    </row>
    <row r="1030" spans="1:39" ht="12.75" customHeight="1" x14ac:dyDescent="0.2">
      <c r="A1030" s="71"/>
      <c r="B1030" s="71"/>
      <c r="C1030" s="71"/>
      <c r="D1030" s="26"/>
      <c r="E1030" s="26"/>
      <c r="F1030" s="26"/>
      <c r="G1030" s="26"/>
      <c r="H1030" s="26"/>
      <c r="I1030" s="26"/>
      <c r="J1030" s="71"/>
      <c r="K1030" s="71"/>
      <c r="L1030" s="71"/>
      <c r="M1030" s="26"/>
      <c r="N1030" s="26"/>
      <c r="O1030" s="26"/>
      <c r="P1030" s="69"/>
      <c r="Q1030" s="69"/>
      <c r="R1030" s="26"/>
      <c r="S1030" s="26"/>
      <c r="T1030" s="26"/>
      <c r="U1030" s="26"/>
      <c r="V1030" s="26"/>
      <c r="W1030" s="26"/>
      <c r="X1030" s="26"/>
      <c r="Y1030" s="26"/>
      <c r="Z1030" s="26"/>
      <c r="AA1030" s="26"/>
      <c r="AB1030" s="26"/>
      <c r="AC1030" s="26"/>
      <c r="AD1030" s="26"/>
      <c r="AE1030" s="26"/>
      <c r="AF1030" s="26"/>
      <c r="AG1030" s="26"/>
      <c r="AH1030" s="26"/>
      <c r="AI1030" s="26"/>
      <c r="AJ1030" s="26"/>
      <c r="AK1030" s="26"/>
      <c r="AL1030" s="26"/>
      <c r="AM1030" s="26"/>
    </row>
    <row r="1031" spans="1:39" ht="12.75" customHeight="1" x14ac:dyDescent="0.2">
      <c r="A1031" s="71"/>
      <c r="B1031" s="71"/>
      <c r="C1031" s="71"/>
      <c r="D1031" s="26"/>
      <c r="E1031" s="26"/>
      <c r="F1031" s="26"/>
      <c r="G1031" s="26"/>
      <c r="H1031" s="26"/>
      <c r="I1031" s="26"/>
      <c r="J1031" s="71"/>
      <c r="K1031" s="71"/>
      <c r="L1031" s="71"/>
      <c r="M1031" s="26"/>
      <c r="N1031" s="26"/>
      <c r="O1031" s="26"/>
      <c r="P1031" s="69"/>
      <c r="Q1031" s="69"/>
      <c r="R1031" s="26"/>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row>
    <row r="1032" spans="1:39" ht="12.75" customHeight="1" x14ac:dyDescent="0.2">
      <c r="A1032" s="71"/>
      <c r="B1032" s="71"/>
      <c r="C1032" s="71"/>
      <c r="D1032" s="26"/>
      <c r="E1032" s="26"/>
      <c r="F1032" s="26"/>
      <c r="G1032" s="26"/>
      <c r="H1032" s="26"/>
      <c r="I1032" s="26"/>
      <c r="J1032" s="71"/>
      <c r="K1032" s="71"/>
      <c r="L1032" s="71"/>
      <c r="M1032" s="26"/>
      <c r="N1032" s="26"/>
      <c r="O1032" s="26"/>
      <c r="P1032" s="69"/>
      <c r="Q1032" s="69"/>
      <c r="R1032" s="26"/>
      <c r="S1032" s="26"/>
      <c r="T1032" s="26"/>
      <c r="U1032" s="26"/>
      <c r="V1032" s="26"/>
      <c r="W1032" s="26"/>
      <c r="X1032" s="26"/>
      <c r="Y1032" s="26"/>
      <c r="Z1032" s="26"/>
      <c r="AA1032" s="26"/>
      <c r="AB1032" s="26"/>
      <c r="AC1032" s="26"/>
      <c r="AD1032" s="26"/>
      <c r="AE1032" s="26"/>
      <c r="AF1032" s="26"/>
      <c r="AG1032" s="26"/>
      <c r="AH1032" s="26"/>
      <c r="AI1032" s="26"/>
      <c r="AJ1032" s="26"/>
      <c r="AK1032" s="26"/>
      <c r="AL1032" s="26"/>
      <c r="AM1032" s="26"/>
    </row>
    <row r="1033" spans="1:39" ht="12.75" customHeight="1" x14ac:dyDescent="0.2">
      <c r="A1033" s="71"/>
      <c r="B1033" s="71"/>
      <c r="C1033" s="71"/>
      <c r="D1033" s="26"/>
      <c r="E1033" s="26"/>
      <c r="F1033" s="26"/>
      <c r="G1033" s="26"/>
      <c r="H1033" s="26"/>
      <c r="I1033" s="26"/>
      <c r="J1033" s="71"/>
      <c r="K1033" s="71"/>
      <c r="L1033" s="71"/>
      <c r="M1033" s="26"/>
      <c r="N1033" s="26"/>
      <c r="O1033" s="26"/>
      <c r="P1033" s="69"/>
      <c r="Q1033" s="69"/>
      <c r="R1033" s="26"/>
      <c r="S1033" s="26"/>
      <c r="T1033" s="26"/>
      <c r="U1033" s="26"/>
      <c r="V1033" s="26"/>
      <c r="W1033" s="26"/>
      <c r="X1033" s="26"/>
      <c r="Y1033" s="26"/>
      <c r="Z1033" s="26"/>
      <c r="AA1033" s="26"/>
      <c r="AB1033" s="26"/>
      <c r="AC1033" s="26"/>
      <c r="AD1033" s="26"/>
      <c r="AE1033" s="26"/>
      <c r="AF1033" s="26"/>
      <c r="AG1033" s="26"/>
      <c r="AH1033" s="26"/>
      <c r="AI1033" s="26"/>
      <c r="AJ1033" s="26"/>
      <c r="AK1033" s="26"/>
      <c r="AL1033" s="26"/>
      <c r="AM1033" s="26"/>
    </row>
    <row r="1034" spans="1:39" ht="12.75" customHeight="1" x14ac:dyDescent="0.2">
      <c r="A1034" s="71"/>
      <c r="B1034" s="71"/>
      <c r="C1034" s="71"/>
      <c r="D1034" s="26"/>
      <c r="E1034" s="26"/>
      <c r="F1034" s="26"/>
      <c r="G1034" s="26"/>
      <c r="H1034" s="26"/>
      <c r="I1034" s="26"/>
      <c r="J1034" s="71"/>
      <c r="K1034" s="71"/>
      <c r="L1034" s="71"/>
      <c r="M1034" s="26"/>
      <c r="N1034" s="26"/>
      <c r="O1034" s="26"/>
      <c r="P1034" s="69"/>
      <c r="Q1034" s="69"/>
      <c r="R1034" s="26"/>
      <c r="S1034" s="26"/>
      <c r="T1034" s="26"/>
      <c r="U1034" s="26"/>
      <c r="V1034" s="26"/>
      <c r="W1034" s="26"/>
      <c r="X1034" s="26"/>
      <c r="Y1034" s="26"/>
      <c r="Z1034" s="26"/>
      <c r="AA1034" s="26"/>
      <c r="AB1034" s="26"/>
      <c r="AC1034" s="26"/>
      <c r="AD1034" s="26"/>
      <c r="AE1034" s="26"/>
      <c r="AF1034" s="26"/>
      <c r="AG1034" s="26"/>
      <c r="AH1034" s="26"/>
      <c r="AI1034" s="26"/>
      <c r="AJ1034" s="26"/>
      <c r="AK1034" s="26"/>
      <c r="AL1034" s="26"/>
      <c r="AM1034" s="26"/>
    </row>
    <row r="1035" spans="1:39" ht="12.75" customHeight="1" x14ac:dyDescent="0.2">
      <c r="A1035" s="71"/>
      <c r="B1035" s="71"/>
      <c r="C1035" s="71"/>
      <c r="D1035" s="26"/>
      <c r="E1035" s="26"/>
      <c r="F1035" s="26"/>
      <c r="G1035" s="26"/>
      <c r="H1035" s="26"/>
      <c r="I1035" s="26"/>
      <c r="J1035" s="71"/>
      <c r="K1035" s="71"/>
      <c r="L1035" s="71"/>
      <c r="M1035" s="26"/>
      <c r="N1035" s="26"/>
      <c r="O1035" s="26"/>
      <c r="P1035" s="69"/>
      <c r="Q1035" s="69"/>
      <c r="R1035" s="26"/>
      <c r="S1035" s="26"/>
      <c r="T1035" s="26"/>
      <c r="U1035" s="26"/>
      <c r="V1035" s="26"/>
      <c r="W1035" s="26"/>
      <c r="X1035" s="26"/>
      <c r="Y1035" s="26"/>
      <c r="Z1035" s="26"/>
      <c r="AA1035" s="26"/>
      <c r="AB1035" s="26"/>
      <c r="AC1035" s="26"/>
      <c r="AD1035" s="26"/>
      <c r="AE1035" s="26"/>
      <c r="AF1035" s="26"/>
      <c r="AG1035" s="26"/>
      <c r="AH1035" s="26"/>
      <c r="AI1035" s="26"/>
      <c r="AJ1035" s="26"/>
      <c r="AK1035" s="26"/>
      <c r="AL1035" s="26"/>
      <c r="AM1035" s="26"/>
    </row>
    <row r="1036" spans="1:39" ht="12.75" customHeight="1" x14ac:dyDescent="0.2">
      <c r="A1036" s="71"/>
      <c r="B1036" s="71"/>
      <c r="C1036" s="71"/>
      <c r="D1036" s="26"/>
      <c r="E1036" s="26"/>
      <c r="F1036" s="26"/>
      <c r="G1036" s="26"/>
      <c r="H1036" s="26"/>
      <c r="I1036" s="26"/>
      <c r="J1036" s="71"/>
      <c r="K1036" s="71"/>
      <c r="L1036" s="71"/>
      <c r="M1036" s="26"/>
      <c r="N1036" s="26"/>
      <c r="O1036" s="26"/>
      <c r="P1036" s="69"/>
      <c r="Q1036" s="69"/>
      <c r="R1036" s="26"/>
      <c r="S1036" s="26"/>
      <c r="T1036" s="26"/>
      <c r="U1036" s="26"/>
      <c r="V1036" s="26"/>
      <c r="W1036" s="26"/>
      <c r="X1036" s="26"/>
      <c r="Y1036" s="26"/>
      <c r="Z1036" s="26"/>
      <c r="AA1036" s="26"/>
      <c r="AB1036" s="26"/>
      <c r="AC1036" s="26"/>
      <c r="AD1036" s="26"/>
      <c r="AE1036" s="26"/>
      <c r="AF1036" s="26"/>
      <c r="AG1036" s="26"/>
      <c r="AH1036" s="26"/>
      <c r="AI1036" s="26"/>
      <c r="AJ1036" s="26"/>
      <c r="AK1036" s="26"/>
      <c r="AL1036" s="26"/>
      <c r="AM1036" s="26"/>
    </row>
    <row r="1037" spans="1:39" ht="12.75" customHeight="1" x14ac:dyDescent="0.2">
      <c r="A1037" s="71"/>
      <c r="B1037" s="71"/>
      <c r="C1037" s="71"/>
      <c r="D1037" s="26"/>
      <c r="E1037" s="26"/>
      <c r="F1037" s="26"/>
      <c r="G1037" s="26"/>
      <c r="H1037" s="26"/>
      <c r="I1037" s="26"/>
      <c r="J1037" s="71"/>
      <c r="K1037" s="71"/>
      <c r="L1037" s="71"/>
      <c r="M1037" s="26"/>
      <c r="N1037" s="26"/>
      <c r="O1037" s="26"/>
      <c r="P1037" s="69"/>
      <c r="Q1037" s="69"/>
      <c r="R1037" s="26"/>
      <c r="S1037" s="26"/>
      <c r="T1037" s="26"/>
      <c r="U1037" s="26"/>
      <c r="V1037" s="26"/>
      <c r="W1037" s="26"/>
      <c r="X1037" s="26"/>
      <c r="Y1037" s="26"/>
      <c r="Z1037" s="26"/>
      <c r="AA1037" s="26"/>
      <c r="AB1037" s="26"/>
      <c r="AC1037" s="26"/>
      <c r="AD1037" s="26"/>
      <c r="AE1037" s="26"/>
      <c r="AF1037" s="26"/>
      <c r="AG1037" s="26"/>
      <c r="AH1037" s="26"/>
      <c r="AI1037" s="26"/>
      <c r="AJ1037" s="26"/>
      <c r="AK1037" s="26"/>
      <c r="AL1037" s="26"/>
      <c r="AM1037" s="26"/>
    </row>
    <row r="1038" spans="1:39" ht="12.75" customHeight="1" x14ac:dyDescent="0.2">
      <c r="A1038" s="71"/>
      <c r="B1038" s="71"/>
      <c r="C1038" s="71"/>
      <c r="D1038" s="26"/>
      <c r="E1038" s="26"/>
      <c r="F1038" s="26"/>
      <c r="G1038" s="26"/>
      <c r="H1038" s="26"/>
      <c r="I1038" s="26"/>
      <c r="J1038" s="71"/>
      <c r="K1038" s="71"/>
      <c r="L1038" s="71"/>
      <c r="M1038" s="26"/>
      <c r="N1038" s="26"/>
      <c r="O1038" s="26"/>
      <c r="P1038" s="69"/>
      <c r="Q1038" s="69"/>
      <c r="R1038" s="26"/>
      <c r="S1038" s="26"/>
      <c r="T1038" s="26"/>
      <c r="U1038" s="26"/>
      <c r="V1038" s="26"/>
      <c r="W1038" s="26"/>
      <c r="X1038" s="26"/>
      <c r="Y1038" s="26"/>
      <c r="Z1038" s="26"/>
      <c r="AA1038" s="26"/>
      <c r="AB1038" s="26"/>
      <c r="AC1038" s="26"/>
      <c r="AD1038" s="26"/>
      <c r="AE1038" s="26"/>
      <c r="AF1038" s="26"/>
      <c r="AG1038" s="26"/>
      <c r="AH1038" s="26"/>
      <c r="AI1038" s="26"/>
      <c r="AJ1038" s="26"/>
      <c r="AK1038" s="26"/>
      <c r="AL1038" s="26"/>
      <c r="AM1038" s="26"/>
    </row>
    <row r="1039" spans="1:39" ht="12.75" customHeight="1" x14ac:dyDescent="0.2">
      <c r="A1039" s="71"/>
      <c r="B1039" s="71"/>
      <c r="C1039" s="71"/>
      <c r="D1039" s="26"/>
      <c r="E1039" s="26"/>
      <c r="F1039" s="26"/>
      <c r="G1039" s="26"/>
      <c r="H1039" s="26"/>
      <c r="I1039" s="26"/>
      <c r="J1039" s="71"/>
      <c r="K1039" s="71"/>
      <c r="L1039" s="71"/>
      <c r="M1039" s="26"/>
      <c r="N1039" s="26"/>
      <c r="O1039" s="26"/>
      <c r="P1039" s="69"/>
      <c r="Q1039" s="69"/>
      <c r="R1039" s="26"/>
      <c r="S1039" s="26"/>
      <c r="T1039" s="26"/>
      <c r="U1039" s="26"/>
      <c r="V1039" s="26"/>
      <c r="W1039" s="26"/>
      <c r="X1039" s="26"/>
      <c r="Y1039" s="26"/>
      <c r="Z1039" s="26"/>
      <c r="AA1039" s="26"/>
      <c r="AB1039" s="26"/>
      <c r="AC1039" s="26"/>
      <c r="AD1039" s="26"/>
      <c r="AE1039" s="26"/>
      <c r="AF1039" s="26"/>
      <c r="AG1039" s="26"/>
      <c r="AH1039" s="26"/>
      <c r="AI1039" s="26"/>
      <c r="AJ1039" s="26"/>
      <c r="AK1039" s="26"/>
      <c r="AL1039" s="26"/>
      <c r="AM1039" s="26"/>
    </row>
    <row r="1040" spans="1:39" ht="12.75" customHeight="1" x14ac:dyDescent="0.2">
      <c r="A1040" s="71"/>
      <c r="B1040" s="71"/>
      <c r="C1040" s="71"/>
      <c r="D1040" s="26"/>
      <c r="E1040" s="26"/>
      <c r="F1040" s="26"/>
      <c r="G1040" s="26"/>
      <c r="H1040" s="26"/>
      <c r="I1040" s="26"/>
      <c r="J1040" s="71"/>
      <c r="K1040" s="71"/>
      <c r="L1040" s="71"/>
      <c r="M1040" s="26"/>
      <c r="N1040" s="26"/>
      <c r="O1040" s="26"/>
      <c r="P1040" s="69"/>
      <c r="Q1040" s="69"/>
      <c r="R1040" s="26"/>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row>
    <row r="1041" spans="1:39" ht="12.75" customHeight="1" x14ac:dyDescent="0.2">
      <c r="A1041" s="71"/>
      <c r="B1041" s="71"/>
      <c r="C1041" s="71"/>
      <c r="D1041" s="26"/>
      <c r="E1041" s="26"/>
      <c r="F1041" s="26"/>
      <c r="G1041" s="26"/>
      <c r="H1041" s="26"/>
      <c r="I1041" s="26"/>
      <c r="J1041" s="71"/>
      <c r="K1041" s="71"/>
      <c r="L1041" s="71"/>
      <c r="M1041" s="26"/>
      <c r="N1041" s="26"/>
      <c r="O1041" s="26"/>
      <c r="P1041" s="69"/>
      <c r="Q1041" s="69"/>
      <c r="R1041" s="26"/>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row>
    <row r="1042" spans="1:39" ht="12.75" customHeight="1" x14ac:dyDescent="0.2">
      <c r="A1042" s="71"/>
      <c r="B1042" s="71"/>
      <c r="C1042" s="71"/>
      <c r="D1042" s="26"/>
      <c r="E1042" s="26"/>
      <c r="F1042" s="26"/>
      <c r="G1042" s="26"/>
      <c r="H1042" s="26"/>
      <c r="I1042" s="26"/>
      <c r="J1042" s="71"/>
      <c r="K1042" s="71"/>
      <c r="L1042" s="71"/>
      <c r="M1042" s="26"/>
      <c r="N1042" s="26"/>
      <c r="O1042" s="26"/>
      <c r="P1042" s="69"/>
      <c r="Q1042" s="69"/>
      <c r="R1042" s="26"/>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row>
    <row r="1043" spans="1:39" ht="12.75" customHeight="1" x14ac:dyDescent="0.2">
      <c r="A1043" s="71"/>
      <c r="B1043" s="71"/>
      <c r="C1043" s="71"/>
      <c r="D1043" s="26"/>
      <c r="E1043" s="26"/>
      <c r="F1043" s="26"/>
      <c r="G1043" s="26"/>
      <c r="H1043" s="26"/>
      <c r="I1043" s="26"/>
      <c r="J1043" s="71"/>
      <c r="K1043" s="71"/>
      <c r="L1043" s="71"/>
      <c r="M1043" s="26"/>
      <c r="N1043" s="26"/>
      <c r="O1043" s="26"/>
      <c r="P1043" s="69"/>
      <c r="Q1043" s="69"/>
      <c r="R1043" s="26"/>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row>
    <row r="1044" spans="1:39" ht="12.75" customHeight="1" x14ac:dyDescent="0.2">
      <c r="A1044" s="71"/>
      <c r="B1044" s="71"/>
      <c r="C1044" s="71"/>
      <c r="D1044" s="26"/>
      <c r="E1044" s="26"/>
      <c r="F1044" s="26"/>
      <c r="G1044" s="26"/>
      <c r="H1044" s="26"/>
      <c r="I1044" s="26"/>
      <c r="J1044" s="71"/>
      <c r="K1044" s="71"/>
      <c r="L1044" s="71"/>
      <c r="M1044" s="26"/>
      <c r="N1044" s="26"/>
      <c r="O1044" s="26"/>
      <c r="P1044" s="69"/>
      <c r="Q1044" s="69"/>
      <c r="R1044" s="26"/>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row>
    <row r="1045" spans="1:39" ht="12.75" customHeight="1" x14ac:dyDescent="0.2">
      <c r="A1045" s="71"/>
      <c r="B1045" s="71"/>
      <c r="C1045" s="71"/>
      <c r="D1045" s="26"/>
      <c r="E1045" s="26"/>
      <c r="F1045" s="26"/>
      <c r="G1045" s="26"/>
      <c r="H1045" s="26"/>
      <c r="I1045" s="26"/>
      <c r="J1045" s="71"/>
      <c r="K1045" s="71"/>
      <c r="L1045" s="71"/>
      <c r="M1045" s="26"/>
      <c r="N1045" s="26"/>
      <c r="O1045" s="26"/>
      <c r="P1045" s="69"/>
      <c r="Q1045" s="69"/>
      <c r="R1045" s="26"/>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row>
    <row r="1046" spans="1:39" ht="12.75" customHeight="1" x14ac:dyDescent="0.2">
      <c r="A1046" s="71"/>
      <c r="B1046" s="71"/>
      <c r="C1046" s="71"/>
      <c r="D1046" s="26"/>
      <c r="E1046" s="26"/>
      <c r="F1046" s="26"/>
      <c r="G1046" s="26"/>
      <c r="H1046" s="26"/>
      <c r="I1046" s="26"/>
      <c r="J1046" s="71"/>
      <c r="K1046" s="71"/>
      <c r="L1046" s="71"/>
      <c r="M1046" s="26"/>
      <c r="N1046" s="26"/>
      <c r="O1046" s="26"/>
      <c r="P1046" s="69"/>
      <c r="Q1046" s="69"/>
      <c r="R1046" s="26"/>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row>
    <row r="1047" spans="1:39" ht="12.75" customHeight="1" x14ac:dyDescent="0.2">
      <c r="A1047" s="71"/>
      <c r="B1047" s="71"/>
      <c r="C1047" s="71"/>
      <c r="D1047" s="26"/>
      <c r="E1047" s="26"/>
      <c r="F1047" s="26"/>
      <c r="G1047" s="26"/>
      <c r="H1047" s="26"/>
      <c r="I1047" s="26"/>
      <c r="J1047" s="71"/>
      <c r="K1047" s="71"/>
      <c r="L1047" s="71"/>
      <c r="M1047" s="26"/>
      <c r="N1047" s="26"/>
      <c r="O1047" s="26"/>
      <c r="P1047" s="69"/>
      <c r="Q1047" s="69"/>
      <c r="R1047" s="26"/>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row>
    <row r="1048" spans="1:39" ht="12.75" customHeight="1" x14ac:dyDescent="0.2">
      <c r="A1048" s="71"/>
      <c r="B1048" s="71"/>
      <c r="C1048" s="71"/>
      <c r="D1048" s="26"/>
      <c r="E1048" s="26"/>
      <c r="F1048" s="26"/>
      <c r="G1048" s="26"/>
      <c r="H1048" s="26"/>
      <c r="I1048" s="26"/>
      <c r="J1048" s="71"/>
      <c r="K1048" s="71"/>
      <c r="L1048" s="71"/>
      <c r="M1048" s="26"/>
      <c r="N1048" s="26"/>
      <c r="O1048" s="26"/>
      <c r="P1048" s="69"/>
      <c r="Q1048" s="69"/>
      <c r="R1048" s="26"/>
      <c r="S1048" s="26"/>
      <c r="T1048" s="26"/>
      <c r="U1048" s="26"/>
      <c r="V1048" s="26"/>
      <c r="W1048" s="26"/>
      <c r="X1048" s="26"/>
      <c r="Y1048" s="26"/>
      <c r="Z1048" s="26"/>
      <c r="AA1048" s="26"/>
      <c r="AB1048" s="26"/>
      <c r="AC1048" s="26"/>
      <c r="AD1048" s="26"/>
      <c r="AE1048" s="26"/>
      <c r="AF1048" s="26"/>
      <c r="AG1048" s="26"/>
      <c r="AH1048" s="26"/>
      <c r="AI1048" s="26"/>
      <c r="AJ1048" s="26"/>
      <c r="AK1048" s="26"/>
      <c r="AL1048" s="26"/>
      <c r="AM1048" s="26"/>
    </row>
    <row r="1049" spans="1:39" ht="12.75" customHeight="1" x14ac:dyDescent="0.2">
      <c r="A1049" s="71"/>
      <c r="B1049" s="71"/>
      <c r="C1049" s="71"/>
      <c r="D1049" s="26"/>
      <c r="E1049" s="26"/>
      <c r="F1049" s="26"/>
      <c r="G1049" s="26"/>
      <c r="H1049" s="26"/>
      <c r="I1049" s="26"/>
      <c r="J1049" s="71"/>
      <c r="K1049" s="71"/>
      <c r="L1049" s="71"/>
      <c r="M1049" s="26"/>
      <c r="N1049" s="26"/>
      <c r="O1049" s="26"/>
      <c r="P1049" s="69"/>
      <c r="Q1049" s="69"/>
      <c r="R1049" s="26"/>
      <c r="S1049" s="26"/>
      <c r="T1049" s="26"/>
      <c r="U1049" s="26"/>
      <c r="V1049" s="26"/>
      <c r="W1049" s="26"/>
      <c r="X1049" s="26"/>
      <c r="Y1049" s="26"/>
      <c r="Z1049" s="26"/>
      <c r="AA1049" s="26"/>
      <c r="AB1049" s="26"/>
      <c r="AC1049" s="26"/>
      <c r="AD1049" s="26"/>
      <c r="AE1049" s="26"/>
      <c r="AF1049" s="26"/>
      <c r="AG1049" s="26"/>
      <c r="AH1049" s="26"/>
      <c r="AI1049" s="26"/>
      <c r="AJ1049" s="26"/>
      <c r="AK1049" s="26"/>
      <c r="AL1049" s="26"/>
      <c r="AM1049" s="26"/>
    </row>
    <row r="1050" spans="1:39" ht="12.75" customHeight="1" x14ac:dyDescent="0.2">
      <c r="A1050" s="71"/>
      <c r="B1050" s="71"/>
      <c r="C1050" s="71"/>
      <c r="D1050" s="26"/>
      <c r="E1050" s="26"/>
      <c r="F1050" s="26"/>
      <c r="G1050" s="26"/>
      <c r="H1050" s="26"/>
      <c r="I1050" s="26"/>
      <c r="J1050" s="71"/>
      <c r="K1050" s="71"/>
      <c r="L1050" s="71"/>
      <c r="M1050" s="26"/>
      <c r="N1050" s="26"/>
      <c r="O1050" s="26"/>
      <c r="P1050" s="69"/>
      <c r="Q1050" s="69"/>
      <c r="R1050" s="26"/>
      <c r="S1050" s="26"/>
      <c r="T1050" s="26"/>
      <c r="U1050" s="26"/>
      <c r="V1050" s="26"/>
      <c r="W1050" s="26"/>
      <c r="X1050" s="26"/>
      <c r="Y1050" s="26"/>
      <c r="Z1050" s="26"/>
      <c r="AA1050" s="26"/>
      <c r="AB1050" s="26"/>
      <c r="AC1050" s="26"/>
      <c r="AD1050" s="26"/>
      <c r="AE1050" s="26"/>
      <c r="AF1050" s="26"/>
      <c r="AG1050" s="26"/>
      <c r="AH1050" s="26"/>
      <c r="AI1050" s="26"/>
      <c r="AJ1050" s="26"/>
      <c r="AK1050" s="26"/>
      <c r="AL1050" s="26"/>
      <c r="AM1050" s="26"/>
    </row>
    <row r="1051" spans="1:39" ht="12.75" customHeight="1" x14ac:dyDescent="0.2">
      <c r="A1051" s="71"/>
      <c r="B1051" s="71"/>
      <c r="C1051" s="71"/>
      <c r="D1051" s="26"/>
      <c r="E1051" s="26"/>
      <c r="F1051" s="26"/>
      <c r="G1051" s="26"/>
      <c r="H1051" s="26"/>
      <c r="I1051" s="26"/>
      <c r="J1051" s="71"/>
      <c r="K1051" s="71"/>
      <c r="L1051" s="71"/>
      <c r="M1051" s="26"/>
      <c r="N1051" s="26"/>
      <c r="O1051" s="26"/>
      <c r="P1051" s="69"/>
      <c r="Q1051" s="69"/>
      <c r="R1051" s="26"/>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row>
    <row r="1052" spans="1:39" ht="12.75" customHeight="1" x14ac:dyDescent="0.2">
      <c r="A1052" s="71"/>
      <c r="B1052" s="71"/>
      <c r="C1052" s="71"/>
      <c r="D1052" s="26"/>
      <c r="E1052" s="26"/>
      <c r="F1052" s="26"/>
      <c r="G1052" s="26"/>
      <c r="H1052" s="26"/>
      <c r="I1052" s="26"/>
      <c r="J1052" s="71"/>
      <c r="K1052" s="71"/>
      <c r="L1052" s="71"/>
      <c r="M1052" s="26"/>
      <c r="N1052" s="26"/>
      <c r="O1052" s="26"/>
      <c r="P1052" s="69"/>
      <c r="Q1052" s="69"/>
      <c r="R1052" s="26"/>
      <c r="S1052" s="26"/>
      <c r="T1052" s="26"/>
      <c r="U1052" s="26"/>
      <c r="V1052" s="26"/>
      <c r="W1052" s="26"/>
      <c r="X1052" s="26"/>
      <c r="Y1052" s="26"/>
      <c r="Z1052" s="26"/>
      <c r="AA1052" s="26"/>
      <c r="AB1052" s="26"/>
      <c r="AC1052" s="26"/>
      <c r="AD1052" s="26"/>
      <c r="AE1052" s="26"/>
      <c r="AF1052" s="26"/>
      <c r="AG1052" s="26"/>
      <c r="AH1052" s="26"/>
      <c r="AI1052" s="26"/>
      <c r="AJ1052" s="26"/>
      <c r="AK1052" s="26"/>
      <c r="AL1052" s="26"/>
      <c r="AM1052" s="26"/>
    </row>
    <row r="1053" spans="1:39" ht="12.75" customHeight="1" x14ac:dyDescent="0.2">
      <c r="A1053" s="71"/>
      <c r="B1053" s="71"/>
      <c r="C1053" s="71"/>
      <c r="D1053" s="26"/>
      <c r="E1053" s="26"/>
      <c r="F1053" s="26"/>
      <c r="G1053" s="26"/>
      <c r="H1053" s="26"/>
      <c r="I1053" s="26"/>
      <c r="J1053" s="71"/>
      <c r="K1053" s="71"/>
      <c r="L1053" s="71"/>
      <c r="M1053" s="26"/>
      <c r="N1053" s="26"/>
      <c r="O1053" s="26"/>
      <c r="P1053" s="69"/>
      <c r="Q1053" s="69"/>
      <c r="R1053" s="26"/>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row>
    <row r="1054" spans="1:39" ht="12.75" customHeight="1" x14ac:dyDescent="0.2">
      <c r="A1054" s="71"/>
      <c r="B1054" s="71"/>
      <c r="C1054" s="71"/>
      <c r="D1054" s="26"/>
      <c r="E1054" s="26"/>
      <c r="F1054" s="26"/>
      <c r="G1054" s="26"/>
      <c r="H1054" s="26"/>
      <c r="I1054" s="26"/>
      <c r="J1054" s="71"/>
      <c r="K1054" s="71"/>
      <c r="L1054" s="71"/>
      <c r="M1054" s="26"/>
      <c r="N1054" s="26"/>
      <c r="O1054" s="26"/>
      <c r="P1054" s="69"/>
      <c r="Q1054" s="69"/>
      <c r="R1054" s="26"/>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row>
    <row r="1055" spans="1:39" ht="12.75" customHeight="1" x14ac:dyDescent="0.2">
      <c r="A1055" s="71"/>
      <c r="B1055" s="71"/>
      <c r="C1055" s="71"/>
      <c r="D1055" s="26"/>
      <c r="E1055" s="26"/>
      <c r="F1055" s="26"/>
      <c r="G1055" s="26"/>
      <c r="H1055" s="26"/>
      <c r="I1055" s="26"/>
      <c r="J1055" s="71"/>
      <c r="K1055" s="71"/>
      <c r="L1055" s="71"/>
      <c r="M1055" s="26"/>
      <c r="N1055" s="26"/>
      <c r="O1055" s="26"/>
      <c r="P1055" s="69"/>
      <c r="Q1055" s="69"/>
      <c r="R1055" s="26"/>
      <c r="S1055" s="26"/>
      <c r="T1055" s="26"/>
      <c r="U1055" s="26"/>
      <c r="V1055" s="26"/>
      <c r="W1055" s="26"/>
      <c r="X1055" s="26"/>
      <c r="Y1055" s="26"/>
      <c r="Z1055" s="26"/>
      <c r="AA1055" s="26"/>
      <c r="AB1055" s="26"/>
      <c r="AC1055" s="26"/>
      <c r="AD1055" s="26"/>
      <c r="AE1055" s="26"/>
      <c r="AF1055" s="26"/>
      <c r="AG1055" s="26"/>
      <c r="AH1055" s="26"/>
      <c r="AI1055" s="26"/>
      <c r="AJ1055" s="26"/>
      <c r="AK1055" s="26"/>
      <c r="AL1055" s="26"/>
      <c r="AM1055" s="26"/>
    </row>
    <row r="1056" spans="1:39" ht="12.75" customHeight="1" x14ac:dyDescent="0.2">
      <c r="A1056" s="71"/>
      <c r="B1056" s="71"/>
      <c r="C1056" s="71"/>
      <c r="D1056" s="26"/>
      <c r="E1056" s="26"/>
      <c r="F1056" s="26"/>
      <c r="G1056" s="26"/>
      <c r="H1056" s="26"/>
      <c r="I1056" s="26"/>
      <c r="J1056" s="71"/>
      <c r="K1056" s="71"/>
      <c r="L1056" s="71"/>
      <c r="M1056" s="26"/>
      <c r="N1056" s="26"/>
      <c r="O1056" s="26"/>
      <c r="P1056" s="69"/>
      <c r="Q1056" s="69"/>
      <c r="R1056" s="26"/>
      <c r="S1056" s="26"/>
      <c r="T1056" s="26"/>
      <c r="U1056" s="26"/>
      <c r="V1056" s="26"/>
      <c r="W1056" s="26"/>
      <c r="X1056" s="26"/>
      <c r="Y1056" s="26"/>
      <c r="Z1056" s="26"/>
      <c r="AA1056" s="26"/>
      <c r="AB1056" s="26"/>
      <c r="AC1056" s="26"/>
      <c r="AD1056" s="26"/>
      <c r="AE1056" s="26"/>
      <c r="AF1056" s="26"/>
      <c r="AG1056" s="26"/>
      <c r="AH1056" s="26"/>
      <c r="AI1056" s="26"/>
      <c r="AJ1056" s="26"/>
      <c r="AK1056" s="26"/>
      <c r="AL1056" s="26"/>
      <c r="AM1056" s="26"/>
    </row>
    <row r="1057" spans="1:39" ht="12.75" customHeight="1" x14ac:dyDescent="0.2">
      <c r="A1057" s="71"/>
      <c r="B1057" s="71"/>
      <c r="C1057" s="71"/>
      <c r="D1057" s="26"/>
      <c r="E1057" s="26"/>
      <c r="F1057" s="26"/>
      <c r="G1057" s="26"/>
      <c r="H1057" s="26"/>
      <c r="I1057" s="26"/>
      <c r="J1057" s="71"/>
      <c r="K1057" s="71"/>
      <c r="L1057" s="71"/>
      <c r="M1057" s="26"/>
      <c r="N1057" s="26"/>
      <c r="O1057" s="26"/>
      <c r="P1057" s="69"/>
      <c r="Q1057" s="69"/>
      <c r="R1057" s="26"/>
      <c r="S1057" s="26"/>
      <c r="T1057" s="26"/>
      <c r="U1057" s="26"/>
      <c r="V1057" s="26"/>
      <c r="W1057" s="26"/>
      <c r="X1057" s="26"/>
      <c r="Y1057" s="26"/>
      <c r="Z1057" s="26"/>
      <c r="AA1057" s="26"/>
      <c r="AB1057" s="26"/>
      <c r="AC1057" s="26"/>
      <c r="AD1057" s="26"/>
      <c r="AE1057" s="26"/>
      <c r="AF1057" s="26"/>
      <c r="AG1057" s="26"/>
      <c r="AH1057" s="26"/>
      <c r="AI1057" s="26"/>
      <c r="AJ1057" s="26"/>
      <c r="AK1057" s="26"/>
      <c r="AL1057" s="26"/>
      <c r="AM1057" s="26"/>
    </row>
    <row r="1058" spans="1:39" ht="12.75" customHeight="1" x14ac:dyDescent="0.2">
      <c r="A1058" s="71"/>
      <c r="B1058" s="71"/>
      <c r="C1058" s="71"/>
      <c r="D1058" s="26"/>
      <c r="E1058" s="26"/>
      <c r="F1058" s="26"/>
      <c r="G1058" s="26"/>
      <c r="H1058" s="26"/>
      <c r="I1058" s="26"/>
      <c r="J1058" s="71"/>
      <c r="K1058" s="71"/>
      <c r="L1058" s="71"/>
      <c r="M1058" s="26"/>
      <c r="N1058" s="26"/>
      <c r="O1058" s="26"/>
      <c r="P1058" s="69"/>
      <c r="Q1058" s="69"/>
      <c r="R1058" s="26"/>
      <c r="S1058" s="26"/>
      <c r="T1058" s="26"/>
      <c r="U1058" s="26"/>
      <c r="V1058" s="26"/>
      <c r="W1058" s="26"/>
      <c r="X1058" s="26"/>
      <c r="Y1058" s="26"/>
      <c r="Z1058" s="26"/>
      <c r="AA1058" s="26"/>
      <c r="AB1058" s="26"/>
      <c r="AC1058" s="26"/>
      <c r="AD1058" s="26"/>
      <c r="AE1058" s="26"/>
      <c r="AF1058" s="26"/>
      <c r="AG1058" s="26"/>
      <c r="AH1058" s="26"/>
      <c r="AI1058" s="26"/>
      <c r="AJ1058" s="26"/>
      <c r="AK1058" s="26"/>
      <c r="AL1058" s="26"/>
      <c r="AM1058" s="26"/>
    </row>
    <row r="1059" spans="1:39" ht="12.75" customHeight="1" x14ac:dyDescent="0.2">
      <c r="A1059" s="71"/>
      <c r="B1059" s="71"/>
      <c r="C1059" s="71"/>
      <c r="D1059" s="26"/>
      <c r="E1059" s="26"/>
      <c r="F1059" s="26"/>
      <c r="G1059" s="26"/>
      <c r="H1059" s="26"/>
      <c r="I1059" s="26"/>
      <c r="J1059" s="71"/>
      <c r="K1059" s="71"/>
      <c r="L1059" s="71"/>
      <c r="M1059" s="26"/>
      <c r="N1059" s="26"/>
      <c r="O1059" s="26"/>
      <c r="P1059" s="69"/>
      <c r="Q1059" s="69"/>
      <c r="R1059" s="26"/>
      <c r="S1059" s="26"/>
      <c r="T1059" s="26"/>
      <c r="U1059" s="26"/>
      <c r="V1059" s="26"/>
      <c r="W1059" s="26"/>
      <c r="X1059" s="26"/>
      <c r="Y1059" s="26"/>
      <c r="Z1059" s="26"/>
      <c r="AA1059" s="26"/>
      <c r="AB1059" s="26"/>
      <c r="AC1059" s="26"/>
      <c r="AD1059" s="26"/>
      <c r="AE1059" s="26"/>
      <c r="AF1059" s="26"/>
      <c r="AG1059" s="26"/>
      <c r="AH1059" s="26"/>
      <c r="AI1059" s="26"/>
      <c r="AJ1059" s="26"/>
      <c r="AK1059" s="26"/>
      <c r="AL1059" s="26"/>
      <c r="AM1059" s="26"/>
    </row>
    <row r="1060" spans="1:39" ht="12.75" customHeight="1" x14ac:dyDescent="0.2">
      <c r="A1060" s="71"/>
      <c r="B1060" s="71"/>
      <c r="C1060" s="71"/>
      <c r="D1060" s="26"/>
      <c r="E1060" s="26"/>
      <c r="F1060" s="26"/>
      <c r="G1060" s="26"/>
      <c r="H1060" s="26"/>
      <c r="I1060" s="26"/>
      <c r="J1060" s="71"/>
      <c r="K1060" s="71"/>
      <c r="L1060" s="71"/>
      <c r="M1060" s="26"/>
      <c r="N1060" s="26"/>
      <c r="O1060" s="26"/>
      <c r="P1060" s="69"/>
      <c r="Q1060" s="69"/>
      <c r="R1060" s="26"/>
      <c r="S1060" s="26"/>
      <c r="T1060" s="26"/>
      <c r="U1060" s="26"/>
      <c r="V1060" s="26"/>
      <c r="W1060" s="26"/>
      <c r="X1060" s="26"/>
      <c r="Y1060" s="26"/>
      <c r="Z1060" s="26"/>
      <c r="AA1060" s="26"/>
      <c r="AB1060" s="26"/>
      <c r="AC1060" s="26"/>
      <c r="AD1060" s="26"/>
      <c r="AE1060" s="26"/>
      <c r="AF1060" s="26"/>
      <c r="AG1060" s="26"/>
      <c r="AH1060" s="26"/>
      <c r="AI1060" s="26"/>
      <c r="AJ1060" s="26"/>
      <c r="AK1060" s="26"/>
      <c r="AL1060" s="26"/>
      <c r="AM1060" s="26"/>
    </row>
    <row r="1061" spans="1:39" ht="12.75" customHeight="1" x14ac:dyDescent="0.2">
      <c r="A1061" s="71"/>
      <c r="B1061" s="71"/>
      <c r="C1061" s="71"/>
      <c r="D1061" s="26"/>
      <c r="E1061" s="26"/>
      <c r="F1061" s="26"/>
      <c r="G1061" s="26"/>
      <c r="H1061" s="26"/>
      <c r="I1061" s="26"/>
      <c r="J1061" s="71"/>
      <c r="K1061" s="71"/>
      <c r="L1061" s="71"/>
      <c r="M1061" s="26"/>
      <c r="N1061" s="26"/>
      <c r="O1061" s="26"/>
      <c r="P1061" s="69"/>
      <c r="Q1061" s="69"/>
      <c r="R1061" s="26"/>
      <c r="S1061" s="26"/>
      <c r="T1061" s="26"/>
      <c r="U1061" s="26"/>
      <c r="V1061" s="26"/>
      <c r="W1061" s="26"/>
      <c r="X1061" s="26"/>
      <c r="Y1061" s="26"/>
      <c r="Z1061" s="26"/>
      <c r="AA1061" s="26"/>
      <c r="AB1061" s="26"/>
      <c r="AC1061" s="26"/>
      <c r="AD1061" s="26"/>
      <c r="AE1061" s="26"/>
      <c r="AF1061" s="26"/>
      <c r="AG1061" s="26"/>
      <c r="AH1061" s="26"/>
      <c r="AI1061" s="26"/>
      <c r="AJ1061" s="26"/>
      <c r="AK1061" s="26"/>
      <c r="AL1061" s="26"/>
      <c r="AM1061" s="26"/>
    </row>
  </sheetData>
  <autoFilter ref="A1:AK160" xr:uid="{00000000-0009-0000-0000-000003000000}"/>
  <mergeCells count="1">
    <mergeCell ref="A160:D160"/>
  </mergeCells>
  <conditionalFormatting sqref="Z3:Z9 Z12:Z18 Z21:Z22 Z24:AA39 Z41:AA51 Z53:AA107">
    <cfRule type="cellIs" dxfId="16" priority="1" operator="lessThanOrEqual">
      <formula>0</formula>
    </cfRule>
  </conditionalFormatting>
  <conditionalFormatting sqref="Z2">
    <cfRule type="cellIs" dxfId="15" priority="2" operator="lessThanOrEqual">
      <formula>0</formula>
    </cfRule>
  </conditionalFormatting>
  <conditionalFormatting sqref="AA2:AA9 AA12:AA18 AA21:AA22">
    <cfRule type="cellIs" dxfId="14" priority="3" operator="lessThanOrEqual">
      <formula>0</formula>
    </cfRule>
  </conditionalFormatting>
  <conditionalFormatting sqref="Z10">
    <cfRule type="cellIs" dxfId="13" priority="4" operator="lessThanOrEqual">
      <formula>0</formula>
    </cfRule>
  </conditionalFormatting>
  <conditionalFormatting sqref="AA10">
    <cfRule type="cellIs" dxfId="12" priority="5" operator="lessThanOrEqual">
      <formula>0</formula>
    </cfRule>
  </conditionalFormatting>
  <conditionalFormatting sqref="Z11">
    <cfRule type="cellIs" dxfId="11" priority="6" operator="lessThanOrEqual">
      <formula>0</formula>
    </cfRule>
  </conditionalFormatting>
  <conditionalFormatting sqref="AA11">
    <cfRule type="cellIs" dxfId="10" priority="7" operator="lessThanOrEqual">
      <formula>0</formula>
    </cfRule>
  </conditionalFormatting>
  <conditionalFormatting sqref="Z23">
    <cfRule type="cellIs" dxfId="9" priority="8" operator="lessThanOrEqual">
      <formula>0</formula>
    </cfRule>
  </conditionalFormatting>
  <conditionalFormatting sqref="AA23">
    <cfRule type="cellIs" dxfId="8" priority="9" operator="lessThanOrEqual">
      <formula>0</formula>
    </cfRule>
  </conditionalFormatting>
  <conditionalFormatting sqref="Z20">
    <cfRule type="cellIs" dxfId="7" priority="10" operator="lessThanOrEqual">
      <formula>0</formula>
    </cfRule>
  </conditionalFormatting>
  <conditionalFormatting sqref="AA20">
    <cfRule type="cellIs" dxfId="6" priority="11" operator="lessThanOrEqual">
      <formula>0</formula>
    </cfRule>
  </conditionalFormatting>
  <conditionalFormatting sqref="Z19">
    <cfRule type="cellIs" dxfId="5" priority="12" operator="lessThanOrEqual">
      <formula>0</formula>
    </cfRule>
  </conditionalFormatting>
  <conditionalFormatting sqref="AA19">
    <cfRule type="cellIs" dxfId="4" priority="13" operator="lessThanOrEqual">
      <formula>0</formula>
    </cfRule>
  </conditionalFormatting>
  <conditionalFormatting sqref="AA40">
    <cfRule type="cellIs" dxfId="3" priority="14" operator="lessThanOrEqual">
      <formula>0</formula>
    </cfRule>
  </conditionalFormatting>
  <conditionalFormatting sqref="Z109:AA159">
    <cfRule type="cellIs" dxfId="2" priority="15" operator="lessThanOrEqual">
      <formula>0</formula>
    </cfRule>
  </conditionalFormatting>
  <conditionalFormatting sqref="Z40">
    <cfRule type="cellIs" dxfId="1" priority="16" operator="lessThanOrEqual">
      <formula>0</formula>
    </cfRule>
  </conditionalFormatting>
  <conditionalFormatting sqref="Z52:AA52">
    <cfRule type="cellIs" dxfId="0" priority="17" operator="lessThanOrEqual">
      <formula>0</formula>
    </cfRule>
  </conditionalFormatting>
  <printOptions horizontalCentered="1"/>
  <pageMargins left="0.39370078740157483" right="0.39370078740157483" top="0.59055118110236227" bottom="0.39370078740157483" header="0" footer="0"/>
  <pageSetup orientation="landscape"/>
  <headerFooter>
    <oddHeader>&amp;CSecretaría de Desarrollo Económico PLAN OPERATIVO ANUAL DE INVERSIONES 2021</oddHeader>
    <oddFooter>&amp;LBanco de Proyectos&amp;R&amp;P de</oddFooter>
  </headerFooter>
  <legacyDrawing r:id="rId3"/>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Listados!$P$3:$P$33</xm:f>
          </x14:formula1>
          <xm:sqref>U2:U107</xm:sqref>
        </x14:dataValidation>
        <x14:dataValidation type="list" allowBlank="1" showErrorMessage="1" xr:uid="{00000000-0002-0000-0300-000001000000}">
          <x14:formula1>
            <xm:f>Listados!$S$3:$S$28</xm:f>
          </x14:formula1>
          <xm:sqref>X2:X107</xm:sqref>
        </x14:dataValidation>
        <x14:dataValidation type="list" allowBlank="1" showErrorMessage="1" xr:uid="{00000000-0002-0000-0300-000002000000}">
          <x14:formula1>
            <xm:f>Listados!$R$3:$R$28</xm:f>
          </x14:formula1>
          <xm:sqref>W2:W107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17"/>
  <sheetViews>
    <sheetView tabSelected="1" zoomScale="70" zoomScaleNormal="70" workbookViewId="0">
      <pane xSplit="4" ySplit="1" topLeftCell="E2" activePane="bottomRight" state="frozen"/>
      <selection pane="topRight" activeCell="E1" sqref="E1"/>
      <selection pane="bottomLeft" activeCell="A2" sqref="A2"/>
      <selection pane="bottomRight" activeCell="H2" sqref="H2"/>
    </sheetView>
  </sheetViews>
  <sheetFormatPr baseColWidth="10" defaultColWidth="10.140625" defaultRowHeight="60" customHeight="1" x14ac:dyDescent="0.2"/>
  <cols>
    <col min="1" max="1" width="5.85546875" customWidth="1"/>
    <col min="2" max="3" width="12.5703125" customWidth="1"/>
    <col min="4" max="4" width="28.5703125" customWidth="1"/>
    <col min="5" max="5" width="18.85546875" customWidth="1"/>
    <col min="6" max="6" width="15.5703125" customWidth="1"/>
    <col min="7" max="8" width="35" customWidth="1"/>
    <col min="9" max="9" width="11.5703125" customWidth="1"/>
    <col min="10" max="10" width="13.42578125" customWidth="1"/>
    <col min="11" max="11" width="10.42578125" customWidth="1"/>
    <col min="12" max="12" width="13.140625" customWidth="1"/>
    <col min="13" max="13" width="13.42578125" style="131" customWidth="1"/>
    <col min="14" max="14" width="17.28515625" customWidth="1"/>
    <col min="15" max="15" width="57.7109375" customWidth="1"/>
    <col min="16" max="16" width="18.7109375" customWidth="1"/>
    <col min="17" max="17" width="19.42578125" customWidth="1"/>
    <col min="18" max="18" width="13.140625" customWidth="1"/>
    <col min="19" max="27" width="11" customWidth="1"/>
  </cols>
  <sheetData>
    <row r="1" spans="1:27" ht="60" customHeight="1" x14ac:dyDescent="0.2">
      <c r="A1" s="36" t="s">
        <v>5246</v>
      </c>
      <c r="B1" s="96" t="s">
        <v>5072</v>
      </c>
      <c r="C1" s="97" t="s">
        <v>5247</v>
      </c>
      <c r="D1" s="96" t="s">
        <v>5073</v>
      </c>
      <c r="E1" s="98" t="s">
        <v>5624</v>
      </c>
      <c r="F1" s="98" t="s">
        <v>5064</v>
      </c>
      <c r="G1" s="96" t="s">
        <v>5251</v>
      </c>
      <c r="H1" s="96" t="s">
        <v>5650</v>
      </c>
      <c r="I1" s="96" t="s">
        <v>5254</v>
      </c>
      <c r="J1" s="96" t="s">
        <v>5255</v>
      </c>
      <c r="K1" s="96" t="s">
        <v>5071</v>
      </c>
      <c r="L1" s="96" t="s">
        <v>5256</v>
      </c>
      <c r="M1" s="128" t="s">
        <v>5075</v>
      </c>
      <c r="N1" s="99" t="s">
        <v>5074</v>
      </c>
      <c r="O1" s="26"/>
      <c r="P1" s="26"/>
      <c r="Q1" s="26"/>
      <c r="R1" s="26"/>
      <c r="S1" s="26"/>
      <c r="T1" s="26"/>
      <c r="U1" s="26"/>
      <c r="V1" s="26"/>
      <c r="W1" s="26"/>
      <c r="X1" s="26"/>
      <c r="Y1" s="26"/>
      <c r="Z1" s="26"/>
      <c r="AA1" s="26"/>
    </row>
    <row r="2" spans="1:27" ht="60" customHeight="1" x14ac:dyDescent="0.2">
      <c r="A2" s="42">
        <v>1</v>
      </c>
      <c r="B2" s="42" t="s">
        <v>5077</v>
      </c>
      <c r="C2" s="37" t="str">
        <f>VLOOKUP($B2,'Construccion POAI 2023'!$B$1:$Y$259,2,0)</f>
        <v xml:space="preserve">2020760010364 </v>
      </c>
      <c r="D2" s="10" t="str">
        <f>VLOOKUP($B2,'Construccion POAI 2023'!$B$1:$Y$259,3,0)</f>
        <v>Implementación de una estrategia de encadenamientos productivos en la ciudad de Cali</v>
      </c>
      <c r="E2" s="106">
        <f>VLOOKUP($B2,'Construccion POAI 2023'!$B$1:$Y$138,5,0)</f>
        <v>165576000</v>
      </c>
      <c r="F2" s="36">
        <f>VLOOKUP($B2,'Construccion POAI 2023'!$B$1:$Y$259,6,0)</f>
        <v>51020020002</v>
      </c>
      <c r="G2" s="17" t="str">
        <f>VLOOKUP($B2,'Construccion POAI 2023'!$B$1:$Y$259,8,0)</f>
        <v>51020020002  Pequeñas empresas conectadas y vinculadas comercialmente con empresas líderes de sectores productivos  </v>
      </c>
      <c r="H2" s="17" t="str">
        <f>VLOOKUP($B2,'Construccion POAI 2023'!$B$1:$AK$159,16,FALSE)</f>
        <v>Mipymes y /o emprendimiento
1 persona por mipyme y/o emprendimiento</v>
      </c>
      <c r="I2" s="36" t="str">
        <f>VLOOKUP($B2,'Construccion POAI 2023'!$B$1:$Y$259,11,0)</f>
        <v>Si</v>
      </c>
      <c r="J2" s="36" t="str">
        <f>VLOOKUP($B2,'Construccion POAI 2023'!$B$1:$Y$259,12,0)</f>
        <v>Organismo</v>
      </c>
      <c r="K2" s="36">
        <f>VLOOKUP($B2,'Construccion POAI 2023'!$B$1:$Y$259,13,0)</f>
        <v>99</v>
      </c>
      <c r="L2" s="10" t="str">
        <f>VLOOKUP($B2,'Construccion POAI 2023'!$B$1:$Y$259,14,0)</f>
        <v>Continuidad</v>
      </c>
      <c r="M2" s="129" t="str">
        <f>VLOOKUP($B2,'Construccion POAI 2023'!$B$1:$Y$259,17,0)</f>
        <v>Encadenamientos</v>
      </c>
      <c r="N2" s="10" t="str">
        <f>VLOOKUP($B2,'Construccion POAI 2023'!$B$1:$Y$259,18,0)</f>
        <v>Subsecretaría de Cadenas de Valor</v>
      </c>
      <c r="O2" s="26"/>
      <c r="P2" s="5"/>
      <c r="Q2" s="100"/>
      <c r="R2" s="100"/>
      <c r="S2" s="26"/>
      <c r="T2" s="26"/>
      <c r="U2" s="26"/>
      <c r="V2" s="26"/>
      <c r="W2" s="26"/>
      <c r="X2" s="26"/>
      <c r="Y2" s="26"/>
      <c r="Z2" s="26"/>
      <c r="AA2" s="26"/>
    </row>
    <row r="3" spans="1:27" ht="60" customHeight="1" x14ac:dyDescent="0.2">
      <c r="A3" s="42">
        <f t="shared" ref="A3:A74" si="0">A2+1</f>
        <v>2</v>
      </c>
      <c r="B3" s="42" t="s">
        <v>5081</v>
      </c>
      <c r="C3" s="37">
        <f>VLOOKUP($B3,'Construccion POAI 2023'!$B$1:$Y$259,2,0)</f>
        <v>2021760010410</v>
      </c>
      <c r="D3" s="10" t="str">
        <f>VLOOKUP($B3,'Construccion POAI 2023'!$B$1:$Y$259,3,0)</f>
        <v>Implementación de una estrategia de fortalecimiento de capacidades de innovación en mipymes de la ciudad de Cali</v>
      </c>
      <c r="E3" s="106">
        <f>VLOOKUP($B3,'Construccion POAI 2023'!$B$1:$Y$138,5,0)</f>
        <v>117168000</v>
      </c>
      <c r="F3" s="36">
        <f>VLOOKUP($B3,'Construccion POAI 2023'!$B$1:$Y$259,6,0)</f>
        <v>51020020004</v>
      </c>
      <c r="G3" s="17" t="str">
        <f>VLOOKUP($B3,'Construccion POAI 2023'!$B$1:$Y$259,8,0)</f>
        <v>51020020004  Pequeñas empresas con acceso a servicios de innovación</v>
      </c>
      <c r="H3" s="17" t="str">
        <f>VLOOKUP($B3,'Construccion POAI 2023'!$B$1:$AK$159,16,FALSE)</f>
        <v>Mipymes y /o emprendimientos - 1 persona por mipyme y/o emprendimiento</v>
      </c>
      <c r="I3" s="36" t="str">
        <f>VLOOKUP($B3,'Construccion POAI 2023'!$B$1:$Y$259,11,0)</f>
        <v>No</v>
      </c>
      <c r="J3" s="36" t="str">
        <f>VLOOKUP($B3,'Construccion POAI 2023'!$B$1:$Y$259,12,0)</f>
        <v>Organismo</v>
      </c>
      <c r="K3" s="36">
        <f>VLOOKUP($B3,'Construccion POAI 2023'!$B$1:$Y$259,13,0)</f>
        <v>99</v>
      </c>
      <c r="L3" s="10" t="str">
        <f>VLOOKUP($B3,'Construccion POAI 2023'!$B$1:$Y$259,14,0)</f>
        <v>Continuidad</v>
      </c>
      <c r="M3" s="129" t="str">
        <f>VLOOKUP($B3,'Construccion POAI 2023'!$B$1:$Y$259,17,0)</f>
        <v>Encadenamientos</v>
      </c>
      <c r="N3" s="10" t="str">
        <f>VLOOKUP($B3,'Construccion POAI 2023'!$B$1:$Y$259,18,0)</f>
        <v>Subsecretaría de Cadenas de Valor</v>
      </c>
      <c r="O3" s="26"/>
      <c r="P3" s="5"/>
      <c r="Q3" s="100"/>
      <c r="R3" s="100"/>
      <c r="S3" s="26"/>
      <c r="T3" s="26"/>
      <c r="U3" s="26"/>
      <c r="V3" s="26"/>
      <c r="W3" s="26"/>
      <c r="X3" s="26"/>
      <c r="Y3" s="26"/>
      <c r="Z3" s="26"/>
      <c r="AA3" s="26"/>
    </row>
    <row r="4" spans="1:27" ht="60" customHeight="1" x14ac:dyDescent="0.2">
      <c r="A4" s="42">
        <f t="shared" si="0"/>
        <v>3</v>
      </c>
      <c r="B4" s="42" t="s">
        <v>5092</v>
      </c>
      <c r="C4" s="37" t="str">
        <f>VLOOKUP($B4,'Construccion POAI 2023'!$B$1:$Y$259,2,0)</f>
        <v>2020760010371</v>
      </c>
      <c r="D4" s="10" t="str">
        <f>VLOOKUP($B4,'Construccion POAI 2023'!$B$1:$Y$259,3,0)</f>
        <v>Fortalecimiento de los sistemas de gestión de la Secretaría de Desarrollo Económico de Santiago de Cali</v>
      </c>
      <c r="E4" s="106">
        <f>VLOOKUP($B4,'Construccion POAI 2023'!$B$1:$Y$138,5,0)</f>
        <v>1885060500</v>
      </c>
      <c r="F4" s="36">
        <f>VLOOKUP($B4,'Construccion POAI 2023'!$B$1:$Y$259,6,0)</f>
        <v>54020010026</v>
      </c>
      <c r="G4" s="17" t="str">
        <f>VLOOKUP($B4,'Construccion POAI 2023'!$B$1:$Y$259,8,0)</f>
        <v>54020010026  Líneas de servicios del Proceso Desarrollo Económico certificadas bajo la ISO 9001:2015</v>
      </c>
      <c r="H4" s="17" t="str">
        <f>VLOOKUP($B4,'Construccion POAI 2023'!$B$1:$AK$159,16,FALSE)</f>
        <v>Pesonal de la Administración Distrital</v>
      </c>
      <c r="I4" s="36" t="str">
        <f>VLOOKUP($B4,'Construccion POAI 2023'!$B$1:$Y$259,11,0)</f>
        <v>No</v>
      </c>
      <c r="J4" s="36" t="str">
        <f>VLOOKUP($B4,'Construccion POAI 2023'!$B$1:$Y$259,12,0)</f>
        <v>Organismo</v>
      </c>
      <c r="K4" s="36">
        <f>VLOOKUP($B4,'Construccion POAI 2023'!$B$1:$Y$259,13,0)</f>
        <v>99</v>
      </c>
      <c r="L4" s="10" t="str">
        <f>VLOOKUP($B4,'Construccion POAI 2023'!$B$1:$Y$259,14,0)</f>
        <v>Continuidad</v>
      </c>
      <c r="M4" s="129" t="str">
        <f>VLOOKUP($B4,'Construccion POAI 2023'!$B$1:$Y$259,17,0)</f>
        <v>Transversal</v>
      </c>
      <c r="N4" s="10" t="str">
        <f>VLOOKUP($B4,'Construccion POAI 2023'!$B$1:$Y$259,18,0)</f>
        <v>Despacho</v>
      </c>
      <c r="O4" s="26"/>
      <c r="P4" s="5"/>
      <c r="Q4" s="100"/>
      <c r="R4" s="100"/>
      <c r="S4" s="26"/>
      <c r="T4" s="26"/>
      <c r="U4" s="26"/>
      <c r="V4" s="26"/>
      <c r="W4" s="26"/>
      <c r="X4" s="26"/>
      <c r="Y4" s="26"/>
      <c r="Z4" s="26"/>
      <c r="AA4" s="26"/>
    </row>
    <row r="5" spans="1:27" ht="60" customHeight="1" x14ac:dyDescent="0.2">
      <c r="A5" s="42">
        <f t="shared" si="0"/>
        <v>4</v>
      </c>
      <c r="B5" s="42" t="s">
        <v>5096</v>
      </c>
      <c r="C5" s="37" t="str">
        <f>VLOOKUP($B5,'Construccion POAI 2023'!$B$1:$Y$259,2,0)</f>
        <v>2020760010373</v>
      </c>
      <c r="D5" s="10" t="str">
        <f>VLOOKUP($B5,'Construccion POAI 2023'!$B$1:$Y$259,3,0)</f>
        <v>Investigación sobre los sectores económicos priorizados y temas conexos en la política pública de desarrollo económico en Santiago de Cali</v>
      </c>
      <c r="E5" s="106">
        <f>VLOOKUP($B5,'Construccion POAI 2023'!$B$1:$Y$138,5,0)</f>
        <v>219284686</v>
      </c>
      <c r="F5" s="36">
        <f>VLOOKUP($B5,'Construccion POAI 2023'!$B$1:$Y$259,6,0)</f>
        <v>54020020014</v>
      </c>
      <c r="G5" s="17" t="str">
        <f>VLOOKUP($B5,'Construccion POAI 2023'!$B$1:$Y$259,8,0)</f>
        <v>54020020014  Investigaciones sobre economía creativa, circular, digital y demás temas conexos al desarrollo del territorio, generadas y publicadas</v>
      </c>
      <c r="H5" s="17" t="str">
        <f>VLOOKUP($B5,'Construccion POAI 2023'!$B$1:$AK$159,16,FALSE)</f>
        <v>Toda la población de Cali</v>
      </c>
      <c r="I5" s="36" t="str">
        <f>VLOOKUP($B5,'Construccion POAI 2023'!$B$1:$Y$259,11,0)</f>
        <v>No</v>
      </c>
      <c r="J5" s="36" t="str">
        <f>VLOOKUP($B5,'Construccion POAI 2023'!$B$1:$Y$259,12,0)</f>
        <v>Organismo</v>
      </c>
      <c r="K5" s="36">
        <f>VLOOKUP($B5,'Construccion POAI 2023'!$B$1:$Y$259,13,0)</f>
        <v>99</v>
      </c>
      <c r="L5" s="10" t="str">
        <f>VLOOKUP($B5,'Construccion POAI 2023'!$B$1:$Y$259,14,0)</f>
        <v>Continuidad</v>
      </c>
      <c r="M5" s="129" t="str">
        <f>VLOOKUP($B5,'Construccion POAI 2023'!$B$1:$Y$259,17,0)</f>
        <v>CIEC</v>
      </c>
      <c r="N5" s="10" t="str">
        <f>VLOOKUP($B5,'Construccion POAI 2023'!$B$1:$Y$259,18,0)</f>
        <v>Despacho</v>
      </c>
      <c r="O5" s="26"/>
      <c r="P5" s="5"/>
      <c r="Q5" s="100"/>
      <c r="R5" s="100"/>
      <c r="S5" s="26"/>
      <c r="T5" s="26"/>
      <c r="U5" s="26"/>
      <c r="V5" s="26"/>
      <c r="W5" s="26"/>
      <c r="X5" s="26"/>
      <c r="Y5" s="26"/>
      <c r="Z5" s="26"/>
      <c r="AA5" s="26"/>
    </row>
    <row r="6" spans="1:27" ht="60" customHeight="1" x14ac:dyDescent="0.2">
      <c r="A6" s="42">
        <f t="shared" si="0"/>
        <v>5</v>
      </c>
      <c r="B6" s="42" t="s">
        <v>5099</v>
      </c>
      <c r="C6" s="37">
        <f>VLOOKUP($B6,'Construccion POAI 2023'!$B$1:$Y$259,2,0)</f>
        <v>2021760010388</v>
      </c>
      <c r="D6" s="10" t="str">
        <f>VLOOKUP($B6,'Construccion POAI 2023'!$B$1:$Y$259,3,0)</f>
        <v>Fortalecimiento de iniciativas de producción limpia y consumo responsable en Santiago de Cali</v>
      </c>
      <c r="E6" s="106">
        <f>VLOOKUP($B6,'Construccion POAI 2023'!$B$1:$Y$138,5,0)</f>
        <v>108184000</v>
      </c>
      <c r="F6" s="36">
        <f>VLOOKUP($B6,'Construccion POAI 2023'!$B$1:$Y$259,6,0)</f>
        <v>53020030001</v>
      </c>
      <c r="G6" s="17" t="str">
        <f>VLOOKUP($B6,'Construccion POAI 2023'!$B$1:$Y$259,8,0)</f>
        <v>53020030001  Estrategias para el fomento de la producción limpia y el consumo responsable implementadas</v>
      </c>
      <c r="H6" s="17" t="str">
        <f>VLOOKUP($B6,'Construccion POAI 2023'!$B$1:$AK$159,16,FALSE)</f>
        <v xml:space="preserve">Universidades y Empresas afines a la Estrategia de Economía Circular. </v>
      </c>
      <c r="I6" s="17" t="str">
        <f>VLOOKUP($B6,'Construccion POAI 2023'!$B$1:$AK$159,16,FALSE)</f>
        <v xml:space="preserve">Universidades y Empresas afines a la Estrategia de Economía Circular. </v>
      </c>
      <c r="J6" s="17" t="str">
        <f>VLOOKUP($B6,'Construccion POAI 2023'!$B$1:$AK$159,16,FALSE)</f>
        <v xml:space="preserve">Universidades y Empresas afines a la Estrategia de Economía Circular. </v>
      </c>
      <c r="K6" s="17" t="str">
        <f>VLOOKUP($B6,'Construccion POAI 2023'!$B$1:$AK$159,16,FALSE)</f>
        <v xml:space="preserve">Universidades y Empresas afines a la Estrategia de Economía Circular. </v>
      </c>
      <c r="L6" s="17" t="str">
        <f>VLOOKUP($B6,'Construccion POAI 2023'!$B$1:$AK$159,16,FALSE)</f>
        <v xml:space="preserve">Universidades y Empresas afines a la Estrategia de Economía Circular. </v>
      </c>
      <c r="M6" s="129" t="str">
        <f>VLOOKUP($B6,'Construccion POAI 2023'!$B$1:$Y$259,17,0)</f>
        <v>Economía circular</v>
      </c>
      <c r="N6" s="10" t="str">
        <f>VLOOKUP($B6,'Construccion POAI 2023'!$B$1:$Y$259,18,0)</f>
        <v>Subsecretaría de Cadenas de Valor</v>
      </c>
      <c r="O6" s="26"/>
      <c r="P6" s="5"/>
      <c r="Q6" s="100"/>
      <c r="R6" s="100"/>
      <c r="S6" s="26"/>
      <c r="T6" s="26"/>
      <c r="U6" s="26"/>
      <c r="V6" s="26"/>
      <c r="W6" s="26"/>
      <c r="X6" s="26"/>
      <c r="Y6" s="26"/>
      <c r="Z6" s="26"/>
      <c r="AA6" s="26"/>
    </row>
    <row r="7" spans="1:27" ht="60" customHeight="1" x14ac:dyDescent="0.2">
      <c r="A7" s="42">
        <f t="shared" si="0"/>
        <v>6</v>
      </c>
      <c r="B7" s="42" t="s">
        <v>5102</v>
      </c>
      <c r="C7" s="37" t="str">
        <f>VLOOKUP($B7,'Construccion POAI 2023'!$B$1:$Y$259,2,0)</f>
        <v>2020760010374</v>
      </c>
      <c r="D7" s="10" t="str">
        <f>VLOOKUP($B7,'Construccion POAI 2023'!$B$1:$Y$259,3,0)</f>
        <v>Fortalecimiento al ecosistema empresarial y social con enfoque diferencial y de género en Santiago de Cali</v>
      </c>
      <c r="E7" s="106">
        <f>VLOOKUP($B7,'Construccion POAI 2023'!$B$1:$Y$138,5,0)</f>
        <v>5304526000</v>
      </c>
      <c r="F7" s="36">
        <f>VLOOKUP($B7,'Construccion POAI 2023'!$B$1:$Y$259,6,0)</f>
        <v>51040020001</v>
      </c>
      <c r="G7" s="17" t="str">
        <f>VLOOKUP($B7,'Construccion POAI 2023'!$B$1:$Y$259,8,0)</f>
        <v>51040020001  Personas fortalecidas en el ecosistema de emprendimiento empresarial y social con enfoque diferencial y de género</v>
      </c>
      <c r="H7" s="17" t="str">
        <f>VLOOKUP($B7,'Construccion POAI 2023'!$B$1:$AK$159,16,FALSE)</f>
        <v>Población general con emprendimientos</v>
      </c>
      <c r="I7" s="17" t="str">
        <f>VLOOKUP($B7,'Construccion POAI 2023'!$B$1:$AK$159,16,FALSE)</f>
        <v>Población general con emprendimientos</v>
      </c>
      <c r="J7" s="17" t="str">
        <f>VLOOKUP($B7,'Construccion POAI 2023'!$B$1:$AK$159,16,FALSE)</f>
        <v>Población general con emprendimientos</v>
      </c>
      <c r="K7" s="17" t="str">
        <f>VLOOKUP($B7,'Construccion POAI 2023'!$B$1:$AK$159,16,FALSE)</f>
        <v>Población general con emprendimientos</v>
      </c>
      <c r="L7" s="17" t="str">
        <f>VLOOKUP($B7,'Construccion POAI 2023'!$B$1:$AK$159,16,FALSE)</f>
        <v>Población general con emprendimientos</v>
      </c>
      <c r="M7" s="129" t="str">
        <f>VLOOKUP($B7,'Construccion POAI 2023'!$B$1:$Y$259,17,0)</f>
        <v>Desarrollo empresarial</v>
      </c>
      <c r="N7" s="10" t="str">
        <f>VLOOKUP($B7,'Construccion POAI 2023'!$B$1:$Y$259,18,0)</f>
        <v>Subsecretaría de Servicios Productivos y Comercio Colaborativo</v>
      </c>
      <c r="O7" s="26"/>
      <c r="P7" s="5"/>
      <c r="Q7" s="100"/>
      <c r="R7" s="100"/>
      <c r="S7" s="26"/>
      <c r="T7" s="26"/>
      <c r="U7" s="26"/>
      <c r="V7" s="26"/>
      <c r="W7" s="26"/>
      <c r="X7" s="26"/>
      <c r="Y7" s="26"/>
      <c r="Z7" s="26"/>
      <c r="AA7" s="26"/>
    </row>
    <row r="8" spans="1:27" ht="60" customHeight="1" x14ac:dyDescent="0.2">
      <c r="A8" s="42">
        <f t="shared" si="0"/>
        <v>7</v>
      </c>
      <c r="B8" s="36" t="s">
        <v>5107</v>
      </c>
      <c r="C8" s="37" t="str">
        <f>VLOOKUP($B8,'Construccion POAI 2023'!$B$1:$Y$259,2,0)</f>
        <v>2020760010375</v>
      </c>
      <c r="D8" s="10" t="str">
        <f>VLOOKUP($B8,'Construccion POAI 2023'!$B$1:$Y$259,3,0)</f>
        <v>Fortalecimiento de las técnicas de producción sostenible, competitividad y asociatividad de los productores agrícolas locales de Santiago de Cali</v>
      </c>
      <c r="E8" s="106">
        <f>VLOOKUP($B8,'Construccion POAI 2023'!$B$1:$Y$138,5,0)</f>
        <v>94873000</v>
      </c>
      <c r="F8" s="36">
        <f>VLOOKUP($B8,'Construccion POAI 2023'!$B$1:$Y$259,6,0)</f>
        <v>53020030003</v>
      </c>
      <c r="G8" s="17" t="str">
        <f>VLOOKUP($B8,'Construccion POAI 2023'!$B$1:$Y$259,8,0)</f>
        <v xml:space="preserve">53020030003  Productores agrícolas locales fortalecidos en técnicas de producción sostenible, competitividad y asociatividad </v>
      </c>
      <c r="H8" s="17" t="str">
        <f>VLOOKUP($B8,'Construccion POAI 2023'!$B$1:$AK$159,16,FALSE)</f>
        <v xml:space="preserve">Productores agricolas de los corregimientos de Santiago de Cali </v>
      </c>
      <c r="I8" s="36" t="str">
        <f>VLOOKUP($B8,'Construccion POAI 2023'!$B$1:$Y$259,11,0)</f>
        <v>No</v>
      </c>
      <c r="J8" s="36" t="str">
        <f>VLOOKUP($B8,'Construccion POAI 2023'!$B$1:$Y$259,12,0)</f>
        <v>Organismo</v>
      </c>
      <c r="K8" s="36">
        <f>VLOOKUP($B8,'Construccion POAI 2023'!$B$1:$Y$259,13,0)</f>
        <v>99</v>
      </c>
      <c r="L8" s="10" t="str">
        <f>VLOOKUP($B8,'Construccion POAI 2023'!$B$1:$Y$259,14,0)</f>
        <v>Continuidad</v>
      </c>
      <c r="M8" s="129" t="str">
        <f>VLOOKUP($B8,'Construccion POAI 2023'!$B$1:$Y$259,17,0)</f>
        <v>Encadenamientos</v>
      </c>
      <c r="N8" s="10" t="str">
        <f>VLOOKUP($B8,'Construccion POAI 2023'!$B$1:$Y$259,18,0)</f>
        <v>Subsecretaría de Cadenas de Valor</v>
      </c>
      <c r="O8" s="26"/>
      <c r="P8" s="5"/>
      <c r="Q8" s="100"/>
      <c r="R8" s="100"/>
      <c r="S8" s="26"/>
      <c r="T8" s="26"/>
      <c r="U8" s="26"/>
      <c r="V8" s="26"/>
      <c r="W8" s="26"/>
      <c r="X8" s="26"/>
      <c r="Y8" s="26"/>
      <c r="Z8" s="26"/>
      <c r="AA8" s="26"/>
    </row>
    <row r="9" spans="1:27" ht="60" customHeight="1" x14ac:dyDescent="0.2">
      <c r="A9" s="42">
        <f t="shared" si="0"/>
        <v>8</v>
      </c>
      <c r="B9" s="36" t="s">
        <v>5109</v>
      </c>
      <c r="C9" s="37" t="str">
        <f>VLOOKUP($B9,'Construccion POAI 2023'!$B$1:$Y$259,2,0)</f>
        <v>2020760010377</v>
      </c>
      <c r="D9" s="10" t="str">
        <f>VLOOKUP($B9,'Construccion POAI 2023'!$B$1:$Y$259,3,0)</f>
        <v>Capacitación a docentes de entidades públicas para el emprendimiento consciente y la economía social y solidaria de Cali</v>
      </c>
      <c r="E9" s="106">
        <f>VLOOKUP($B9,'Construccion POAI 2023'!$B$1:$Y$138,5,0)</f>
        <v>47168000</v>
      </c>
      <c r="F9" s="36">
        <f>VLOOKUP($B9,'Construccion POAI 2023'!$B$1:$Y$259,6,0)</f>
        <v>51040020004</v>
      </c>
      <c r="G9" s="17" t="str">
        <f>VLOOKUP($B9,'Construccion POAI 2023'!$B$1:$Y$259,8,0)</f>
        <v>51040020004  Docentes de entidades públicas capacitados para el emprendimiento y la economía social y solidaria</v>
      </c>
      <c r="H9" s="17" t="str">
        <f>VLOOKUP($B9,'Construccion POAI 2023'!$B$1:$AK$159,16,FALSE)</f>
        <v>Docentes de instituciones educativas</v>
      </c>
      <c r="I9" s="36" t="str">
        <f>VLOOKUP($B9,'Construccion POAI 2023'!$B$1:$Y$259,11,0)</f>
        <v>No</v>
      </c>
      <c r="J9" s="36" t="str">
        <f>VLOOKUP($B9,'Construccion POAI 2023'!$B$1:$Y$259,12,0)</f>
        <v>Organismo</v>
      </c>
      <c r="K9" s="36">
        <f>VLOOKUP($B9,'Construccion POAI 2023'!$B$1:$Y$259,13,0)</f>
        <v>99</v>
      </c>
      <c r="L9" s="10" t="str">
        <f>VLOOKUP($B9,'Construccion POAI 2023'!$B$1:$Y$259,14,0)</f>
        <v>Continuidad</v>
      </c>
      <c r="M9" s="129" t="str">
        <f>VLOOKUP($B9,'Construccion POAI 2023'!$B$1:$Y$259,17,0)</f>
        <v>Economía solidaria</v>
      </c>
      <c r="N9" s="10" t="str">
        <f>VLOOKUP($B9,'Construccion POAI 2023'!$B$1:$Y$259,18,0)</f>
        <v>Subsecretaría de Servicios Productivos y Comercio Colaborativo</v>
      </c>
      <c r="O9" s="26"/>
      <c r="P9" s="5"/>
      <c r="Q9" s="100"/>
      <c r="R9" s="100"/>
      <c r="S9" s="26"/>
      <c r="T9" s="26"/>
      <c r="U9" s="26"/>
      <c r="V9" s="26"/>
      <c r="W9" s="26"/>
      <c r="X9" s="26"/>
      <c r="Y9" s="26"/>
      <c r="Z9" s="26"/>
      <c r="AA9" s="26"/>
    </row>
    <row r="10" spans="1:27" ht="60" customHeight="1" x14ac:dyDescent="0.2">
      <c r="A10" s="42">
        <f t="shared" si="0"/>
        <v>9</v>
      </c>
      <c r="B10" s="42" t="s">
        <v>5112</v>
      </c>
      <c r="C10" s="37" t="str">
        <f>VLOOKUP($B10,'Construccion POAI 2023'!$B$1:$Y$259,2,0)</f>
        <v>2021760010382</v>
      </c>
      <c r="D10" s="10" t="str">
        <f>VLOOKUP($B10,'Construccion POAI 2023'!$B$1:$Y$259,3,0)</f>
        <v>Desarrollo de un plan para el fortalecimiento de negocios verdes en Santiago de Cali</v>
      </c>
      <c r="E10" s="106">
        <f>VLOOKUP($B10,'Construccion POAI 2023'!$B$1:$Y$138,5,0)</f>
        <v>87168000</v>
      </c>
      <c r="F10" s="36">
        <f>VLOOKUP($B10,'Construccion POAI 2023'!$B$1:$Y$259,6,0)</f>
        <v>53020030002</v>
      </c>
      <c r="G10" s="17" t="str">
        <f>VLOOKUP($B10,'Construccion POAI 2023'!$B$1:$Y$259,8,0)</f>
        <v>53020030002  Plan para el fortalecimiento de Negocios Verdes formulado e implementado</v>
      </c>
      <c r="H10" s="17" t="str">
        <f>VLOOKUP($B10,'Construccion POAI 2023'!$B$1:$AK$159,16,FALSE)</f>
        <v>Ciudadanos de cali promotores, socios y/o colaboradores de iniciativas de negocio verdes</v>
      </c>
      <c r="I10" s="36" t="str">
        <f>VLOOKUP($B10,'Construccion POAI 2023'!$B$1:$Y$259,11,0)</f>
        <v>No</v>
      </c>
      <c r="J10" s="36" t="str">
        <f>VLOOKUP($B10,'Construccion POAI 2023'!$B$1:$Y$259,12,0)</f>
        <v>Organismo</v>
      </c>
      <c r="K10" s="36">
        <f>VLOOKUP($B10,'Construccion POAI 2023'!$B$1:$Y$259,13,0)</f>
        <v>99</v>
      </c>
      <c r="L10" s="10" t="str">
        <f>VLOOKUP($B10,'Construccion POAI 2023'!$B$1:$Y$259,14,0)</f>
        <v>Nuevo</v>
      </c>
      <c r="M10" s="129" t="str">
        <f>VLOOKUP($B10,'Construccion POAI 2023'!$B$1:$Y$259,17,0)</f>
        <v>Encadenamientos</v>
      </c>
      <c r="N10" s="10" t="str">
        <f>VLOOKUP($B10,'Construccion POAI 2023'!$B$1:$Y$259,18,0)</f>
        <v>Subsecretaría de Cadenas de Valor</v>
      </c>
      <c r="O10" s="26"/>
      <c r="P10" s="5"/>
      <c r="Q10" s="100"/>
      <c r="R10" s="100"/>
      <c r="S10" s="26"/>
      <c r="T10" s="26"/>
      <c r="U10" s="26"/>
      <c r="V10" s="26"/>
      <c r="W10" s="26"/>
      <c r="X10" s="26"/>
      <c r="Y10" s="26"/>
      <c r="Z10" s="26"/>
      <c r="AA10" s="26"/>
    </row>
    <row r="11" spans="1:27" ht="60" customHeight="1" x14ac:dyDescent="0.2">
      <c r="A11" s="42">
        <f t="shared" si="0"/>
        <v>10</v>
      </c>
      <c r="B11" s="42" t="s">
        <v>5114</v>
      </c>
      <c r="C11" s="37" t="str">
        <f>VLOOKUP($B11,'Construccion POAI 2023'!$B$1:$Y$259,2,0)</f>
        <v>2020760010378</v>
      </c>
      <c r="D11" s="10" t="str">
        <f>VLOOKUP($B11,'Construccion POAI 2023'!$B$1:$Y$259,3,0)</f>
        <v>Fortalecimiento de estrategias para la generación de ingresos de las personas en proceso de reincorporación, reintegración, desvinculados del conflicto armado de Cali</v>
      </c>
      <c r="E11" s="106">
        <f>VLOOKUP($B11,'Construccion POAI 2023'!$B$1:$Y$138,5,0)</f>
        <v>137994000</v>
      </c>
      <c r="F11" s="36">
        <f>VLOOKUP($B11,'Construccion POAI 2023'!$B$1:$Y$259,6,0)</f>
        <v>51050010004</v>
      </c>
      <c r="G11" s="17" t="str">
        <f>VLOOKUP($B11,'Construccion POAI 2023'!$B$1:$Y$259,8,0)</f>
        <v>51050010004  Personas en proceso de reincorporación, reintegración, desvinculados del conflicto armado con acompañamiento productivo para la generación de ingresos</v>
      </c>
      <c r="H11" s="17" t="str">
        <f>VLOOKUP($B11,'Construccion POAI 2023'!$B$1:$AK$159,16,FALSE)</f>
        <v>Personas en proceso de reincorporación, reintegración, desvinculados del conflicto armado</v>
      </c>
      <c r="I11" s="36" t="str">
        <f>VLOOKUP($B11,'Construccion POAI 2023'!$B$1:$Y$259,11,0)</f>
        <v>No</v>
      </c>
      <c r="J11" s="36" t="str">
        <f>VLOOKUP($B11,'Construccion POAI 2023'!$B$1:$Y$259,12,0)</f>
        <v>Organismo</v>
      </c>
      <c r="K11" s="36">
        <f>VLOOKUP($B11,'Construccion POAI 2023'!$B$1:$Y$259,13,0)</f>
        <v>99</v>
      </c>
      <c r="L11" s="10" t="str">
        <f>VLOOKUP($B11,'Construccion POAI 2023'!$B$1:$Y$259,14,0)</f>
        <v>Continuidad</v>
      </c>
      <c r="M11" s="129" t="str">
        <f>VLOOKUP($B11,'Construccion POAI 2023'!$B$1:$Y$259,17,0)</f>
        <v>Economía solidaria</v>
      </c>
      <c r="N11" s="10" t="str">
        <f>VLOOKUP($B11,'Construccion POAI 2023'!$B$1:$Y$259,18,0)</f>
        <v>Subsecretaría de Servicios Productivos y Comercio Colaborativo</v>
      </c>
      <c r="O11" s="26"/>
      <c r="P11" s="5"/>
      <c r="Q11" s="100"/>
      <c r="R11" s="100"/>
      <c r="S11" s="26"/>
      <c r="T11" s="26"/>
      <c r="U11" s="26"/>
      <c r="V11" s="26"/>
      <c r="W11" s="26"/>
      <c r="X11" s="26"/>
      <c r="Y11" s="26"/>
      <c r="Z11" s="26"/>
      <c r="AA11" s="26"/>
    </row>
    <row r="12" spans="1:27" ht="60" customHeight="1" x14ac:dyDescent="0.2">
      <c r="A12" s="42">
        <f t="shared" si="0"/>
        <v>11</v>
      </c>
      <c r="B12" s="42" t="s">
        <v>5116</v>
      </c>
      <c r="C12" s="37" t="str">
        <f>VLOOKUP($B12,'Construccion POAI 2023'!$B$1:$Y$259,2,0)</f>
        <v>2020760010381</v>
      </c>
      <c r="D12" s="10" t="str">
        <f>VLOOKUP($B12,'Construccion POAI 2023'!$B$1:$Y$259,3,0)</f>
        <v>Construcción del Ecosistema de Innovación de Economía Circular en Cali</v>
      </c>
      <c r="E12" s="106">
        <f>VLOOKUP($B12,'Construccion POAI 2023'!$B$1:$Y$138,5,0)</f>
        <v>127168000</v>
      </c>
      <c r="F12" s="36">
        <f>VLOOKUP($B12,'Construccion POAI 2023'!$B$1:$Y$259,6,0)</f>
        <v>53020020002</v>
      </c>
      <c r="G12" s="17" t="str">
        <f>VLOOKUP($B12,'Construccion POAI 2023'!$B$1:$Y$259,8,0)</f>
        <v xml:space="preserve">53020020002  Sistema de Gestión de economía circular diseñado, implementado y certificado </v>
      </c>
      <c r="H12" s="17" t="str">
        <f>VLOOKUP($B12,'Construccion POAI 2023'!$B$1:$AK$159,16,FALSE)</f>
        <v xml:space="preserve">Personas de 30 empresas intervenidas en temas de economia circular y sostenimiento </v>
      </c>
      <c r="I12" s="36" t="str">
        <f>VLOOKUP($B12,'Construccion POAI 2023'!$B$1:$Y$259,11,0)</f>
        <v>No</v>
      </c>
      <c r="J12" s="36" t="str">
        <f>VLOOKUP($B12,'Construccion POAI 2023'!$B$1:$Y$259,12,0)</f>
        <v>Organismo</v>
      </c>
      <c r="K12" s="36">
        <f>VLOOKUP($B12,'Construccion POAI 2023'!$B$1:$Y$259,13,0)</f>
        <v>99</v>
      </c>
      <c r="L12" s="10" t="str">
        <f>VLOOKUP($B12,'Construccion POAI 2023'!$B$1:$Y$259,14,0)</f>
        <v>Continuidad</v>
      </c>
      <c r="M12" s="129" t="str">
        <f>VLOOKUP($B12,'Construccion POAI 2023'!$B$1:$Y$259,17,0)</f>
        <v>Economía circular</v>
      </c>
      <c r="N12" s="10" t="str">
        <f>VLOOKUP($B12,'Construccion POAI 2023'!$B$1:$Y$259,18,0)</f>
        <v>Subsecretaría de Cadenas de Valor</v>
      </c>
      <c r="O12" s="26"/>
      <c r="P12" s="5"/>
      <c r="Q12" s="100"/>
      <c r="R12" s="100"/>
      <c r="S12" s="26"/>
      <c r="T12" s="26"/>
      <c r="U12" s="26"/>
      <c r="V12" s="26"/>
      <c r="W12" s="26"/>
      <c r="X12" s="26"/>
      <c r="Y12" s="26"/>
      <c r="Z12" s="26"/>
      <c r="AA12" s="26"/>
    </row>
    <row r="13" spans="1:27" ht="60" customHeight="1" x14ac:dyDescent="0.2">
      <c r="A13" s="42">
        <f t="shared" si="0"/>
        <v>12</v>
      </c>
      <c r="B13" s="42" t="s">
        <v>5118</v>
      </c>
      <c r="C13" s="37" t="str">
        <f>VLOOKUP($B13,'Construccion POAI 2023'!$B$1:$Y$259,2,0)</f>
        <v>2020760010382</v>
      </c>
      <c r="D13" s="10" t="str">
        <f>VLOOKUP($B13,'Construccion POAI 2023'!$B$1:$Y$259,3,0)</f>
        <v>Fortalecimiento para la generación de capacidades de las organizaciones del sector de economía solidaria de Cali</v>
      </c>
      <c r="E13" s="106">
        <f>VLOOKUP($B13,'Construccion POAI 2023'!$B$1:$Y$138,5,0)</f>
        <v>87168000</v>
      </c>
      <c r="F13" s="36">
        <f>VLOOKUP($B13,'Construccion POAI 2023'!$B$1:$Y$259,6,0)</f>
        <v>51050010005</v>
      </c>
      <c r="G13" s="17" t="str">
        <f>VLOOKUP($B13,'Construccion POAI 2023'!$B$1:$Y$259,8,0)</f>
        <v>51050010005  Organizaciones del sector solidario fomentadas y fortalecidas en capacidades técnicas, administrativas y productivas</v>
      </c>
      <c r="H13" s="17" t="str">
        <f>VLOOKUP($B13,'Construccion POAI 2023'!$B$1:$AK$159,16,FALSE)</f>
        <v>Organizaciones del sector solidario</v>
      </c>
      <c r="I13" s="36" t="str">
        <f>VLOOKUP($B13,'Construccion POAI 2023'!$B$1:$Y$259,11,0)</f>
        <v>No</v>
      </c>
      <c r="J13" s="36" t="str">
        <f>VLOOKUP($B13,'Construccion POAI 2023'!$B$1:$Y$259,12,0)</f>
        <v>Organismo</v>
      </c>
      <c r="K13" s="36">
        <f>VLOOKUP($B13,'Construccion POAI 2023'!$B$1:$Y$259,13,0)</f>
        <v>99</v>
      </c>
      <c r="L13" s="10" t="str">
        <f>VLOOKUP($B13,'Construccion POAI 2023'!$B$1:$Y$259,14,0)</f>
        <v>Continuidad</v>
      </c>
      <c r="M13" s="129" t="str">
        <f>VLOOKUP($B13,'Construccion POAI 2023'!$B$1:$Y$259,17,0)</f>
        <v>Economía solidaria</v>
      </c>
      <c r="N13" s="10" t="str">
        <f>VLOOKUP($B13,'Construccion POAI 2023'!$B$1:$Y$259,18,0)</f>
        <v>Subsecretaría de Servicios Productivos y Comercio Colaborativo</v>
      </c>
      <c r="O13" s="16"/>
      <c r="P13" s="5"/>
      <c r="Q13" s="100"/>
      <c r="R13" s="100"/>
      <c r="S13" s="26"/>
      <c r="T13" s="26"/>
      <c r="U13" s="26"/>
      <c r="V13" s="26"/>
      <c r="W13" s="26"/>
      <c r="X13" s="26"/>
      <c r="Y13" s="26"/>
      <c r="Z13" s="26"/>
      <c r="AA13" s="26"/>
    </row>
    <row r="14" spans="1:27" ht="60" customHeight="1" x14ac:dyDescent="0.2">
      <c r="A14" s="42">
        <f t="shared" si="0"/>
        <v>13</v>
      </c>
      <c r="B14" s="42" t="s">
        <v>5120</v>
      </c>
      <c r="C14" s="37" t="str">
        <f>VLOOKUP($B14,'Construccion POAI 2023'!$B$1:$Y$259,2,0)</f>
        <v>2020760010384</v>
      </c>
      <c r="D14" s="10" t="str">
        <f>VLOOKUP($B14,'Construccion POAI 2023'!$B$1:$Y$259,3,0)</f>
        <v>Consolidación de las Áreas de Desarrollo Naranja de Santiago de Cali</v>
      </c>
      <c r="E14" s="106">
        <f>VLOOKUP($B14,'Construccion POAI 2023'!$B$1:$Y$138,5,0)</f>
        <v>195924000</v>
      </c>
      <c r="F14" s="36">
        <f>VLOOKUP($B14,'Construccion POAI 2023'!$B$1:$Y$259,6,0)</f>
        <v>51020010002</v>
      </c>
      <c r="G14" s="17" t="str">
        <f>VLOOKUP($B14,'Construccion POAI 2023'!$B$1:$Y$259,8,0)</f>
        <v>51020010002  Áreas de Desarrollo Naranja en artes escénicas, patrimonio, gastronomía, artes visuales y digitales, audiovisual, diseño e innovación implementadas</v>
      </c>
      <c r="H14" s="17" t="str">
        <f>VLOOKUP($B14,'Construccion POAI 2023'!$B$1:$AK$159,16,FALSE)</f>
        <v>Toda la población de Cali</v>
      </c>
      <c r="I14" s="36" t="str">
        <f>VLOOKUP($B14,'Construccion POAI 2023'!$B$1:$Y$259,11,0)</f>
        <v>Si</v>
      </c>
      <c r="J14" s="36" t="str">
        <f>VLOOKUP($B14,'Construccion POAI 2023'!$B$1:$Y$259,12,0)</f>
        <v>Organismo</v>
      </c>
      <c r="K14" s="36">
        <f>VLOOKUP($B14,'Construccion POAI 2023'!$B$1:$Y$259,13,0)</f>
        <v>99</v>
      </c>
      <c r="L14" s="10" t="str">
        <f>VLOOKUP($B14,'Construccion POAI 2023'!$B$1:$Y$259,14,0)</f>
        <v>Continuidad</v>
      </c>
      <c r="M14" s="129" t="str">
        <f>VLOOKUP($B14,'Construccion POAI 2023'!$B$1:$Y$259,17,0)</f>
        <v>Economía creativa</v>
      </c>
      <c r="N14" s="10" t="str">
        <f>VLOOKUP($B14,'Construccion POAI 2023'!$B$1:$Y$259,18,0)</f>
        <v>Subsecretaría de Cadenas de Valor</v>
      </c>
      <c r="O14" s="16"/>
      <c r="P14" s="5"/>
      <c r="Q14" s="100"/>
      <c r="R14" s="100"/>
      <c r="S14" s="26"/>
      <c r="T14" s="26"/>
      <c r="U14" s="26"/>
      <c r="V14" s="26"/>
      <c r="W14" s="26"/>
      <c r="X14" s="26"/>
      <c r="Y14" s="26"/>
      <c r="Z14" s="26"/>
      <c r="AA14" s="26"/>
    </row>
    <row r="15" spans="1:27" ht="60" customHeight="1" x14ac:dyDescent="0.2">
      <c r="A15" s="42">
        <f t="shared" si="0"/>
        <v>14</v>
      </c>
      <c r="B15" s="36" t="s">
        <v>5125</v>
      </c>
      <c r="C15" s="37">
        <f>VLOOKUP($B15,'Construccion POAI 2023'!$B$1:$Y$259,2,0)</f>
        <v>2021760010408</v>
      </c>
      <c r="D15" s="10" t="str">
        <f>VLOOKUP($B15,'Construccion POAI 2023'!$B$1:$Y$259,3,0)</f>
        <v>Asistencia técnica a empresas y emprendimientos de la industria cultural y creativa en Santiago de Cali</v>
      </c>
      <c r="E15" s="106">
        <f>VLOOKUP($B15,'Construccion POAI 2023'!$B$1:$Y$138,5,0)</f>
        <v>179041000</v>
      </c>
      <c r="F15" s="36">
        <f>VLOOKUP($B15,'Construccion POAI 2023'!$B$1:$Y$259,6,0)</f>
        <v>51020010008</v>
      </c>
      <c r="G15" s="17" t="str">
        <f>VLOOKUP($B15,'Construccion POAI 2023'!$B$1:$Y$259,8,0)</f>
        <v>51020010008  Emprendimientos y empresas de la industria cultural y creativa de Cali beneficiados con asistencia técnica</v>
      </c>
      <c r="H15" s="17" t="str">
        <f>VLOOKUP($B15,'Construccion POAI 2023'!$B$1:$AK$159,16,FALSE)</f>
        <v>30 personas representantes de emprendimientos creativos y/o agente des del ecosistema</v>
      </c>
      <c r="I15" s="36" t="str">
        <f>VLOOKUP($B15,'Construccion POAI 2023'!$B$1:$Y$259,11,0)</f>
        <v>No</v>
      </c>
      <c r="J15" s="36" t="str">
        <f>VLOOKUP($B15,'Construccion POAI 2023'!$B$1:$Y$259,12,0)</f>
        <v>Organismo</v>
      </c>
      <c r="K15" s="36">
        <f>VLOOKUP($B15,'Construccion POAI 2023'!$B$1:$Y$259,13,0)</f>
        <v>99</v>
      </c>
      <c r="L15" s="10" t="str">
        <f>VLOOKUP($B15,'Construccion POAI 2023'!$B$1:$Y$259,14,0)</f>
        <v>Nuevo</v>
      </c>
      <c r="M15" s="129" t="str">
        <f>VLOOKUP($B15,'Construccion POAI 2023'!$B$1:$Y$259,17,0)</f>
        <v>Economía creativa</v>
      </c>
      <c r="N15" s="10" t="str">
        <f>VLOOKUP($B15,'Construccion POAI 2023'!$B$1:$Y$259,18,0)</f>
        <v>Subsecretaría de Cadenas de Valor</v>
      </c>
      <c r="O15" s="26"/>
      <c r="P15" s="5"/>
      <c r="Q15" s="100"/>
      <c r="R15" s="100"/>
      <c r="S15" s="26"/>
      <c r="T15" s="26"/>
      <c r="U15" s="26"/>
      <c r="V15" s="26"/>
      <c r="W15" s="26"/>
      <c r="X15" s="26"/>
      <c r="Y15" s="26"/>
      <c r="Z15" s="26"/>
      <c r="AA15" s="26"/>
    </row>
    <row r="16" spans="1:27" ht="60" customHeight="1" x14ac:dyDescent="0.2">
      <c r="A16" s="42">
        <f t="shared" si="0"/>
        <v>15</v>
      </c>
      <c r="B16" s="42" t="s">
        <v>5127</v>
      </c>
      <c r="C16" s="37" t="str">
        <f>VLOOKUP($B16,'Construccion POAI 2023'!$B$1:$Y$259,2,0)</f>
        <v>2020760010386</v>
      </c>
      <c r="D16" s="10" t="str">
        <f>VLOOKUP($B16,'Construccion POAI 2023'!$B$1:$Y$259,3,0)</f>
        <v>Fortalecimiento a los emprendimientos y empresas de industrias culturales y creativas en etapa de incubación y aceleración de Santiago de Cali</v>
      </c>
      <c r="E16" s="106">
        <f>VLOOKUP($B16,'Construccion POAI 2023'!$B$1:$Y$138,5,0)</f>
        <v>142762000</v>
      </c>
      <c r="F16" s="36">
        <f>VLOOKUP($B16,'Construccion POAI 2023'!$B$1:$Y$259,6,0)</f>
        <v>51020010003</v>
      </c>
      <c r="G16" s="17" t="str">
        <f>VLOOKUP($B16,'Construccion POAI 2023'!$B$1:$Y$259,8,0)</f>
        <v>51020010003  Emprendimientos y empresas de industrias creativas para la incubación, aceleración y sofisticación fortalecidos</v>
      </c>
      <c r="H16" s="17" t="str">
        <f>VLOOKUP($B16,'Construccion POAI 2023'!$B$1:$AK$159,16,FALSE)</f>
        <v xml:space="preserve">35 personas representantes de 35 emprendimientos, y 15 personas representantes de  empresas de industria cultural y creativa.  </v>
      </c>
      <c r="I16" s="36" t="str">
        <f>VLOOKUP($B16,'Construccion POAI 2023'!$B$1:$Y$259,11,0)</f>
        <v>No</v>
      </c>
      <c r="J16" s="36" t="str">
        <f>VLOOKUP($B16,'Construccion POAI 2023'!$B$1:$Y$259,12,0)</f>
        <v>Organismo</v>
      </c>
      <c r="K16" s="36">
        <f>VLOOKUP($B16,'Construccion POAI 2023'!$B$1:$Y$259,13,0)</f>
        <v>99</v>
      </c>
      <c r="L16" s="10" t="str">
        <f>VLOOKUP($B16,'Construccion POAI 2023'!$B$1:$Y$259,14,0)</f>
        <v>Continuidad</v>
      </c>
      <c r="M16" s="129" t="str">
        <f>VLOOKUP($B16,'Construccion POAI 2023'!$B$1:$Y$259,17,0)</f>
        <v>Economía creativa</v>
      </c>
      <c r="N16" s="10" t="str">
        <f>VLOOKUP($B16,'Construccion POAI 2023'!$B$1:$Y$259,18,0)</f>
        <v>Subsecretaría de Cadenas de Valor</v>
      </c>
      <c r="O16" s="26"/>
      <c r="P16" s="5"/>
      <c r="Q16" s="100"/>
      <c r="R16" s="100"/>
      <c r="S16" s="26"/>
      <c r="T16" s="26"/>
      <c r="U16" s="26"/>
      <c r="V16" s="26"/>
      <c r="W16" s="26"/>
      <c r="X16" s="26"/>
      <c r="Y16" s="26"/>
      <c r="Z16" s="26"/>
      <c r="AA16" s="26"/>
    </row>
    <row r="17" spans="1:27" ht="60" customHeight="1" x14ac:dyDescent="0.2">
      <c r="A17" s="42">
        <f t="shared" si="0"/>
        <v>16</v>
      </c>
      <c r="B17" s="42" t="s">
        <v>5129</v>
      </c>
      <c r="C17" s="37" t="str">
        <f>VLOOKUP($B17,'Construccion POAI 2023'!$B$1:$Y$259,2,0)</f>
        <v>2020760010387</v>
      </c>
      <c r="D17" s="10" t="str">
        <f>VLOOKUP($B17,'Construccion POAI 2023'!$B$1:$Y$259,3,0)</f>
        <v>Producción cinematográfica y audiovisual competitiva en Santiago de Cali</v>
      </c>
      <c r="E17" s="106">
        <f>VLOOKUP($B17,'Construccion POAI 2023'!$B$1:$Y$138,5,0)</f>
        <v>135594000</v>
      </c>
      <c r="F17" s="36">
        <f>VLOOKUP($B17,'Construccion POAI 2023'!$B$1:$Y$259,6,0)</f>
        <v>51020010009</v>
      </c>
      <c r="G17" s="17" t="str">
        <f>VLOOKUP($B17,'Construccion POAI 2023'!$B$1:$Y$259,8,0)</f>
        <v>51020010009  Proyectos de inversión nacional y extranjera para el sector fílmico apoyados</v>
      </c>
      <c r="H17" s="17" t="str">
        <f>VLOOKUP($B17,'Construccion POAI 2023'!$B$1:$AK$159,16,FALSE)</f>
        <v>Personas (profesionales del sector audiovisual)</v>
      </c>
      <c r="I17" s="36" t="str">
        <f>VLOOKUP($B17,'Construccion POAI 2023'!$B$1:$Y$259,11,0)</f>
        <v>No</v>
      </c>
      <c r="J17" s="36" t="str">
        <f>VLOOKUP($B17,'Construccion POAI 2023'!$B$1:$Y$259,12,0)</f>
        <v>Organismo</v>
      </c>
      <c r="K17" s="36">
        <f>VLOOKUP($B17,'Construccion POAI 2023'!$B$1:$Y$259,13,0)</f>
        <v>99</v>
      </c>
      <c r="L17" s="10" t="str">
        <f>VLOOKUP($B17,'Construccion POAI 2023'!$B$1:$Y$259,14,0)</f>
        <v>Continuidad</v>
      </c>
      <c r="M17" s="129" t="str">
        <f>VLOOKUP($B17,'Construccion POAI 2023'!$B$1:$Y$259,17,0)</f>
        <v>Economía creativa</v>
      </c>
      <c r="N17" s="10" t="str">
        <f>VLOOKUP($B17,'Construccion POAI 2023'!$B$1:$Y$259,18,0)</f>
        <v>Subsecretaría de Cadenas de Valor</v>
      </c>
      <c r="O17" s="26"/>
      <c r="P17" s="5"/>
      <c r="Q17" s="100"/>
      <c r="R17" s="100"/>
      <c r="S17" s="26"/>
      <c r="T17" s="26"/>
      <c r="U17" s="26"/>
      <c r="V17" s="26"/>
      <c r="W17" s="26"/>
      <c r="X17" s="26"/>
      <c r="Y17" s="26"/>
      <c r="Z17" s="26"/>
      <c r="AA17" s="26"/>
    </row>
    <row r="18" spans="1:27" ht="60" customHeight="1" x14ac:dyDescent="0.2">
      <c r="A18" s="42">
        <f t="shared" si="0"/>
        <v>17</v>
      </c>
      <c r="B18" s="42" t="s">
        <v>5131</v>
      </c>
      <c r="C18" s="37" t="str">
        <f>VLOOKUP($B18,'Construccion POAI 2023'!$B$1:$Y$259,2,0)</f>
        <v>2020760010388</v>
      </c>
      <c r="D18" s="10" t="str">
        <f>VLOOKUP($B18,'Construccion POAI 2023'!$B$1:$Y$259,3,0)</f>
        <v>Fortalecimiento al consumo cultural y creativo en Santiago de Cali</v>
      </c>
      <c r="E18" s="106">
        <f>VLOOKUP($B18,'Construccion POAI 2023'!$B$1:$Y$138,5,0)</f>
        <v>140648000</v>
      </c>
      <c r="F18" s="36">
        <f>VLOOKUP($B18,'Construccion POAI 2023'!$B$1:$Y$259,6,0)</f>
        <v>51020010006</v>
      </c>
      <c r="G18" s="17" t="str">
        <f>VLOOKUP($B18,'Construccion POAI 2023'!$B$1:$Y$259,8,0)</f>
        <v>51020010006  Organizaciones de consumo cultural y creativo apoyadas</v>
      </c>
      <c r="H18" s="17" t="str">
        <f>VLOOKUP($B18,'Construccion POAI 2023'!$B$1:$AK$159,16,FALSE)</f>
        <v>organizaciones culturales y creativas de la ciudad</v>
      </c>
      <c r="I18" s="36" t="str">
        <f>VLOOKUP($B18,'Construccion POAI 2023'!$B$1:$Y$259,11,0)</f>
        <v>No</v>
      </c>
      <c r="J18" s="36" t="str">
        <f>VLOOKUP($B18,'Construccion POAI 2023'!$B$1:$Y$259,12,0)</f>
        <v>Organismo</v>
      </c>
      <c r="K18" s="36">
        <f>VLOOKUP($B18,'Construccion POAI 2023'!$B$1:$Y$259,13,0)</f>
        <v>99</v>
      </c>
      <c r="L18" s="10" t="str">
        <f>VLOOKUP($B18,'Construccion POAI 2023'!$B$1:$Y$259,14,0)</f>
        <v>Continuidad</v>
      </c>
      <c r="M18" s="129" t="str">
        <f>VLOOKUP($B18,'Construccion POAI 2023'!$B$1:$Y$259,17,0)</f>
        <v>Economía creativa</v>
      </c>
      <c r="N18" s="10" t="str">
        <f>VLOOKUP($B18,'Construccion POAI 2023'!$B$1:$Y$259,18,0)</f>
        <v>Subsecretaría de Cadenas de Valor</v>
      </c>
      <c r="O18" s="26"/>
      <c r="P18" s="5"/>
      <c r="Q18" s="100"/>
      <c r="R18" s="100"/>
      <c r="S18" s="26"/>
      <c r="T18" s="26"/>
      <c r="U18" s="26"/>
      <c r="V18" s="26"/>
      <c r="W18" s="26"/>
      <c r="X18" s="26"/>
      <c r="Y18" s="26"/>
      <c r="Z18" s="26"/>
      <c r="AA18" s="26"/>
    </row>
    <row r="19" spans="1:27" ht="60" customHeight="1" x14ac:dyDescent="0.2">
      <c r="A19" s="42">
        <f t="shared" si="0"/>
        <v>18</v>
      </c>
      <c r="B19" s="42" t="s">
        <v>5133</v>
      </c>
      <c r="C19" s="37" t="str">
        <f>VLOOKUP($B19,'Construccion POAI 2023'!$B$1:$Y$259,2,0)</f>
        <v>2020760010389</v>
      </c>
      <c r="D19" s="10" t="str">
        <f>VLOOKUP($B19,'Construccion POAI 2023'!$B$1:$Y$259,3,0)</f>
        <v>Mejoramiento a la competitividad sostenible de los mercados de industrias culturales y creativas de Santiago de Cali</v>
      </c>
      <c r="E19" s="106">
        <f>VLOOKUP($B19,'Construccion POAI 2023'!$B$1:$Y$138,5,0)</f>
        <v>200000000</v>
      </c>
      <c r="F19" s="36">
        <f>VLOOKUP($B19,'Construccion POAI 2023'!$B$1:$Y$259,6,0)</f>
        <v>51020010004</v>
      </c>
      <c r="G19" s="17" t="str">
        <f>VLOOKUP($B19,'Construccion POAI 2023'!$B$1:$Y$259,8,0)</f>
        <v>51020010004  Mercados de industrias culturales y creativas fortalecidos en competitividad sostenible</v>
      </c>
      <c r="H19" s="17" t="str">
        <f>VLOOKUP($B19,'Construccion POAI 2023'!$B$1:$AK$159,16,FALSE)</f>
        <v xml:space="preserve">bandas musicales, compradores, invitados y asistentes, empresas del sector creativo, asistentes a conferencias, invitados y compradores en el MEC
</v>
      </c>
      <c r="I19" s="36" t="str">
        <f>VLOOKUP($B19,'Construccion POAI 2023'!$B$1:$Y$259,11,0)</f>
        <v>No</v>
      </c>
      <c r="J19" s="36" t="str">
        <f>VLOOKUP($B19,'Construccion POAI 2023'!$B$1:$Y$259,12,0)</f>
        <v>Organismo</v>
      </c>
      <c r="K19" s="36">
        <f>VLOOKUP($B19,'Construccion POAI 2023'!$B$1:$Y$259,13,0)</f>
        <v>99</v>
      </c>
      <c r="L19" s="10" t="str">
        <f>VLOOKUP($B19,'Construccion POAI 2023'!$B$1:$Y$259,14,0)</f>
        <v>Continuidad</v>
      </c>
      <c r="M19" s="129" t="str">
        <f>VLOOKUP($B19,'Construccion POAI 2023'!$B$1:$Y$259,17,0)</f>
        <v>Economía creativa</v>
      </c>
      <c r="N19" s="10" t="str">
        <f>VLOOKUP($B19,'Construccion POAI 2023'!$B$1:$Y$259,18,0)</f>
        <v>Subsecretaría de Cadenas de Valor</v>
      </c>
      <c r="O19" s="26"/>
      <c r="P19" s="5"/>
      <c r="Q19" s="100"/>
      <c r="R19" s="100"/>
      <c r="S19" s="26"/>
      <c r="T19" s="26"/>
      <c r="U19" s="26"/>
      <c r="V19" s="26"/>
      <c r="W19" s="26"/>
      <c r="X19" s="26"/>
      <c r="Y19" s="26"/>
      <c r="Z19" s="26"/>
      <c r="AA19" s="26"/>
    </row>
    <row r="20" spans="1:27" ht="60" customHeight="1" x14ac:dyDescent="0.2">
      <c r="A20" s="42">
        <f t="shared" si="0"/>
        <v>19</v>
      </c>
      <c r="B20" s="42" t="s">
        <v>5137</v>
      </c>
      <c r="C20" s="37" t="str">
        <f>VLOOKUP($B20,'Construccion POAI 2023'!$B$1:$Y$259,2,0)</f>
        <v>2020760010390</v>
      </c>
      <c r="D20" s="10" t="str">
        <f>VLOOKUP($B20,'Construccion POAI 2023'!$B$1:$Y$259,3,0)</f>
        <v>Desarrollo de competencias como técnicos laborales a víctimas del conflicto armado para la empleabilidad en Santiago de Cali</v>
      </c>
      <c r="E20" s="106">
        <f>VLOOKUP($B20,'Construccion POAI 2023'!$B$1:$Y$138,5,0)</f>
        <v>315000000</v>
      </c>
      <c r="F20" s="36">
        <f>VLOOKUP($B20,'Construccion POAI 2023'!$B$1:$Y$259,6,0)</f>
        <v>51040010005</v>
      </c>
      <c r="G20" s="17" t="str">
        <f>VLOOKUP($B20,'Construccion POAI 2023'!$B$1:$Y$259,8,0)</f>
        <v>51040010005  Víctimas del conflicto armado formadas como técnicos laborales por competencias</v>
      </c>
      <c r="H20" s="17" t="str">
        <f>VLOOKUP($B20,'Construccion POAI 2023'!$B$1:$AK$159,16,FALSE)</f>
        <v>Víctimas del comflicto armado</v>
      </c>
      <c r="I20" s="36" t="str">
        <f>VLOOKUP($B20,'Construccion POAI 2023'!$B$1:$Y$259,11,0)</f>
        <v>No</v>
      </c>
      <c r="J20" s="36" t="str">
        <f>VLOOKUP($B20,'Construccion POAI 2023'!$B$1:$Y$259,12,0)</f>
        <v>Organismo</v>
      </c>
      <c r="K20" s="36">
        <f>VLOOKUP($B20,'Construccion POAI 2023'!$B$1:$Y$259,13,0)</f>
        <v>99</v>
      </c>
      <c r="L20" s="10" t="str">
        <f>VLOOKUP($B20,'Construccion POAI 2023'!$B$1:$Y$259,14,0)</f>
        <v>Continuidad</v>
      </c>
      <c r="M20" s="129" t="str">
        <f>VLOOKUP($B20,'Construccion POAI 2023'!$B$1:$Y$259,17,0)</f>
        <v>Empleabilidad</v>
      </c>
      <c r="N20" s="10" t="str">
        <f>VLOOKUP($B20,'Construccion POAI 2023'!$B$1:$Y$259,18,0)</f>
        <v>Subsecretaría de Servicios Productivos y Comercio Colaborativo</v>
      </c>
      <c r="O20" s="26"/>
      <c r="P20" s="5"/>
      <c r="Q20" s="100"/>
      <c r="R20" s="100"/>
      <c r="S20" s="26"/>
      <c r="T20" s="26"/>
      <c r="U20" s="26"/>
      <c r="V20" s="26"/>
      <c r="W20" s="26"/>
      <c r="X20" s="26"/>
      <c r="Y20" s="26"/>
      <c r="Z20" s="26"/>
      <c r="AA20" s="26"/>
    </row>
    <row r="21" spans="1:27" ht="60" customHeight="1" x14ac:dyDescent="0.2">
      <c r="A21" s="42">
        <f t="shared" si="0"/>
        <v>20</v>
      </c>
      <c r="B21" s="42" t="s">
        <v>5144</v>
      </c>
      <c r="C21" s="37" t="str">
        <f>VLOOKUP($B21,'Construccion POAI 2023'!$B$1:$Y$259,2,0)</f>
        <v>2020760010393</v>
      </c>
      <c r="D21" s="10" t="str">
        <f>VLOOKUP($B21,'Construccion POAI 2023'!$B$1:$Y$259,3,0)</f>
        <v>Desarrollo de competencias laborales a personas con vulnerabilidad laboral para la empleabilidad en Santiago de Cali</v>
      </c>
      <c r="E21" s="106">
        <f>VLOOKUP($B21,'Construccion POAI 2023'!$B$1:$Y$138,5,0)</f>
        <v>1232980000</v>
      </c>
      <c r="F21" s="36">
        <f>VLOOKUP($B21,'Construccion POAI 2023'!$B$1:$Y$259,6,0)</f>
        <v>51040010001</v>
      </c>
      <c r="G21" s="17" t="str">
        <f>VLOOKUP($B21,'Construccion POAI 2023'!$B$1:$Y$259,8,0)</f>
        <v xml:space="preserve">51040010001  Personas formadas en competencias laborales para la inserción en los sectores de mayor demanda del mercado laboral, con enfoque diferencial, de género y generacional </v>
      </c>
      <c r="H21" s="17" t="str">
        <f>VLOOKUP($B21,'Construccion POAI 2023'!$B$1:$AK$159,16,FALSE)</f>
        <v>Personas con vulnerabilidad laboral</v>
      </c>
      <c r="I21" s="36" t="str">
        <f>VLOOKUP($B21,'Construccion POAI 2023'!$B$1:$Y$259,11,0)</f>
        <v>No</v>
      </c>
      <c r="J21" s="36" t="str">
        <f>VLOOKUP($B21,'Construccion POAI 2023'!$B$1:$Y$259,12,0)</f>
        <v>Organismo</v>
      </c>
      <c r="K21" s="36">
        <f>VLOOKUP($B21,'Construccion POAI 2023'!$B$1:$Y$259,13,0)</f>
        <v>99</v>
      </c>
      <c r="L21" s="10" t="str">
        <f>VLOOKUP($B21,'Construccion POAI 2023'!$B$1:$Y$259,14,0)</f>
        <v>Continuidad</v>
      </c>
      <c r="M21" s="129" t="str">
        <f>VLOOKUP($B21,'Construccion POAI 2023'!$B$1:$Y$259,17,0)</f>
        <v>Empleabilidad</v>
      </c>
      <c r="N21" s="10" t="str">
        <f>VLOOKUP($B21,'Construccion POAI 2023'!$B$1:$Y$259,18,0)</f>
        <v>Subsecretaría de Servicios Productivos y Comercio Colaborativo</v>
      </c>
      <c r="O21" s="26"/>
      <c r="P21" s="5"/>
      <c r="Q21" s="100"/>
      <c r="R21" s="100"/>
      <c r="S21" s="26"/>
      <c r="T21" s="26"/>
      <c r="U21" s="26"/>
      <c r="V21" s="26"/>
      <c r="W21" s="26"/>
      <c r="X21" s="26"/>
      <c r="Y21" s="26"/>
      <c r="Z21" s="26"/>
      <c r="AA21" s="26"/>
    </row>
    <row r="22" spans="1:27" ht="60" customHeight="1" x14ac:dyDescent="0.2">
      <c r="A22" s="42">
        <f t="shared" si="0"/>
        <v>21</v>
      </c>
      <c r="B22" s="42" t="s">
        <v>5148</v>
      </c>
      <c r="C22" s="37" t="str">
        <f>VLOOKUP($B22,'Construccion POAI 2023'!$B$1:$Y$259,2,0)</f>
        <v>2020760010395</v>
      </c>
      <c r="D22" s="10" t="str">
        <f>VLOOKUP($B22,'Construccion POAI 2023'!$B$1:$Y$259,3,0)</f>
        <v>Desarrollo de rutas de acercamiento entre la oferta y la demanda laboral a personas desempleadas en Santiago de Cali</v>
      </c>
      <c r="E22" s="106">
        <f>VLOOKUP($B22,'Construccion POAI 2023'!$B$1:$Y$138,5,0)</f>
        <v>61440000</v>
      </c>
      <c r="F22" s="36">
        <f>VLOOKUP($B22,'Construccion POAI 2023'!$B$1:$Y$259,6,0)</f>
        <v>51040010004</v>
      </c>
      <c r="G22" s="17" t="str">
        <f>VLOOKUP($B22,'Construccion POAI 2023'!$B$1:$Y$259,8,0)</f>
        <v xml:space="preserve">51040010004  Personas vinculadas a rutas para la inserción laboral </v>
      </c>
      <c r="H22" s="17" t="str">
        <f>VLOOKUP($B22,'Construccion POAI 2023'!$B$1:$AK$159,16,FALSE)</f>
        <v>Personas desempleadas</v>
      </c>
      <c r="I22" s="36" t="str">
        <f>VLOOKUP($B22,'Construccion POAI 2023'!$B$1:$Y$259,11,0)</f>
        <v>No</v>
      </c>
      <c r="J22" s="36" t="str">
        <f>VLOOKUP($B22,'Construccion POAI 2023'!$B$1:$Y$259,12,0)</f>
        <v>Organismo</v>
      </c>
      <c r="K22" s="36">
        <f>VLOOKUP($B22,'Construccion POAI 2023'!$B$1:$Y$259,13,0)</f>
        <v>99</v>
      </c>
      <c r="L22" s="10" t="str">
        <f>VLOOKUP($B22,'Construccion POAI 2023'!$B$1:$Y$259,14,0)</f>
        <v>Continuidad</v>
      </c>
      <c r="M22" s="129" t="str">
        <f>VLOOKUP($B22,'Construccion POAI 2023'!$B$1:$Y$259,17,0)</f>
        <v>Empleabilidad</v>
      </c>
      <c r="N22" s="10" t="str">
        <f>VLOOKUP($B22,'Construccion POAI 2023'!$B$1:$Y$259,18,0)</f>
        <v>Subsecretaría de Servicios Productivos y Comercio Colaborativo</v>
      </c>
      <c r="O22" s="26"/>
      <c r="P22" s="5"/>
      <c r="Q22" s="100"/>
      <c r="R22" s="100"/>
      <c r="S22" s="26"/>
      <c r="T22" s="26"/>
      <c r="U22" s="26"/>
      <c r="V22" s="26"/>
      <c r="W22" s="26"/>
      <c r="X22" s="26"/>
      <c r="Y22" s="26"/>
      <c r="Z22" s="26"/>
      <c r="AA22" s="26"/>
    </row>
    <row r="23" spans="1:27" ht="60" customHeight="1" x14ac:dyDescent="0.2">
      <c r="A23" s="42">
        <f t="shared" si="0"/>
        <v>22</v>
      </c>
      <c r="B23" s="36" t="s">
        <v>5152</v>
      </c>
      <c r="C23" s="37" t="str">
        <f>VLOOKUP($B23,'Construccion POAI 2023'!$B$1:$Y$259,2,0)</f>
        <v>2020760010397</v>
      </c>
      <c r="D23" s="10" t="str">
        <f>VLOOKUP($B23,'Construccion POAI 2023'!$B$1:$Y$259,3,0)</f>
        <v>Mejoramiento comercial de los mercados campesinos con prácticas agrícolas de producción limpia de Santiago de Cali</v>
      </c>
      <c r="E23" s="106">
        <f>VLOOKUP($B23,'Construccion POAI 2023'!$B$1:$Y$138,5,0)</f>
        <v>169610000</v>
      </c>
      <c r="F23" s="36">
        <f>VLOOKUP($B23,'Construccion POAI 2023'!$B$1:$Y$259,6,0)</f>
        <v>51050020002</v>
      </c>
      <c r="G23" s="17" t="str">
        <f>VLOOKUP($B23,'Construccion POAI 2023'!$B$1:$Y$259,8,0)</f>
        <v>51050020002  Mercados agroecológicos y campesinos realizados</v>
      </c>
      <c r="H23" s="17" t="str">
        <f>VLOOKUP($B23,'Construccion POAI 2023'!$B$1:$AK$159,16,FALSE)</f>
        <v>Productores rurales con prácticas de producción limpia.</v>
      </c>
      <c r="I23" s="36" t="str">
        <f>VLOOKUP($B23,'Construccion POAI 2023'!$B$1:$Y$259,11,0)</f>
        <v>No</v>
      </c>
      <c r="J23" s="36" t="str">
        <f>VLOOKUP($B23,'Construccion POAI 2023'!$B$1:$Y$259,12,0)</f>
        <v>Organismo</v>
      </c>
      <c r="K23" s="36">
        <f>VLOOKUP($B23,'Construccion POAI 2023'!$B$1:$Y$259,13,0)</f>
        <v>99</v>
      </c>
      <c r="L23" s="10" t="str">
        <f>VLOOKUP($B23,'Construccion POAI 2023'!$B$1:$Y$259,14,0)</f>
        <v>Continuidad</v>
      </c>
      <c r="M23" s="129" t="str">
        <f>VLOOKUP($B23,'Construccion POAI 2023'!$B$1:$Y$259,17,0)</f>
        <v>Seguridad alimentaria</v>
      </c>
      <c r="N23" s="10" t="str">
        <f>VLOOKUP($B23,'Construccion POAI 2023'!$B$1:$Y$259,18,0)</f>
        <v>Subsecretaría de Servicios Productivos y Comercio Colaborativo</v>
      </c>
      <c r="O23" s="26"/>
      <c r="P23" s="5"/>
      <c r="Q23" s="100"/>
      <c r="R23" s="100"/>
      <c r="S23" s="26"/>
      <c r="T23" s="26"/>
      <c r="U23" s="26"/>
      <c r="V23" s="26"/>
      <c r="W23" s="26"/>
      <c r="X23" s="26"/>
      <c r="Y23" s="26"/>
      <c r="Z23" s="26"/>
      <c r="AA23" s="26"/>
    </row>
    <row r="24" spans="1:27" ht="60" customHeight="1" x14ac:dyDescent="0.2">
      <c r="A24" s="42">
        <f t="shared" si="0"/>
        <v>23</v>
      </c>
      <c r="B24" s="42" t="s">
        <v>5155</v>
      </c>
      <c r="C24" s="37" t="str">
        <f>VLOOKUP($B24,'Construccion POAI 2023'!$B$1:$Y$259,2,0)</f>
        <v>2020760010398</v>
      </c>
      <c r="D24" s="10" t="str">
        <f>VLOOKUP($B24,'Construccion POAI 2023'!$B$1:$Y$259,3,0)</f>
        <v>Fortalecimiento del sistema de operación de las plazas de mercado de Santiago de Cali</v>
      </c>
      <c r="E24" s="106">
        <f>VLOOKUP($B24,'Construccion POAI 2023'!$B$1:$Y$138,5,0)</f>
        <v>402040000</v>
      </c>
      <c r="F24" s="36">
        <f>VLOOKUP($B24,'Construccion POAI 2023'!$B$1:$Y$259,6,0)</f>
        <v>51050020003</v>
      </c>
      <c r="G24" s="17" t="str">
        <f>VLOOKUP($B24,'Construccion POAI 2023'!$B$1:$Y$259,8,0)</f>
        <v>51050020003  Sistema de operación de las plazas de mercado diseñado e implementado</v>
      </c>
      <c r="H24" s="17" t="str">
        <f>VLOOKUP($B24,'Construccion POAI 2023'!$B$1:$AK$159,16,FALSE)</f>
        <v>comerciantes de plazas de mercado</v>
      </c>
      <c r="I24" s="36" t="str">
        <f>VLOOKUP($B24,'Construccion POAI 2023'!$B$1:$Y$259,11,0)</f>
        <v>Si</v>
      </c>
      <c r="J24" s="36" t="str">
        <f>VLOOKUP($B24,'Construccion POAI 2023'!$B$1:$Y$259,12,0)</f>
        <v>Organismo</v>
      </c>
      <c r="K24" s="36">
        <f>VLOOKUP($B24,'Construccion POAI 2023'!$B$1:$Y$259,13,0)</f>
        <v>99</v>
      </c>
      <c r="L24" s="10" t="str">
        <f>VLOOKUP($B24,'Construccion POAI 2023'!$B$1:$Y$259,14,0)</f>
        <v>Continuidad</v>
      </c>
      <c r="M24" s="129" t="str">
        <f>VLOOKUP($B24,'Construccion POAI 2023'!$B$1:$Y$259,17,0)</f>
        <v>Seguridad alimentaria</v>
      </c>
      <c r="N24" s="10" t="str">
        <f>VLOOKUP($B24,'Construccion POAI 2023'!$B$1:$Y$259,18,0)</f>
        <v>Subsecretaría de Servicios Productivos y Comercio Colaborativo</v>
      </c>
      <c r="O24" s="26"/>
      <c r="P24" s="5"/>
      <c r="Q24" s="100"/>
      <c r="R24" s="100"/>
      <c r="S24" s="26"/>
      <c r="T24" s="26"/>
      <c r="U24" s="26"/>
      <c r="V24" s="26"/>
      <c r="W24" s="26"/>
      <c r="X24" s="26"/>
      <c r="Y24" s="26"/>
      <c r="Z24" s="26"/>
      <c r="AA24" s="26"/>
    </row>
    <row r="25" spans="1:27" ht="60" customHeight="1" x14ac:dyDescent="0.2">
      <c r="A25" s="42">
        <f t="shared" si="0"/>
        <v>24</v>
      </c>
      <c r="B25" s="36" t="s">
        <v>5157</v>
      </c>
      <c r="C25" s="37" t="str">
        <f>VLOOKUP($B25,'Construccion POAI 2023'!$B$1:$Y$259,2,0)</f>
        <v>2020760010399</v>
      </c>
      <c r="D25" s="10" t="str">
        <f>VLOOKUP($B25,'Construccion POAI 2023'!$B$1:$Y$259,3,0)</f>
        <v>Fortalecimiento de estrategias organizativas para los procesos comerciales de los productos agrícolas en Santiago de Cali</v>
      </c>
      <c r="E25" s="106">
        <f>VLOOKUP($B25,'Construccion POAI 2023'!$B$1:$Y$138,5,0)</f>
        <v>155594000</v>
      </c>
      <c r="F25" s="36">
        <f>VLOOKUP($B25,'Construccion POAI 2023'!$B$1:$Y$259,6,0)</f>
        <v>51050020001</v>
      </c>
      <c r="G25" s="17" t="str">
        <f>VLOOKUP($B25,'Construccion POAI 2023'!$B$1:$Y$259,8,0)</f>
        <v xml:space="preserve">51050020001  Unidades productivas rurales atendidas para la comercialización de los productos agrícolas </v>
      </c>
      <c r="H25" s="17" t="str">
        <f>VLOOKUP($B25,'Construccion POAI 2023'!$B$1:$AK$159,16,FALSE)</f>
        <v>6 Unidades productivas rurales (por cada unidad productiva se atendera en promedio a 15 productores rurales)</v>
      </c>
      <c r="I25" s="36" t="str">
        <f>VLOOKUP($B25,'Construccion POAI 2023'!$B$1:$Y$259,11,0)</f>
        <v>No</v>
      </c>
      <c r="J25" s="36" t="str">
        <f>VLOOKUP($B25,'Construccion POAI 2023'!$B$1:$Y$259,12,0)</f>
        <v>Organismo</v>
      </c>
      <c r="K25" s="36">
        <f>VLOOKUP($B25,'Construccion POAI 2023'!$B$1:$Y$259,13,0)</f>
        <v>99</v>
      </c>
      <c r="L25" s="10" t="str">
        <f>VLOOKUP($B25,'Construccion POAI 2023'!$B$1:$Y$259,14,0)</f>
        <v>Continuidad</v>
      </c>
      <c r="M25" s="129" t="str">
        <f>VLOOKUP($B25,'Construccion POAI 2023'!$B$1:$Y$259,17,0)</f>
        <v>Seguridad alimentaria</v>
      </c>
      <c r="N25" s="10" t="str">
        <f>VLOOKUP($B25,'Construccion POAI 2023'!$B$1:$Y$259,18,0)</f>
        <v>Subsecretaría de Servicios Productivos y Comercio Colaborativo</v>
      </c>
      <c r="O25" s="26"/>
      <c r="P25" s="5"/>
      <c r="Q25" s="100"/>
      <c r="R25" s="100"/>
      <c r="S25" s="26"/>
      <c r="T25" s="26"/>
      <c r="U25" s="26"/>
      <c r="V25" s="26"/>
      <c r="W25" s="26"/>
      <c r="X25" s="26"/>
      <c r="Y25" s="26"/>
      <c r="Z25" s="26"/>
      <c r="AA25" s="26"/>
    </row>
    <row r="26" spans="1:27" ht="60" customHeight="1" x14ac:dyDescent="0.2">
      <c r="A26" s="42">
        <f t="shared" si="0"/>
        <v>25</v>
      </c>
      <c r="B26" s="36" t="s">
        <v>5161</v>
      </c>
      <c r="C26" s="37" t="str">
        <f>VLOOKUP($B26,'Construccion POAI 2023'!$B$1:$Y$259,2,0)</f>
        <v>2020760010408</v>
      </c>
      <c r="D26" s="10" t="str">
        <f>VLOOKUP($B26,'Construccion POAI 2023'!$B$1:$Y$259,3,0)</f>
        <v>Fortalecimiento a las empresas y emprendimientos en capacidades para el fomento de la economía circular en Cali</v>
      </c>
      <c r="E26" s="106">
        <f>VLOOKUP($B26,'Construccion POAI 2023'!$B$1:$Y$138,5,0)</f>
        <v>199401000</v>
      </c>
      <c r="F26" s="36">
        <f>VLOOKUP($B26,'Construccion POAI 2023'!$B$1:$Y$259,6,0)</f>
        <v>53020020001</v>
      </c>
      <c r="G26" s="17" t="str">
        <f>VLOOKUP($B26,'Construccion POAI 2023'!$B$1:$Y$259,8,0)</f>
        <v xml:space="preserve">53020020001  Empresas y emprendimientos fortalecidos en capacidades para el fomento de la economía Circular </v>
      </c>
      <c r="H26" s="17" t="str">
        <f>VLOOKUP($B26,'Construccion POAI 2023'!$B$1:$AK$159,16,FALSE)</f>
        <v>Ciudadanos de cali promotores, socios y/o colaboradores de iniciativas de negocio verdes</v>
      </c>
      <c r="I26" s="36" t="str">
        <f>VLOOKUP($B26,'Construccion POAI 2023'!$B$1:$Y$259,11,0)</f>
        <v>No</v>
      </c>
      <c r="J26" s="36" t="str">
        <f>VLOOKUP($B26,'Construccion POAI 2023'!$B$1:$Y$259,12,0)</f>
        <v>Organismo</v>
      </c>
      <c r="K26" s="36">
        <f>VLOOKUP($B26,'Construccion POAI 2023'!$B$1:$Y$259,13,0)</f>
        <v>99</v>
      </c>
      <c r="L26" s="10" t="str">
        <f>VLOOKUP($B26,'Construccion POAI 2023'!$B$1:$Y$259,14,0)</f>
        <v>Continuidad</v>
      </c>
      <c r="M26" s="129" t="str">
        <f>VLOOKUP($B26,'Construccion POAI 2023'!$B$1:$Y$259,17,0)</f>
        <v>Economía circular</v>
      </c>
      <c r="N26" s="10" t="str">
        <f>VLOOKUP($B26,'Construccion POAI 2023'!$B$1:$Y$259,18,0)</f>
        <v>Subsecretaría de Cadenas de Valor</v>
      </c>
      <c r="O26" s="26"/>
      <c r="P26" s="5"/>
      <c r="Q26" s="100"/>
      <c r="R26" s="100"/>
      <c r="S26" s="26"/>
      <c r="T26" s="26"/>
      <c r="U26" s="26"/>
      <c r="V26" s="26"/>
      <c r="W26" s="26"/>
      <c r="X26" s="26"/>
      <c r="Y26" s="26"/>
      <c r="Z26" s="26"/>
      <c r="AA26" s="26"/>
    </row>
    <row r="27" spans="1:27" ht="60" customHeight="1" x14ac:dyDescent="0.2">
      <c r="A27" s="42">
        <f t="shared" si="0"/>
        <v>26</v>
      </c>
      <c r="B27" s="42" t="s">
        <v>5165</v>
      </c>
      <c r="C27" s="37" t="str">
        <f>VLOOKUP($B27,'Construccion POAI 2023'!$B$1:$Y$259,2,0)</f>
        <v>2020760010404</v>
      </c>
      <c r="D27" s="10" t="str">
        <f>VLOOKUP($B27,'Construccion POAI 2023'!$B$1:$Y$259,3,0)</f>
        <v>Optimización del capital humano capacitado en Tecnologías de la Cuarta Revolución Industrial en la ciudad de Santiago de Cali</v>
      </c>
      <c r="E27" s="106">
        <f>VLOOKUP($B27,'Construccion POAI 2023'!$B$1:$Y$138,5,0)</f>
        <v>525487000</v>
      </c>
      <c r="F27" s="36">
        <f>VLOOKUP($B27,'Construccion POAI 2023'!$B$1:$Y$259,6,0)</f>
        <v>51010010038</v>
      </c>
      <c r="G27" s="17" t="str">
        <f>VLOOKUP($B27,'Construccion POAI 2023'!$B$1:$Y$259,8,0)</f>
        <v>51010010038  Actores oferentes de capacidades TIC formados y activos en la plataforma</v>
      </c>
      <c r="H27" s="17" t="s">
        <v>5644</v>
      </c>
      <c r="I27" s="36" t="str">
        <f>VLOOKUP($B27,'Construccion POAI 2023'!$B$1:$Y$259,11,0)</f>
        <v>No</v>
      </c>
      <c r="J27" s="36" t="str">
        <f>VLOOKUP($B27,'Construccion POAI 2023'!$B$1:$Y$259,12,0)</f>
        <v>Organismo</v>
      </c>
      <c r="K27" s="36">
        <f>VLOOKUP($B27,'Construccion POAI 2023'!$B$1:$Y$259,13,0)</f>
        <v>99</v>
      </c>
      <c r="L27" s="10" t="str">
        <f>VLOOKUP($B27,'Construccion POAI 2023'!$B$1:$Y$259,14,0)</f>
        <v>Continuidad</v>
      </c>
      <c r="M27" s="129" t="str">
        <f>VLOOKUP($B27,'Construccion POAI 2023'!$B$1:$Y$259,17,0)</f>
        <v>Economía digital</v>
      </c>
      <c r="N27" s="10" t="str">
        <f>VLOOKUP($B27,'Construccion POAI 2023'!$B$1:$Y$259,18,0)</f>
        <v>Subsecretaría de Cadenas de Valor</v>
      </c>
      <c r="O27" s="26"/>
      <c r="P27" s="5"/>
      <c r="Q27" s="100"/>
      <c r="R27" s="100"/>
      <c r="S27" s="26"/>
      <c r="T27" s="26"/>
      <c r="U27" s="26"/>
      <c r="V27" s="26"/>
      <c r="W27" s="26"/>
      <c r="X27" s="26"/>
      <c r="Y27" s="26"/>
      <c r="Z27" s="26"/>
      <c r="AA27" s="26"/>
    </row>
    <row r="28" spans="1:27" ht="60" customHeight="1" x14ac:dyDescent="0.2">
      <c r="A28" s="42">
        <f t="shared" si="0"/>
        <v>27</v>
      </c>
      <c r="B28" s="42" t="s">
        <v>5168</v>
      </c>
      <c r="C28" s="37" t="str">
        <f>VLOOKUP($B28,'Construccion POAI 2023'!$B$1:$Y$259,2,0)</f>
        <v>2020760010405</v>
      </c>
      <c r="D28" s="10" t="str">
        <f>VLOOKUP($B28,'Construccion POAI 2023'!$B$1:$Y$259,3,0)</f>
        <v>Fortalecimiento de los niveles de sofisticación de las micro, pequeñas y medianas empresas de la ciudad Santiago de Cali</v>
      </c>
      <c r="E28" s="106">
        <f>VLOOKUP($B28,'Construccion POAI 2023'!$B$1:$Y$138,5,0)</f>
        <v>185016000</v>
      </c>
      <c r="F28" s="36">
        <f>VLOOKUP($B28,'Construccion POAI 2023'!$B$1:$Y$259,6,0)</f>
        <v>51010010039</v>
      </c>
      <c r="G28" s="17" t="str">
        <f>VLOOKUP($B28,'Construccion POAI 2023'!$B$1:$Y$259,8,0)</f>
        <v>51010010039  Empresas demandantes de capacidades TIC capacitadas y activas dentro del proceso</v>
      </c>
      <c r="H28" s="17" t="str">
        <f>VLOOKUP($B28,'Construccion POAI 2023'!$B$1:$AK$159,16,FALSE)</f>
        <v>MiPiymes</v>
      </c>
      <c r="I28" s="36" t="str">
        <f>VLOOKUP($B28,'Construccion POAI 2023'!$B$1:$Y$259,11,0)</f>
        <v>No</v>
      </c>
      <c r="J28" s="36" t="str">
        <f>VLOOKUP($B28,'Construccion POAI 2023'!$B$1:$Y$259,12,0)</f>
        <v>Organismo</v>
      </c>
      <c r="K28" s="36">
        <f>VLOOKUP($B28,'Construccion POAI 2023'!$B$1:$Y$259,13,0)</f>
        <v>99</v>
      </c>
      <c r="L28" s="10" t="str">
        <f>VLOOKUP($B28,'Construccion POAI 2023'!$B$1:$Y$259,14,0)</f>
        <v>Continuidad</v>
      </c>
      <c r="M28" s="129" t="str">
        <f>VLOOKUP($B28,'Construccion POAI 2023'!$B$1:$Y$259,17,0)</f>
        <v>Economía digital</v>
      </c>
      <c r="N28" s="10" t="str">
        <f>VLOOKUP($B28,'Construccion POAI 2023'!$B$1:$Y$259,18,0)</f>
        <v>Subsecretaría de Cadenas de Valor</v>
      </c>
      <c r="O28" s="26"/>
      <c r="P28" s="5"/>
      <c r="Q28" s="100"/>
      <c r="R28" s="100"/>
      <c r="S28" s="26"/>
      <c r="T28" s="26"/>
      <c r="U28" s="26"/>
      <c r="V28" s="26"/>
      <c r="W28" s="26"/>
      <c r="X28" s="26"/>
      <c r="Y28" s="26"/>
      <c r="Z28" s="26"/>
      <c r="AA28" s="26"/>
    </row>
    <row r="29" spans="1:27" ht="60" customHeight="1" x14ac:dyDescent="0.2">
      <c r="A29" s="42">
        <f t="shared" si="0"/>
        <v>28</v>
      </c>
      <c r="B29" s="36" t="s">
        <v>5170</v>
      </c>
      <c r="C29" s="37" t="str">
        <f>VLOOKUP($B29,'Construccion POAI 2023'!$B$1:$Y$259,2,0)</f>
        <v>2020760010407</v>
      </c>
      <c r="D29" s="10" t="str">
        <f>VLOOKUP($B29,'Construccion POAI 2023'!$B$1:$Y$259,3,0)</f>
        <v>Fortalecimiento de las capacidades empresariales y técnicas de la población victima de Santiago de Cali</v>
      </c>
      <c r="E29" s="106">
        <f>VLOOKUP($B29,'Construccion POAI 2023'!$B$1:$Y$138,5,0)</f>
        <v>300000000</v>
      </c>
      <c r="F29" s="36">
        <f>VLOOKUP($B29,'Construccion POAI 2023'!$B$1:$Y$259,6,0)</f>
        <v>51040020006</v>
      </c>
      <c r="G29" s="17" t="str">
        <f>VLOOKUP($B29,'Construccion POAI 2023'!$B$1:$Y$259,8,0)</f>
        <v>51040020006  Víctimas del conflicto armado vinculadas a programas de emprendimiento empresarial y social</v>
      </c>
      <c r="H29" s="17" t="str">
        <f>VLOOKUP($B29,'Construccion POAI 2023'!$B$1:$AK$159,16,FALSE)</f>
        <v>Población victima del conflicto armado</v>
      </c>
      <c r="I29" s="36" t="str">
        <f>VLOOKUP($B29,'Construccion POAI 2023'!$B$1:$Y$259,11,0)</f>
        <v>No</v>
      </c>
      <c r="J29" s="36" t="str">
        <f>VLOOKUP($B29,'Construccion POAI 2023'!$B$1:$Y$259,12,0)</f>
        <v>Organismo</v>
      </c>
      <c r="K29" s="36">
        <f>VLOOKUP($B29,'Construccion POAI 2023'!$B$1:$Y$259,13,0)</f>
        <v>99</v>
      </c>
      <c r="L29" s="10" t="str">
        <f>VLOOKUP($B29,'Construccion POAI 2023'!$B$1:$Y$259,14,0)</f>
        <v>Continuidad</v>
      </c>
      <c r="M29" s="129" t="str">
        <f>VLOOKUP($B29,'Construccion POAI 2023'!$B$1:$Y$259,17,0)</f>
        <v>Desarrollo empresarial</v>
      </c>
      <c r="N29" s="10" t="str">
        <f>VLOOKUP($B29,'Construccion POAI 2023'!$B$1:$Y$259,18,0)</f>
        <v>Subsecretaría de Servicios Productivos y Comercio Colaborativo</v>
      </c>
      <c r="O29" s="26"/>
      <c r="P29" s="5"/>
      <c r="Q29" s="100"/>
      <c r="R29" s="100"/>
      <c r="S29" s="26"/>
      <c r="T29" s="26"/>
      <c r="U29" s="26"/>
      <c r="V29" s="26"/>
      <c r="W29" s="26"/>
      <c r="X29" s="26"/>
      <c r="Y29" s="26"/>
      <c r="Z29" s="26"/>
      <c r="AA29" s="26"/>
    </row>
    <row r="30" spans="1:27" ht="60" customHeight="1" x14ac:dyDescent="0.2">
      <c r="A30" s="42">
        <f t="shared" si="0"/>
        <v>29</v>
      </c>
      <c r="B30" s="42" t="s">
        <v>5172</v>
      </c>
      <c r="C30" s="37" t="str">
        <f>VLOOKUP($B30,'Construccion POAI 2023'!$B$1:$Y$259,2,0)</f>
        <v>2020760010409</v>
      </c>
      <c r="D30" s="10" t="str">
        <f>VLOOKUP($B30,'Construccion POAI 2023'!$B$1:$Y$259,3,0)</f>
        <v>Fortalecimiento para Asociaciones de recicladores de oficio en economía solidaria, desarrollo empresarial y competitividad en Santiago de Cali</v>
      </c>
      <c r="E30" s="106">
        <f>VLOOKUP($B30,'Construccion POAI 2023'!$B$1:$Y$138,5,0)</f>
        <v>121634000</v>
      </c>
      <c r="F30" s="36">
        <f>VLOOKUP($B30,'Construccion POAI 2023'!$B$1:$Y$259,6,0)</f>
        <v>53020020004</v>
      </c>
      <c r="G30" s="17" t="str">
        <f>VLOOKUP($B30,'Construccion POAI 2023'!$B$1:$Y$259,8,0)</f>
        <v xml:space="preserve">53020020004  Asociaciones de recicladores de oficio de economía solidaria fortalecidas en desarrollo empresarial y competitividad </v>
      </c>
      <c r="H30" s="17" t="str">
        <f>VLOOKUP($B30,'Construccion POAI 2023'!$B$1:$AK$159,16,FALSE)</f>
        <v>12 organizaciones de recicladores de oficio</v>
      </c>
      <c r="I30" s="36" t="str">
        <f>VLOOKUP($B30,'Construccion POAI 2023'!$B$1:$Y$259,11,0)</f>
        <v>No</v>
      </c>
      <c r="J30" s="36" t="str">
        <f>VLOOKUP($B30,'Construccion POAI 2023'!$B$1:$Y$259,12,0)</f>
        <v>Organismo</v>
      </c>
      <c r="K30" s="36">
        <f>VLOOKUP($B30,'Construccion POAI 2023'!$B$1:$Y$259,13,0)</f>
        <v>99</v>
      </c>
      <c r="L30" s="10" t="str">
        <f>VLOOKUP($B30,'Construccion POAI 2023'!$B$1:$Y$259,14,0)</f>
        <v>Continuidad</v>
      </c>
      <c r="M30" s="129" t="str">
        <f>VLOOKUP($B30,'Construccion POAI 2023'!$B$1:$Y$259,17,0)</f>
        <v>Economía circular</v>
      </c>
      <c r="N30" s="10" t="str">
        <f>VLOOKUP($B30,'Construccion POAI 2023'!$B$1:$Y$259,18,0)</f>
        <v>Subsecretaría de Cadenas de Valor</v>
      </c>
      <c r="O30" s="26"/>
      <c r="P30" s="5"/>
      <c r="Q30" s="100"/>
      <c r="R30" s="100"/>
      <c r="S30" s="26"/>
      <c r="T30" s="26"/>
      <c r="U30" s="26"/>
      <c r="V30" s="26"/>
      <c r="W30" s="26"/>
      <c r="X30" s="26"/>
      <c r="Y30" s="26"/>
      <c r="Z30" s="26"/>
      <c r="AA30" s="26"/>
    </row>
    <row r="31" spans="1:27" ht="60" customHeight="1" x14ac:dyDescent="0.2">
      <c r="A31" s="42">
        <f t="shared" si="0"/>
        <v>30</v>
      </c>
      <c r="B31" s="42" t="s">
        <v>5188</v>
      </c>
      <c r="C31" s="37" t="str">
        <f>VLOOKUP($B31,'Construccion POAI 2023'!$B$1:$Y$259,2,0)</f>
        <v>2022760010068</v>
      </c>
      <c r="D31" s="10" t="str">
        <f>VLOOKUP($B31,'Construccion POAI 2023'!$B$1:$Y$259,3,0)</f>
        <v>Elaboracion de estudios de analisis economico e impacto para el aprovechamiento de residuos RCD en Santiago de Cali</v>
      </c>
      <c r="E31" s="106">
        <f>VLOOKUP($B31,'Construccion POAI 2023'!$B$1:$Y$138,5,0)</f>
        <v>102762000</v>
      </c>
      <c r="F31" s="36">
        <f>VLOOKUP($B31,'Construccion POAI 2023'!$B$1:$Y$259,6,0)</f>
        <v>53020020003</v>
      </c>
      <c r="G31" s="17" t="str">
        <f>VLOOKUP($B31,'Construccion POAI 2023'!$B$1:$Y$259,8,0)</f>
        <v xml:space="preserve">53020020003  Estudios de Análisis Económico e Impacto para el aprovechamiento de residuos orgánicos, inorgánicos y RCD elaborado </v>
      </c>
      <c r="H31" s="17" t="s">
        <v>5645</v>
      </c>
      <c r="I31" s="36">
        <f>VLOOKUP($B31,'Construccion POAI 2023'!$B$1:$Y$259,11,0)</f>
        <v>0</v>
      </c>
      <c r="J31" s="36" t="str">
        <f>VLOOKUP($B31,'Construccion POAI 2023'!$B$1:$Y$259,12,0)</f>
        <v>Organismo</v>
      </c>
      <c r="K31" s="36">
        <f>VLOOKUP($B31,'Construccion POAI 2023'!$B$1:$Y$259,13,0)</f>
        <v>99</v>
      </c>
      <c r="L31" s="10" t="str">
        <f>VLOOKUP($B31,'Construccion POAI 2023'!$B$1:$Y$259,14,0)</f>
        <v>Nuevo</v>
      </c>
      <c r="M31" s="129" t="str">
        <f>VLOOKUP($B31,'Construccion POAI 2023'!$B$1:$Y$259,17,0)</f>
        <v>CIEC</v>
      </c>
      <c r="N31" s="10" t="str">
        <f>VLOOKUP($B31,'Construccion POAI 2023'!$B$1:$Y$259,18,0)</f>
        <v>Despacho</v>
      </c>
      <c r="O31" s="26"/>
      <c r="P31" s="5"/>
      <c r="Q31" s="100"/>
      <c r="R31" s="100"/>
      <c r="S31" s="26"/>
      <c r="T31" s="26"/>
      <c r="U31" s="26"/>
      <c r="V31" s="26"/>
      <c r="W31" s="26"/>
      <c r="X31" s="26"/>
      <c r="Y31" s="26"/>
      <c r="Z31" s="26"/>
      <c r="AA31" s="26"/>
    </row>
    <row r="32" spans="1:27" ht="60" customHeight="1" x14ac:dyDescent="0.2">
      <c r="A32" s="42">
        <f t="shared" si="0"/>
        <v>31</v>
      </c>
      <c r="B32" s="42" t="s">
        <v>5202</v>
      </c>
      <c r="C32" s="37">
        <f>VLOOKUP($B32,'Construccion POAI 2023'!$B$1:$Y$259,2,0)</f>
        <v>2022760010170</v>
      </c>
      <c r="D32" s="10" t="str">
        <f>VLOOKUP($B32,'Construccion POAI 2023'!$B$1:$Y$259,3,0)</f>
        <v>Desarrollo de una estrategia de economía solidaria para trabajadores en situación de informalidad en Santiago de Cali</v>
      </c>
      <c r="E32" s="106">
        <f>VLOOKUP($B32,'Construccion POAI 2023'!$B$1:$Y$138,5,0)</f>
        <v>116638000</v>
      </c>
      <c r="F32" s="36">
        <f>VLOOKUP($B32,'Construccion POAI 2023'!$B$1:$Y$259,6,0)</f>
        <v>51050010009</v>
      </c>
      <c r="G32" s="17" t="str">
        <f>VLOOKUP($B32,'Construccion POAI 2023'!$B$1:$Y$259,8,0)</f>
        <v xml:space="preserve">51050010009  Estrategia de economía solidaria para trabajadores en situación de informalidad diseñada e implementada </v>
      </c>
      <c r="H32" s="17" t="s">
        <v>5646</v>
      </c>
      <c r="I32" s="36" t="str">
        <f>VLOOKUP($B32,'Construccion POAI 2023'!$B$1:$Y$259,11,0)</f>
        <v>No</v>
      </c>
      <c r="J32" s="36" t="str">
        <f>VLOOKUP($B32,'Construccion POAI 2023'!$B$1:$Y$259,12,0)</f>
        <v>Organismo</v>
      </c>
      <c r="K32" s="36">
        <f>VLOOKUP($B32,'Construccion POAI 2023'!$B$1:$Y$259,13,0)</f>
        <v>99</v>
      </c>
      <c r="L32" s="10" t="str">
        <f>VLOOKUP($B32,'Construccion POAI 2023'!$B$1:$Y$259,14,0)</f>
        <v>Nuevo</v>
      </c>
      <c r="M32" s="129" t="str">
        <f>VLOOKUP($B32,'Construccion POAI 2023'!$B$1:$Y$259,17,0)</f>
        <v>Economía solidaria</v>
      </c>
      <c r="N32" s="10" t="str">
        <f>VLOOKUP($B32,'Construccion POAI 2023'!$B$1:$Y$259,18,0)</f>
        <v>Subsecretaría de Servicios Productivos y Comercio Colaborativo</v>
      </c>
      <c r="O32" s="26"/>
      <c r="P32" s="5"/>
      <c r="Q32" s="100"/>
      <c r="R32" s="100"/>
      <c r="S32" s="26"/>
      <c r="T32" s="26"/>
      <c r="U32" s="26"/>
      <c r="V32" s="26"/>
      <c r="W32" s="26"/>
      <c r="X32" s="26"/>
      <c r="Y32" s="26"/>
      <c r="Z32" s="26"/>
      <c r="AA32" s="26"/>
    </row>
    <row r="33" spans="1:27" ht="60" customHeight="1" x14ac:dyDescent="0.2">
      <c r="A33" s="42">
        <f t="shared" si="0"/>
        <v>32</v>
      </c>
      <c r="B33" s="42" t="s">
        <v>5208</v>
      </c>
      <c r="C33" s="37" t="str">
        <f>VLOOKUP($B33,'Construccion POAI 2023'!$B$1:$Y$259,2,0)</f>
        <v>2021760010215</v>
      </c>
      <c r="D33" s="10" t="str">
        <f>VLOOKUP($B33,'Construccion POAI 2023'!$B$1:$Y$259,3,0)</f>
        <v>Fortalecimiento financiero a unidades productivas con créditos solidarios y capital semilla en Santiago de Cali</v>
      </c>
      <c r="E33" s="106">
        <v>10557798000</v>
      </c>
      <c r="F33" s="36">
        <f>VLOOKUP($B33,'Construccion POAI 2023'!$B$1:$Y$259,6,0)</f>
        <v>51050010008</v>
      </c>
      <c r="G33" s="17" t="str">
        <f>VLOOKUP($B33,'Construccion POAI 2023'!$B$1:$Y$259,8,0)</f>
        <v xml:space="preserve">51050010008-Unidades productivas fortalecidas con créditos solidarios </v>
      </c>
      <c r="H33" s="17" t="s">
        <v>5647</v>
      </c>
      <c r="I33" s="36" t="str">
        <f>VLOOKUP($B33,'Construccion POAI 2023'!$B$1:$Y$259,11,0)</f>
        <v>Si</v>
      </c>
      <c r="J33" s="36" t="str">
        <f>VLOOKUP($B33,'Construccion POAI 2023'!$B$1:$Y$259,12,0)</f>
        <v>Organismo</v>
      </c>
      <c r="K33" s="36">
        <f>VLOOKUP($B33,'Construccion POAI 2023'!$B$1:$Y$259,13,0)</f>
        <v>99</v>
      </c>
      <c r="L33" s="10" t="str">
        <f>VLOOKUP($B33,'Construccion POAI 2023'!$B$1:$Y$259,14,0)</f>
        <v>Nuevo</v>
      </c>
      <c r="M33" s="129" t="str">
        <f>VLOOKUP($B33,'Construccion POAI 2023'!$B$1:$Y$259,17,0)</f>
        <v>Fondo solidario</v>
      </c>
      <c r="N33" s="10" t="str">
        <f>VLOOKUP($B33,'Construccion POAI 2023'!$B$1:$Y$259,18,0)</f>
        <v>Despacho</v>
      </c>
      <c r="O33" s="16"/>
      <c r="P33" s="5"/>
      <c r="Q33" s="100"/>
      <c r="R33" s="100"/>
      <c r="S33" s="26"/>
      <c r="T33" s="26"/>
      <c r="U33" s="26"/>
      <c r="V33" s="26"/>
      <c r="W33" s="26"/>
      <c r="X33" s="26"/>
      <c r="Y33" s="26"/>
      <c r="Z33" s="26"/>
      <c r="AA33" s="26"/>
    </row>
    <row r="34" spans="1:27" ht="60" customHeight="1" x14ac:dyDescent="0.2">
      <c r="A34" s="42">
        <f t="shared" si="0"/>
        <v>33</v>
      </c>
      <c r="B34" s="36" t="s">
        <v>5211</v>
      </c>
      <c r="C34" s="37" t="str">
        <f>VLOOKUP($B34,'Construccion POAI 2023'!$B$1:$Y$259,2,0)</f>
        <v>2021760010380</v>
      </c>
      <c r="D34" s="10" t="str">
        <f>VLOOKUP($B34,'Construccion POAI 2023'!$B$1:$Y$259,3,0)</f>
        <v>Construcción y Dotación del Parque Tecnológico de Innovación San Fernando en Santiago de Cali</v>
      </c>
      <c r="E34" s="106">
        <f>VLOOKUP($B34,'Construccion POAI 2023'!$B$1:$Y$138,5,0)</f>
        <v>60699782000</v>
      </c>
      <c r="F34" s="36">
        <f>VLOOKUP($B34,'Construccion POAI 2023'!$B$1:$Y$259,6,0)</f>
        <v>51020010007</v>
      </c>
      <c r="G34" s="17" t="str">
        <f>VLOOKUP($B34,'Construccion POAI 2023'!$B$1:$Y$259,8,0)</f>
        <v xml:space="preserve">51020010007-Laboratorios de innovación y emprendimientos en artes digitales desarrollados </v>
      </c>
      <c r="H34" s="17" t="str">
        <f>VLOOKUP($B34,'Construccion POAI 2023'!$B$1:$AK$159,16,FALSE)</f>
        <v>Habitantes de las comunas y corregimientos de Santiago de Cali</v>
      </c>
      <c r="I34" s="36" t="str">
        <f>VLOOKUP($B34,'Construccion POAI 2023'!$B$1:$Y$259,11,0)</f>
        <v>Si</v>
      </c>
      <c r="J34" s="36" t="str">
        <f>VLOOKUP($B34,'Construccion POAI 2023'!$B$1:$Y$259,12,0)</f>
        <v>Organismo</v>
      </c>
      <c r="K34" s="36">
        <f>VLOOKUP($B34,'Construccion POAI 2023'!$B$1:$Y$259,13,0)</f>
        <v>99</v>
      </c>
      <c r="L34" s="10" t="str">
        <f>VLOOKUP($B34,'Construccion POAI 2023'!$B$1:$Y$259,14,0)</f>
        <v>Nuevo</v>
      </c>
      <c r="M34" s="129" t="str">
        <f>VLOOKUP($B34,'Construccion POAI 2023'!$B$1:$Y$259,17,0)</f>
        <v>Economía creativa</v>
      </c>
      <c r="N34" s="10" t="str">
        <f>VLOOKUP($B34,'Construccion POAI 2023'!$B$1:$Y$259,18,0)</f>
        <v>Subsecretaría de Cadenas de Valor</v>
      </c>
      <c r="O34" s="26"/>
      <c r="P34" s="5"/>
      <c r="Q34" s="100"/>
      <c r="R34" s="100"/>
      <c r="S34" s="26"/>
      <c r="T34" s="26"/>
      <c r="U34" s="26"/>
      <c r="V34" s="26"/>
      <c r="W34" s="26"/>
      <c r="X34" s="26"/>
      <c r="Y34" s="26"/>
      <c r="Z34" s="26"/>
      <c r="AA34" s="26"/>
    </row>
    <row r="35" spans="1:27" ht="60" customHeight="1" x14ac:dyDescent="0.2">
      <c r="A35" s="42">
        <f t="shared" si="0"/>
        <v>34</v>
      </c>
      <c r="B35" s="42" t="s">
        <v>5215</v>
      </c>
      <c r="C35" s="37" t="str">
        <f>VLOOKUP($B35,'Construccion POAI 2023'!$B$1:$Y$259,2,0)</f>
        <v>2022760010166</v>
      </c>
      <c r="D35" s="10" t="str">
        <f>VLOOKUP($B35,'Construccion POAI 2023'!$B$1:$Y$259,3,0)</f>
        <v>Desarrollo de una estrategia de complemento de seguridad social para personas mayores en Santiago de Cali</v>
      </c>
      <c r="E35" s="106">
        <f>VLOOKUP($B35,'Construccion POAI 2023'!$B$1:$Y$138,5,0)</f>
        <v>65702000</v>
      </c>
      <c r="F35" s="36">
        <f>VLOOKUP($B35,'Construccion POAI 2023'!$B$1:$Y$259,6,0)</f>
        <v>52020040010</v>
      </c>
      <c r="G35" s="17" t="str">
        <f>VLOOKUP($B35,'Construccion POAI 2023'!$B$1:$Y$259,8,0)</f>
        <v xml:space="preserve">52020040010 - Estrategia de complemento de seguridad social para personas mayores de estrato 2 y 3 gestionada </v>
      </c>
      <c r="H35" s="17" t="str">
        <f>VLOOKUP($B35,'Construccion POAI 2023'!$B$1:$AK$159,16,FALSE)</f>
        <v>Personas mayores de 60 años de estratos 2 y 3</v>
      </c>
      <c r="I35" s="36" t="str">
        <f>VLOOKUP($B35,'Construccion POAI 2023'!$B$1:$Y$259,11,0)</f>
        <v>No</v>
      </c>
      <c r="J35" s="36" t="str">
        <f>VLOOKUP($B35,'Construccion POAI 2023'!$B$1:$Y$259,12,0)</f>
        <v>Organismo</v>
      </c>
      <c r="K35" s="36">
        <f>VLOOKUP($B35,'Construccion POAI 2023'!$B$1:$Y$259,13,0)</f>
        <v>99</v>
      </c>
      <c r="L35" s="10" t="str">
        <f>VLOOKUP($B35,'Construccion POAI 2023'!$B$1:$Y$259,14,0)</f>
        <v>Nuevo</v>
      </c>
      <c r="M35" s="129" t="str">
        <f>VLOOKUP($B35,'Construccion POAI 2023'!$B$1:$Y$259,17,0)</f>
        <v>Empleabilidad</v>
      </c>
      <c r="N35" s="10" t="str">
        <f>VLOOKUP($B35,'Construccion POAI 2023'!$B$1:$Y$259,18,0)</f>
        <v>Subsecretaría de Servicios Productivos y Comercio Colaborativo</v>
      </c>
      <c r="O35" s="16"/>
      <c r="P35" s="5"/>
      <c r="Q35" s="100"/>
      <c r="R35" s="100"/>
      <c r="S35" s="26"/>
      <c r="T35" s="26"/>
      <c r="U35" s="26"/>
      <c r="V35" s="26"/>
      <c r="W35" s="26"/>
      <c r="X35" s="26"/>
      <c r="Y35" s="26"/>
      <c r="Z35" s="26"/>
      <c r="AA35" s="26"/>
    </row>
    <row r="36" spans="1:27" ht="60" customHeight="1" x14ac:dyDescent="0.2">
      <c r="A36" s="42">
        <f t="shared" si="0"/>
        <v>35</v>
      </c>
      <c r="B36" s="36" t="s">
        <v>5219</v>
      </c>
      <c r="C36" s="37" t="str">
        <f>VLOOKUP($B36,'Construccion POAI 2023'!$B$1:$Y$259,2,0)</f>
        <v>2022760010182</v>
      </c>
      <c r="D36" s="10" t="str">
        <f>VLOOKUP($B36,'Construccion POAI 2023'!$B$1:$Y$259,3,0)</f>
        <v xml:space="preserve">Adecuación de Centros de Desarrollo Empresarial para el fortalecimiento de emprendimientos y/o mipymes en Cali </v>
      </c>
      <c r="E36" s="106">
        <f>VLOOKUP($B36,'Construccion POAI 2023'!$B$1:$Y$138,5,0)</f>
        <v>331418500</v>
      </c>
      <c r="F36" s="36">
        <f>VLOOKUP($B36,'Construccion POAI 2023'!$B$1:$Y$259,6,0)</f>
        <v>51040020003</v>
      </c>
      <c r="G36" s="17" t="str">
        <f>VLOOKUP($B36,'Construccion POAI 2023'!$B$1:$Y$259,8,0)</f>
        <v xml:space="preserve">51040020003 - Centros para el Emprendimiento y Desarrollo Empresarial y Social CEDES, en funcionamiento </v>
      </c>
      <c r="H36" s="17" t="str">
        <f>VLOOKUP($B36,'Construccion POAI 2023'!$B$1:$AK$159,16,FALSE)</f>
        <v xml:space="preserve">Personas mayores de 20 años </v>
      </c>
      <c r="I36" s="36" t="str">
        <f>VLOOKUP($B36,'Construccion POAI 2023'!$B$1:$Y$259,11,0)</f>
        <v>Si</v>
      </c>
      <c r="J36" s="36" t="str">
        <f>VLOOKUP($B36,'Construccion POAI 2023'!$B$1:$Y$259,12,0)</f>
        <v>Organismo</v>
      </c>
      <c r="K36" s="36">
        <f>VLOOKUP($B36,'Construccion POAI 2023'!$B$1:$Y$259,13,0)</f>
        <v>99</v>
      </c>
      <c r="L36" s="10" t="str">
        <f>VLOOKUP($B36,'Construccion POAI 2023'!$B$1:$Y$259,14,0)</f>
        <v>Nuevo</v>
      </c>
      <c r="M36" s="129" t="str">
        <f>VLOOKUP($B36,'Construccion POAI 2023'!$B$1:$Y$259,17,0)</f>
        <v>Desarrollo empresarial</v>
      </c>
      <c r="N36" s="10" t="str">
        <f>VLOOKUP($B36,'Construccion POAI 2023'!$B$1:$Y$259,18,0)</f>
        <v>Subsecretaría de Servicios Productivos y Comercio Colaborativo</v>
      </c>
      <c r="O36" s="26"/>
      <c r="P36" s="5"/>
      <c r="Q36" s="100"/>
      <c r="R36" s="100"/>
      <c r="S36" s="26"/>
      <c r="T36" s="26"/>
      <c r="U36" s="26"/>
      <c r="V36" s="26"/>
      <c r="W36" s="26"/>
      <c r="X36" s="26"/>
      <c r="Y36" s="26"/>
      <c r="Z36" s="26"/>
      <c r="AA36" s="26"/>
    </row>
    <row r="37" spans="1:27" ht="60" customHeight="1" x14ac:dyDescent="0.2">
      <c r="A37" s="42">
        <f t="shared" si="0"/>
        <v>36</v>
      </c>
      <c r="B37" s="36" t="s">
        <v>5221</v>
      </c>
      <c r="C37" s="37">
        <f>VLOOKUP($B37,'Construccion POAI 2023'!$B$1:$Y$259,2,0)</f>
        <v>2022760010174</v>
      </c>
      <c r="D37" s="10" t="str">
        <f>VLOOKUP($B37,'Construccion POAI 2023'!$B$1:$Y$259,3,0)</f>
        <v>Fortalecimiento a la promoción y atracción de inversión a nivel nacional e internacional de Santiago de Cali</v>
      </c>
      <c r="E37" s="106">
        <f>VLOOKUP($B37,'Construccion POAI 2023'!$B$1:$Y$138,5,0)</f>
        <v>737152000</v>
      </c>
      <c r="F37" s="36">
        <f>VLOOKUP($B37,'Construccion POAI 2023'!$B$1:$Y$259,6,0)</f>
        <v>51030010003</v>
      </c>
      <c r="G37" s="17" t="str">
        <f>VLOOKUP($B37,'Construccion POAI 2023'!$B$1:$Y$259,8,0)</f>
        <v xml:space="preserve">51030010003 - Alianzas estratégicas implementadas para la promoción de la ciudad a nivel nacional e internacional </v>
      </c>
      <c r="H37" s="17" t="str">
        <f>VLOOKUP($B37,'Construccion POAI 2023'!$B$1:$AK$159,16,FALSE)</f>
        <v>Toda la población de Cali</v>
      </c>
      <c r="I37" s="36" t="str">
        <f>VLOOKUP($B37,'Construccion POAI 2023'!$B$1:$Y$259,11,0)</f>
        <v>No</v>
      </c>
      <c r="J37" s="36" t="str">
        <f>VLOOKUP($B37,'Construccion POAI 2023'!$B$1:$Y$259,12,0)</f>
        <v>Organismo</v>
      </c>
      <c r="K37" s="36">
        <f>VLOOKUP($B37,'Construccion POAI 2023'!$B$1:$Y$259,13,0)</f>
        <v>99</v>
      </c>
      <c r="L37" s="10" t="str">
        <f>VLOOKUP($B37,'Construccion POAI 2023'!$B$1:$Y$259,14,0)</f>
        <v>Nuevo</v>
      </c>
      <c r="M37" s="129" t="str">
        <f>VLOOKUP($B37,'Construccion POAI 2023'!$B$1:$Y$259,17,0)</f>
        <v>Desarrollo empresarial</v>
      </c>
      <c r="N37" s="10" t="str">
        <f>VLOOKUP($B37,'Construccion POAI 2023'!$B$1:$Y$259,18,0)</f>
        <v>Subsecretaría de Servicios Productivos y Comercio Colaborativo</v>
      </c>
      <c r="O37" s="26"/>
      <c r="P37" s="5"/>
      <c r="Q37" s="100"/>
      <c r="R37" s="100"/>
      <c r="S37" s="26"/>
      <c r="T37" s="26"/>
      <c r="U37" s="26"/>
      <c r="V37" s="26"/>
      <c r="W37" s="26"/>
      <c r="X37" s="26"/>
      <c r="Y37" s="26"/>
      <c r="Z37" s="26"/>
      <c r="AA37" s="26"/>
    </row>
    <row r="38" spans="1:27" ht="60" customHeight="1" x14ac:dyDescent="0.2">
      <c r="A38" s="42">
        <f t="shared" si="0"/>
        <v>37</v>
      </c>
      <c r="B38" s="36" t="s">
        <v>5223</v>
      </c>
      <c r="C38" s="37">
        <v>2022760010172</v>
      </c>
      <c r="D38" s="10" t="s">
        <v>5224</v>
      </c>
      <c r="E38" s="106">
        <f>VLOOKUP($B38,'Construccion POAI 2023'!$B$1:$Y$138,5,0)</f>
        <v>7052287660</v>
      </c>
      <c r="F38" s="36">
        <f>VLOOKUP($B38,'Construccion POAI 2023'!$B$1:$Y$259,6,0)</f>
        <v>51040020001</v>
      </c>
      <c r="G38" s="17" t="str">
        <f>VLOOKUP($B38,'Construccion POAI 2023'!$B$1:$Y$259,8,0)</f>
        <v xml:space="preserve">51050010008 - Unidades productivas fortalecidas con créditos solidarios </v>
      </c>
      <c r="H38" s="17" t="str">
        <f>VLOOKUP($B38,'Construccion POAI 2023'!$B$1:$AK$159,16,FALSE)</f>
        <v xml:space="preserve"> 1 Persona por cada Emprendimientos y MiPymes beneficiados</v>
      </c>
      <c r="I38" s="36" t="str">
        <f>VLOOKUP($B38,'Construccion POAI 2023'!$B$1:$Y$259,11,0)</f>
        <v>Si</v>
      </c>
      <c r="J38" s="36" t="str">
        <f>VLOOKUP($B38,'Construccion POAI 2023'!$B$1:$Y$259,12,0)</f>
        <v>Organismo</v>
      </c>
      <c r="K38" s="36">
        <f>VLOOKUP($B38,'Construccion POAI 2023'!$B$1:$Y$259,13,0)</f>
        <v>99</v>
      </c>
      <c r="L38" s="10" t="str">
        <f>VLOOKUP($B38,'Construccion POAI 2023'!$B$1:$Y$259,14,0)</f>
        <v>Nuevo</v>
      </c>
      <c r="M38" s="129" t="str">
        <f>VLOOKUP($B38,'Construccion POAI 2023'!$B$1:$Y$259,17,0)</f>
        <v>Fondo solidario</v>
      </c>
      <c r="N38" s="10" t="str">
        <f>VLOOKUP($B38,'Construccion POAI 2023'!$B$1:$Y$259,18,0)</f>
        <v>Despacho</v>
      </c>
      <c r="O38" s="26"/>
      <c r="P38" s="5"/>
      <c r="Q38" s="100"/>
      <c r="R38" s="100"/>
      <c r="S38" s="26"/>
      <c r="T38" s="26"/>
      <c r="U38" s="26"/>
      <c r="V38" s="26"/>
      <c r="W38" s="26"/>
      <c r="X38" s="26"/>
      <c r="Y38" s="26"/>
      <c r="Z38" s="26"/>
      <c r="AA38" s="26"/>
    </row>
    <row r="39" spans="1:27" ht="60" customHeight="1" x14ac:dyDescent="0.2">
      <c r="A39" s="42">
        <f t="shared" si="0"/>
        <v>38</v>
      </c>
      <c r="B39" s="36" t="s">
        <v>5225</v>
      </c>
      <c r="C39" s="37">
        <f>VLOOKUP($B39,'Construccion POAI 2023'!$B$1:$Y$259,2,0)</f>
        <v>2022760010064</v>
      </c>
      <c r="D39" s="10" t="str">
        <f>VLOOKUP($B39,'Construccion POAI 2023'!$B$1:$Y$259,3,0)</f>
        <v>ELABORACIÓN DE ESTUDIOS DE DIAGNÓSTICO DE LAS CADENAS PRODUCTIVAS EXISTENTES EN SANTIAGO DE CALI</v>
      </c>
      <c r="E39" s="106">
        <f>VLOOKUP($B39,'Construccion POAI 2023'!$B$1:$Y$138,5,0)</f>
        <v>25270000</v>
      </c>
      <c r="F39" s="36">
        <f>VLOOKUP($B39,'Construccion POAI 2023'!$B$1:$Y$259,6,0)</f>
        <v>54020020023</v>
      </c>
      <c r="G39" s="17" t="str">
        <f>VLOOKUP($B39,'Construccion POAI 2023'!$B$1:$Y$259,8,0)</f>
        <v xml:space="preserve">54020020023 - Inteligencia de mercados -estudio de mercado por clústeres, existentes en el municipio de Santiago de Cali, elaborado </v>
      </c>
      <c r="H39" s="17" t="str">
        <f>VLOOKUP($B39,'Construccion POAI 2023'!$B$1:$AK$159,16,FALSE)</f>
        <v>Toda la población de Cali</v>
      </c>
      <c r="I39" s="36" t="str">
        <f>VLOOKUP($B39,'Construccion POAI 2023'!$B$1:$Y$259,11,0)</f>
        <v>No</v>
      </c>
      <c r="J39" s="36" t="str">
        <f>VLOOKUP($B39,'Construccion POAI 2023'!$B$1:$Y$259,12,0)</f>
        <v>Organismo</v>
      </c>
      <c r="K39" s="36">
        <f>VLOOKUP($B39,'Construccion POAI 2023'!$B$1:$Y$259,13,0)</f>
        <v>99</v>
      </c>
      <c r="L39" s="10" t="str">
        <f>VLOOKUP($B39,'Construccion POAI 2023'!$B$1:$Y$259,14,0)</f>
        <v>Nuevo</v>
      </c>
      <c r="M39" s="129" t="str">
        <f>VLOOKUP($B39,'Construccion POAI 2023'!$B$1:$Y$259,17,0)</f>
        <v>CIEC</v>
      </c>
      <c r="N39" s="10" t="str">
        <f>VLOOKUP($B39,'Construccion POAI 2023'!$B$1:$Y$259,18,0)</f>
        <v>Despacho</v>
      </c>
      <c r="O39" s="26"/>
      <c r="P39" s="5"/>
      <c r="Q39" s="100"/>
      <c r="R39" s="100"/>
      <c r="S39" s="26"/>
      <c r="T39" s="26"/>
      <c r="U39" s="26"/>
      <c r="V39" s="26"/>
      <c r="W39" s="26"/>
      <c r="X39" s="26"/>
      <c r="Y39" s="26"/>
      <c r="Z39" s="26"/>
      <c r="AA39" s="26"/>
    </row>
    <row r="40" spans="1:27" ht="60" customHeight="1" x14ac:dyDescent="0.2">
      <c r="A40" s="42">
        <f t="shared" si="0"/>
        <v>39</v>
      </c>
      <c r="B40" s="36" t="s">
        <v>5227</v>
      </c>
      <c r="C40" s="37">
        <f>VLOOKUP($B40,'Construccion POAI 2023'!$B$1:$Y$259,2,0)</f>
        <v>2022760010065</v>
      </c>
      <c r="D40" s="10" t="str">
        <f>VLOOKUP($B40,'Construccion POAI 2023'!$B$1:$Y$259,3,0)</f>
        <v>Estudio económico para la inclusión en el mercado de bonos de carbono de la zona rural de Santiago de Cali</v>
      </c>
      <c r="E40" s="106">
        <f>VLOOKUP($B40,'Construccion POAI 2023'!$B$1:$Y$138,5,0)</f>
        <v>47168000</v>
      </c>
      <c r="F40" s="36">
        <f>VLOOKUP($B40,'Construccion POAI 2023'!$B$1:$Y$259,6,0)</f>
        <v>53010040003</v>
      </c>
      <c r="G40" s="17" t="str">
        <f>VLOOKUP($B40,'Construccion POAI 2023'!$B$1:$Y$259,8,0)</f>
        <v xml:space="preserve">53010040003 - Estudio económico para la inclusión de la zona rural de Cali en los Bonos de Carbono elaborado </v>
      </c>
      <c r="H40" s="17" t="str">
        <f>VLOOKUP($B40,'Construccion POAI 2023'!$B$1:$AK$159,16,FALSE)</f>
        <v>Toda la población de Cali</v>
      </c>
      <c r="I40" s="36" t="str">
        <f>VLOOKUP($B40,'Construccion POAI 2023'!$B$1:$Y$259,11,0)</f>
        <v>No</v>
      </c>
      <c r="J40" s="36" t="str">
        <f>VLOOKUP($B40,'Construccion POAI 2023'!$B$1:$Y$259,12,0)</f>
        <v>Organismo</v>
      </c>
      <c r="K40" s="36">
        <f>VLOOKUP($B40,'Construccion POAI 2023'!$B$1:$Y$259,13,0)</f>
        <v>99</v>
      </c>
      <c r="L40" s="10" t="str">
        <f>VLOOKUP($B40,'Construccion POAI 2023'!$B$1:$Y$259,14,0)</f>
        <v>Nuevo</v>
      </c>
      <c r="M40" s="129" t="str">
        <f>VLOOKUP($B40,'Construccion POAI 2023'!$B$1:$Y$259,17,0)</f>
        <v>CIEC</v>
      </c>
      <c r="N40" s="10" t="str">
        <f>VLOOKUP($B40,'Construccion POAI 2023'!$B$1:$Y$259,18,0)</f>
        <v>Despacho</v>
      </c>
      <c r="O40" s="26"/>
      <c r="P40" s="5"/>
      <c r="Q40" s="100"/>
      <c r="R40" s="100"/>
      <c r="S40" s="26"/>
      <c r="T40" s="26"/>
      <c r="U40" s="26"/>
      <c r="V40" s="26"/>
      <c r="W40" s="26"/>
      <c r="X40" s="26"/>
      <c r="Y40" s="26"/>
      <c r="Z40" s="26"/>
      <c r="AA40" s="26"/>
    </row>
    <row r="41" spans="1:27" ht="60" customHeight="1" x14ac:dyDescent="0.2">
      <c r="A41" s="42">
        <f t="shared" si="0"/>
        <v>40</v>
      </c>
      <c r="B41" s="36" t="s">
        <v>5229</v>
      </c>
      <c r="C41" s="37">
        <f>VLOOKUP($B41,'Construccion POAI 2023'!$B$1:$Y$259,2,0)</f>
        <v>2022760010066</v>
      </c>
      <c r="D41" s="10" t="str">
        <f>VLOOKUP($B41,'Construccion POAI 2023'!$B$1:$Y$259,3,0)</f>
        <v>Implementación de programas de eficiencia energética en entidades de Santiago de Cali</v>
      </c>
      <c r="E41" s="106">
        <f>VLOOKUP($B41,'Construccion POAI 2023'!$B$1:$Y$138,5,0)</f>
        <v>439414000</v>
      </c>
      <c r="F41" s="36">
        <f>VLOOKUP($B41,'Construccion POAI 2023'!$B$1:$Y$259,6,0)</f>
        <v>53020030004</v>
      </c>
      <c r="G41" s="17" t="str">
        <f>VLOOKUP($B41,'Construccion POAI 2023'!$B$1:$Y$259,8,0)</f>
        <v xml:space="preserve">53020030004 - Entidades con programas de eficiencia energética implementados </v>
      </c>
      <c r="H41" s="17" t="str">
        <f>VLOOKUP($B41,'Construccion POAI 2023'!$B$1:$AK$159,16,FALSE)</f>
        <v>Personas de las entidades o empresas del Municipio de Santiago de Cali.</v>
      </c>
      <c r="I41" s="36" t="str">
        <f>VLOOKUP($B41,'Construccion POAI 2023'!$B$1:$Y$259,11,0)</f>
        <v>No</v>
      </c>
      <c r="J41" s="36" t="str">
        <f>VLOOKUP($B41,'Construccion POAI 2023'!$B$1:$Y$259,12,0)</f>
        <v>Organismo</v>
      </c>
      <c r="K41" s="36">
        <f>VLOOKUP($B41,'Construccion POAI 2023'!$B$1:$Y$259,13,0)</f>
        <v>99</v>
      </c>
      <c r="L41" s="10" t="str">
        <f>VLOOKUP($B41,'Construccion POAI 2023'!$B$1:$Y$259,14,0)</f>
        <v>Nuevo</v>
      </c>
      <c r="M41" s="129" t="str">
        <f>VLOOKUP($B41,'Construccion POAI 2023'!$B$1:$Y$259,17,0)</f>
        <v>Economía circular</v>
      </c>
      <c r="N41" s="10" t="str">
        <f>VLOOKUP($B41,'Construccion POAI 2023'!$B$1:$Y$259,18,0)</f>
        <v>Subsecretaría de Cadenas de Valor</v>
      </c>
      <c r="O41" s="26"/>
      <c r="P41" s="5"/>
      <c r="Q41" s="100"/>
      <c r="R41" s="100"/>
      <c r="S41" s="26"/>
      <c r="T41" s="26"/>
      <c r="U41" s="26"/>
      <c r="V41" s="26"/>
      <c r="W41" s="26"/>
      <c r="X41" s="26"/>
      <c r="Y41" s="26"/>
      <c r="Z41" s="26"/>
      <c r="AA41" s="26"/>
    </row>
    <row r="42" spans="1:27" ht="60" customHeight="1" x14ac:dyDescent="0.2">
      <c r="A42" s="42">
        <f t="shared" si="0"/>
        <v>41</v>
      </c>
      <c r="B42" s="36" t="s">
        <v>5231</v>
      </c>
      <c r="C42" s="37">
        <f>VLOOKUP($B42,'Construccion POAI 2023'!$B$1:$Y$259,2,0)</f>
        <v>2022760010071</v>
      </c>
      <c r="D42" s="10" t="str">
        <f>VLOOKUP($B42,'Construccion POAI 2023'!$B$1:$Y$259,3,0)</f>
        <v>Desarrollo de competencias laborales a personas Indígenas para la empleabilidad en Santiago de Cali</v>
      </c>
      <c r="E42" s="106">
        <f>VLOOKUP($B42,'Construccion POAI 2023'!$B$1:$Y$138,5,0)</f>
        <v>70000000</v>
      </c>
      <c r="F42" s="36">
        <f>VLOOKUP($B42,'Construccion POAI 2023'!$B$1:$Y$259,6,0)</f>
        <v>51040010001</v>
      </c>
      <c r="G42" s="17" t="str">
        <f>VLOOKUP($B42,'Construccion POAI 2023'!$B$1:$Y$259,8,0)</f>
        <v xml:space="preserve">51040010001-Personas formadas en competencias laborales para la inserción en los sectores de mayor demanda del mercado laboral, con enfoque diferencial, de género y generacional </v>
      </c>
      <c r="H42" s="17" t="str">
        <f>VLOOKUP($B42,'Construccion POAI 2023'!$B$1:$AK$159,16,FALSE)</f>
        <v>Personas indígenas</v>
      </c>
      <c r="I42" s="36" t="str">
        <f>VLOOKUP($B42,'Construccion POAI 2023'!$B$1:$Y$259,11,0)</f>
        <v>No</v>
      </c>
      <c r="J42" s="36" t="str">
        <f>VLOOKUP($B42,'Construccion POAI 2023'!$B$1:$Y$259,12,0)</f>
        <v>Organismo</v>
      </c>
      <c r="K42" s="36">
        <f>VLOOKUP($B42,'Construccion POAI 2023'!$B$1:$Y$259,13,0)</f>
        <v>99</v>
      </c>
      <c r="L42" s="10" t="str">
        <f>VLOOKUP($B42,'Construccion POAI 2023'!$B$1:$Y$259,14,0)</f>
        <v>Nuevo</v>
      </c>
      <c r="M42" s="129" t="str">
        <f>VLOOKUP($B42,'Construccion POAI 2023'!$B$1:$Y$259,17,0)</f>
        <v>Empleabilidad</v>
      </c>
      <c r="N42" s="10" t="str">
        <f>VLOOKUP($B42,'Construccion POAI 2023'!$B$1:$Y$259,18,0)</f>
        <v>Subsecretaría de Servicios Productivos y Comercio Colaborativo</v>
      </c>
      <c r="O42" s="26"/>
      <c r="P42" s="5"/>
      <c r="Q42" s="100"/>
      <c r="R42" s="100"/>
      <c r="S42" s="26"/>
      <c r="T42" s="26"/>
      <c r="U42" s="26"/>
      <c r="V42" s="26"/>
      <c r="W42" s="26"/>
      <c r="X42" s="26"/>
      <c r="Y42" s="26"/>
      <c r="Z42" s="26"/>
      <c r="AA42" s="26"/>
    </row>
    <row r="43" spans="1:27" ht="60" customHeight="1" x14ac:dyDescent="0.2">
      <c r="A43" s="42">
        <f t="shared" si="0"/>
        <v>42</v>
      </c>
      <c r="B43" s="36" t="s">
        <v>5458</v>
      </c>
      <c r="C43" s="37">
        <f>VLOOKUP($B43,'Construccion POAI 2023'!$B$1:$Y$259,2,0)</f>
        <v>2022760010161</v>
      </c>
      <c r="D43" s="10" t="str">
        <f>VLOOKUP($B43,'Construccion POAI 2023'!$B$1:$Y$259,3,0)</f>
        <v>Fortalecimiento tecnico y productivo a empresas y emprendimientos para el fomento de la Economía Circular en la Comuna 7 de Santiago de Cali</v>
      </c>
      <c r="E43" s="106">
        <f>VLOOKUP($B43,'Construccion POAI 2023'!$B$1:$Y$138,5,0)</f>
        <v>118000000</v>
      </c>
      <c r="F43" s="36">
        <f>VLOOKUP($B43,'Construccion POAI 2023'!$B$1:$Y$259,6,0)</f>
        <v>53020020001</v>
      </c>
      <c r="G43" s="17" t="str">
        <f>VLOOKUP($B43,'Construccion POAI 2023'!$B$1:$Y$259,8,0)</f>
        <v xml:space="preserve">53020020001-Empresas y emprendimientos fortalecidos en capacidades para el fomento de la economía Circular  </v>
      </c>
      <c r="H43" s="17" t="str">
        <f>VLOOKUP($B43,'Construccion POAI 2023'!$B$1:$AK$159,16,FALSE)</f>
        <v>Empresas y emprendimientos (informales y comerciales)</v>
      </c>
      <c r="I43" s="36" t="str">
        <f>VLOOKUP($B43,'Construccion POAI 2023'!$B$1:$Y$259,11,0)</f>
        <v>No</v>
      </c>
      <c r="J43" s="36" t="str">
        <f>VLOOKUP($B43,'Construccion POAI 2023'!$B$1:$Y$259,12,0)</f>
        <v>Territorio</v>
      </c>
      <c r="K43" s="36" t="str">
        <f>VLOOKUP($B43,'Construccion POAI 2023'!$B$1:$Y$259,13,0)</f>
        <v>Comuna 7</v>
      </c>
      <c r="L43" s="10" t="str">
        <f>VLOOKUP($B43,'Construccion POAI 2023'!$B$1:$Y$259,14,0)</f>
        <v>Nuevo</v>
      </c>
      <c r="M43" s="129" t="str">
        <f>VLOOKUP($B43,'Construccion POAI 2023'!$B$1:$Y$259,17,0)</f>
        <v>Economía circular</v>
      </c>
      <c r="N43" s="10" t="str">
        <f>VLOOKUP($B43,'Construccion POAI 2023'!$B$1:$Y$259,18,0)</f>
        <v>Subsecretaría de Cadenas de Valor</v>
      </c>
      <c r="O43" s="26"/>
      <c r="P43" s="5"/>
      <c r="Q43" s="100"/>
      <c r="R43" s="100"/>
      <c r="S43" s="26"/>
      <c r="T43" s="26"/>
      <c r="U43" s="26"/>
      <c r="V43" s="26"/>
      <c r="W43" s="26"/>
      <c r="X43" s="26"/>
      <c r="Y43" s="26"/>
      <c r="Z43" s="26"/>
      <c r="AA43" s="26"/>
    </row>
    <row r="44" spans="1:27" ht="60" customHeight="1" x14ac:dyDescent="0.2">
      <c r="A44" s="42">
        <f t="shared" si="0"/>
        <v>43</v>
      </c>
      <c r="B44" s="36" t="s">
        <v>5465</v>
      </c>
      <c r="C44" s="37">
        <f>VLOOKUP($B44,'Construccion POAI 2023'!$B$1:$Y$259,2,0)</f>
        <v>2022760010173</v>
      </c>
      <c r="D44" s="10" t="str">
        <f>VLOOKUP($B44,'Construccion POAI 2023'!$B$1:$Y$259,3,0)</f>
        <v>Fortalecimiento tecnico y productivo a empresas y emprendimientos para el fomento de la Economía Circular en la Comuna 9 de Santiago de Cali</v>
      </c>
      <c r="E44" s="106">
        <f>VLOOKUP($B44,'Construccion POAI 2023'!$B$1:$Y$138,5,0)</f>
        <v>234760000</v>
      </c>
      <c r="F44" s="36">
        <f>VLOOKUP($B44,'Construccion POAI 2023'!$B$1:$Y$259,6,0)</f>
        <v>53020020001</v>
      </c>
      <c r="G44" s="17" t="str">
        <f>VLOOKUP($B44,'Construccion POAI 2023'!$B$1:$Y$259,8,0)</f>
        <v xml:space="preserve">53020020001-Empresas y emprendimientos fortalecidos en capacidades para el fomento de la economía Circular  </v>
      </c>
      <c r="H44" s="17" t="str">
        <f>VLOOKUP($B44,'Construccion POAI 2023'!$B$1:$AK$159,16,FALSE)</f>
        <v>Empresas y emprendimientos (informales y comerciales)</v>
      </c>
      <c r="I44" s="36" t="str">
        <f>VLOOKUP($B44,'Construccion POAI 2023'!$B$1:$Y$259,11,0)</f>
        <v>No</v>
      </c>
      <c r="J44" s="36" t="str">
        <f>VLOOKUP($B44,'Construccion POAI 2023'!$B$1:$Y$259,12,0)</f>
        <v>Territorio</v>
      </c>
      <c r="K44" s="36" t="str">
        <f>VLOOKUP($B44,'Construccion POAI 2023'!$B$1:$Y$259,13,0)</f>
        <v>Comuna 9</v>
      </c>
      <c r="L44" s="10" t="str">
        <f>VLOOKUP($B44,'Construccion POAI 2023'!$B$1:$Y$259,14,0)</f>
        <v>Nuevo</v>
      </c>
      <c r="M44" s="129" t="str">
        <f>VLOOKUP($B44,'Construccion POAI 2023'!$B$1:$Y$259,17,0)</f>
        <v>Economía circular</v>
      </c>
      <c r="N44" s="10" t="str">
        <f>VLOOKUP($B44,'Construccion POAI 2023'!$B$1:$Y$259,18,0)</f>
        <v>Subsecretaría de Cadenas de Valor</v>
      </c>
      <c r="O44" s="26"/>
      <c r="P44" s="5"/>
      <c r="Q44" s="100"/>
      <c r="R44" s="100"/>
      <c r="S44" s="26"/>
      <c r="T44" s="26"/>
      <c r="U44" s="26"/>
      <c r="V44" s="26"/>
      <c r="W44" s="26"/>
      <c r="X44" s="26"/>
      <c r="Y44" s="26"/>
      <c r="Z44" s="26"/>
      <c r="AA44" s="26"/>
    </row>
    <row r="45" spans="1:27" ht="60" customHeight="1" x14ac:dyDescent="0.2">
      <c r="A45" s="42">
        <f t="shared" si="0"/>
        <v>44</v>
      </c>
      <c r="B45" s="36" t="s">
        <v>5469</v>
      </c>
      <c r="C45" s="37">
        <f>VLOOKUP($B45,'Construccion POAI 2023'!$B$1:$Y$259,2,0)</f>
        <v>2022760010175</v>
      </c>
      <c r="D45" s="10" t="str">
        <f>VLOOKUP($B45,'Construccion POAI 2023'!$B$1:$Y$259,3,0)</f>
        <v>Fortalecimiento tecnico y productivo a empresas y emprendimientos para el fomento de la Economía Circular en la Comuna 13 de Santiago de Cali</v>
      </c>
      <c r="E45" s="106">
        <f>VLOOKUP($B45,'Construccion POAI 2023'!$B$1:$Y$138,5,0)</f>
        <v>140000000</v>
      </c>
      <c r="F45" s="36">
        <f>VLOOKUP($B45,'Construccion POAI 2023'!$B$1:$Y$259,6,0)</f>
        <v>53020020001</v>
      </c>
      <c r="G45" s="17" t="str">
        <f>VLOOKUP($B45,'Construccion POAI 2023'!$B$1:$Y$259,8,0)</f>
        <v xml:space="preserve">53020020001-Empresas y emprendimientos fortalecidos en capacidades para el fomento de la economía Circular  </v>
      </c>
      <c r="H45" s="17" t="str">
        <f>VLOOKUP($B45,'Construccion POAI 2023'!$B$1:$AK$159,16,FALSE)</f>
        <v>Empresas y emprendimientos (informales y comerciales)</v>
      </c>
      <c r="I45" s="36" t="str">
        <f>VLOOKUP($B45,'Construccion POAI 2023'!$B$1:$Y$259,11,0)</f>
        <v>No</v>
      </c>
      <c r="J45" s="36" t="str">
        <f>VLOOKUP($B45,'Construccion POAI 2023'!$B$1:$Y$259,12,0)</f>
        <v>Territorio</v>
      </c>
      <c r="K45" s="36" t="str">
        <f>VLOOKUP($B45,'Construccion POAI 2023'!$B$1:$Y$259,13,0)</f>
        <v>Comuna 13</v>
      </c>
      <c r="L45" s="10" t="str">
        <f>VLOOKUP($B45,'Construccion POAI 2023'!$B$1:$Y$259,14,0)</f>
        <v>Nuevo</v>
      </c>
      <c r="M45" s="129" t="str">
        <f>VLOOKUP($B45,'Construccion POAI 2023'!$B$1:$Y$259,17,0)</f>
        <v>Economía circular</v>
      </c>
      <c r="N45" s="10" t="str">
        <f>VLOOKUP($B45,'Construccion POAI 2023'!$B$1:$Y$259,18,0)</f>
        <v>Subsecretaría de Cadenas de Valor</v>
      </c>
      <c r="O45" s="26"/>
      <c r="P45" s="5"/>
      <c r="Q45" s="100"/>
      <c r="R45" s="100"/>
      <c r="S45" s="26"/>
      <c r="T45" s="26"/>
      <c r="U45" s="26"/>
      <c r="V45" s="26"/>
      <c r="W45" s="26"/>
      <c r="X45" s="26"/>
      <c r="Y45" s="26"/>
      <c r="Z45" s="26"/>
      <c r="AA45" s="26"/>
    </row>
    <row r="46" spans="1:27" ht="60" customHeight="1" x14ac:dyDescent="0.2">
      <c r="A46" s="42">
        <f t="shared" si="0"/>
        <v>45</v>
      </c>
      <c r="B46" s="36" t="s">
        <v>5473</v>
      </c>
      <c r="C46" s="37">
        <f>VLOOKUP($B46,'Construccion POAI 2023'!$B$1:$Y$259,2,0)</f>
        <v>2022760010176</v>
      </c>
      <c r="D46" s="10" t="str">
        <f>VLOOKUP($B46,'Construccion POAI 2023'!$B$1:$Y$259,3,0)</f>
        <v>Fortalecimiento de las capacidades laborales a población vulnerables de la Comuna 15 de Santiago de Cali</v>
      </c>
      <c r="E46" s="106">
        <f>VLOOKUP($B46,'Construccion POAI 2023'!$B$1:$Y$138,5,0)</f>
        <v>216320000</v>
      </c>
      <c r="F46" s="36">
        <f>VLOOKUP($B46,'Construccion POAI 2023'!$B$1:$Y$259,6,0)</f>
        <v>51040010001</v>
      </c>
      <c r="G46" s="17" t="str">
        <f>VLOOKUP($B46,'Construccion POAI 2023'!$B$1:$Y$259,8,0)</f>
        <v xml:space="preserve">51040010001 - Personas formadas en competencias laborales para la inserción en los sectores de mayor demanda del mercado laboral, con enfoque diferencial, de género y generacional </v>
      </c>
      <c r="H46" s="17" t="str">
        <f>VLOOKUP($B46,'Construccion POAI 2023'!$B$1:$AK$159,16,FALSE)</f>
        <v>Personas desempleadas de la Comuna 15</v>
      </c>
      <c r="I46" s="36" t="str">
        <f>VLOOKUP($B46,'Construccion POAI 2023'!$B$1:$Y$259,11,0)</f>
        <v>No</v>
      </c>
      <c r="J46" s="36" t="str">
        <f>VLOOKUP($B46,'Construccion POAI 2023'!$B$1:$Y$259,12,0)</f>
        <v>Territorio</v>
      </c>
      <c r="K46" s="36" t="str">
        <f>VLOOKUP($B46,'Construccion POAI 2023'!$B$1:$Y$259,13,0)</f>
        <v>Comuna 15</v>
      </c>
      <c r="L46" s="10" t="str">
        <f>VLOOKUP($B46,'Construccion POAI 2023'!$B$1:$Y$259,14,0)</f>
        <v>Nuevo</v>
      </c>
      <c r="M46" s="129" t="str">
        <f>VLOOKUP($B46,'Construccion POAI 2023'!$B$1:$Y$259,17,0)</f>
        <v>Empleabilidad</v>
      </c>
      <c r="N46" s="10" t="str">
        <f>VLOOKUP($B46,'Construccion POAI 2023'!$B$1:$Y$259,18,0)</f>
        <v>Subsecretaría de Servicios Productivos y Comercio Colaborativo</v>
      </c>
      <c r="O46" s="26"/>
      <c r="P46" s="5"/>
      <c r="Q46" s="100"/>
      <c r="R46" s="100"/>
      <c r="S46" s="26"/>
      <c r="T46" s="26"/>
      <c r="U46" s="26"/>
      <c r="V46" s="26"/>
      <c r="W46" s="26"/>
      <c r="X46" s="26"/>
      <c r="Y46" s="26"/>
      <c r="Z46" s="26"/>
      <c r="AA46" s="26"/>
    </row>
    <row r="47" spans="1:27" ht="60" customHeight="1" x14ac:dyDescent="0.2">
      <c r="A47" s="42">
        <f t="shared" si="0"/>
        <v>46</v>
      </c>
      <c r="B47" s="36" t="s">
        <v>5479</v>
      </c>
      <c r="C47" s="37">
        <f>VLOOKUP($B47,'Construccion POAI 2023'!$B$1:$Y$259,2,0)</f>
        <v>2022760010177</v>
      </c>
      <c r="D47" s="10" t="str">
        <f>VLOOKUP($B47,'Construccion POAI 2023'!$B$1:$Y$259,3,0)</f>
        <v>Fortalecimiento de las capacidades laborales a población vulnerable de la Comuna 4 de Santiago de Cali</v>
      </c>
      <c r="E47" s="106">
        <f>VLOOKUP($B47,'Construccion POAI 2023'!$B$1:$Y$138,5,0)</f>
        <v>122000000</v>
      </c>
      <c r="F47" s="36">
        <f>VLOOKUP($B47,'Construccion POAI 2023'!$B$1:$Y$259,6,0)</f>
        <v>51040010001</v>
      </c>
      <c r="G47" s="17" t="str">
        <f>VLOOKUP($B47,'Construccion POAI 2023'!$B$1:$Y$259,8,0)</f>
        <v xml:space="preserve">51040010001-Personas formadas en competencias laborales para la inserción en los sectores de mayor demanda del mercado laboral, con enfoque diferencial, de género y generacional </v>
      </c>
      <c r="H47" s="17" t="str">
        <f>VLOOKUP($B47,'Construccion POAI 2023'!$B$1:$AK$159,16,FALSE)</f>
        <v>Fortalecimiento de las capacidades laborales a población vulnerable de la Comuna 4 de Santiago de Cali</v>
      </c>
      <c r="I47" s="36" t="str">
        <f>VLOOKUP($B47,'Construccion POAI 2023'!$B$1:$Y$259,11,0)</f>
        <v>No</v>
      </c>
      <c r="J47" s="36" t="str">
        <f>VLOOKUP($B47,'Construccion POAI 2023'!$B$1:$Y$259,12,0)</f>
        <v>Territorio</v>
      </c>
      <c r="K47" s="36" t="str">
        <f>VLOOKUP($B47,'Construccion POAI 2023'!$B$1:$Y$259,13,0)</f>
        <v>Comuna 4</v>
      </c>
      <c r="L47" s="10" t="str">
        <f>VLOOKUP($B47,'Construccion POAI 2023'!$B$1:$Y$259,14,0)</f>
        <v>Nuevo</v>
      </c>
      <c r="M47" s="129" t="str">
        <f>VLOOKUP($B47,'Construccion POAI 2023'!$B$1:$Y$259,17,0)</f>
        <v>Empleabilidad</v>
      </c>
      <c r="N47" s="10" t="str">
        <f>VLOOKUP($B47,'Construccion POAI 2023'!$B$1:$Y$259,18,0)</f>
        <v>Subsecretaría de Servicios Productivos y Comercio Colaborativo</v>
      </c>
      <c r="O47" s="26"/>
      <c r="P47" s="5"/>
      <c r="Q47" s="100"/>
      <c r="R47" s="100"/>
      <c r="S47" s="26"/>
      <c r="T47" s="26"/>
      <c r="U47" s="26"/>
      <c r="V47" s="26"/>
      <c r="W47" s="26"/>
      <c r="X47" s="26"/>
      <c r="Y47" s="26"/>
      <c r="Z47" s="26"/>
      <c r="AA47" s="26"/>
    </row>
    <row r="48" spans="1:27" ht="60" customHeight="1" x14ac:dyDescent="0.2">
      <c r="A48" s="42">
        <f t="shared" si="0"/>
        <v>47</v>
      </c>
      <c r="B48" s="36" t="s">
        <v>5483</v>
      </c>
      <c r="C48" s="37">
        <f>VLOOKUP($B48,'Construccion POAI 2023'!$B$1:$Y$259,2,0)</f>
        <v>2022760010199</v>
      </c>
      <c r="D48" s="10" t="str">
        <f>VLOOKUP($B48,'Construccion POAI 2023'!$B$1:$Y$259,3,0)</f>
        <v>Fortalecimiento técnico y productivo a los emprendimientos del corregimiento de los Andes de Santiago de Cali</v>
      </c>
      <c r="E48" s="106">
        <f>VLOOKUP($B48,'Construccion POAI 2023'!$B$1:$Y$138,5,0)</f>
        <v>160000000</v>
      </c>
      <c r="F48" s="36">
        <f>VLOOKUP($B48,'Construccion POAI 2023'!$B$1:$Y$259,6,0)</f>
        <v>51040020001</v>
      </c>
      <c r="G48" s="17" t="str">
        <f>VLOOKUP($B48,'Construccion POAI 2023'!$B$1:$Y$259,8,0)</f>
        <v xml:space="preserve">51040020001 - Personas fortalecidas en el ecosistema de emprendimiento empresarial y social con enfoque diferencial y de género </v>
      </c>
      <c r="H48" s="17" t="str">
        <f>VLOOKUP($B48,'Construccion POAI 2023'!$B$1:$AK$159,16,FALSE)</f>
        <v>Emprendedores y micro empresarios del corregimiento de los Andes</v>
      </c>
      <c r="I48" s="36" t="str">
        <f>VLOOKUP($B48,'Construccion POAI 2023'!$B$1:$Y$259,11,0)</f>
        <v>No</v>
      </c>
      <c r="J48" s="36" t="str">
        <f>VLOOKUP($B48,'Construccion POAI 2023'!$B$1:$Y$259,12,0)</f>
        <v>Territorio</v>
      </c>
      <c r="K48" s="36" t="str">
        <f>VLOOKUP($B48,'Construccion POAI 2023'!$B$1:$Y$259,13,0)</f>
        <v>Comuna 4</v>
      </c>
      <c r="L48" s="10" t="str">
        <f>VLOOKUP($B48,'Construccion POAI 2023'!$B$1:$Y$259,14,0)</f>
        <v>Nuevo</v>
      </c>
      <c r="M48" s="129" t="str">
        <f>VLOOKUP($B48,'Construccion POAI 2023'!$B$1:$Y$259,17,0)</f>
        <v>Desarrollo empresarial</v>
      </c>
      <c r="N48" s="10" t="str">
        <f>VLOOKUP($B48,'Construccion POAI 2023'!$B$1:$Y$259,18,0)</f>
        <v>Subsecretaría de Servicios Productivos y Comercio Colaborativo</v>
      </c>
      <c r="O48" s="26"/>
      <c r="P48" s="5"/>
      <c r="Q48" s="100"/>
      <c r="R48" s="100"/>
      <c r="S48" s="26"/>
      <c r="T48" s="26"/>
      <c r="U48" s="26"/>
      <c r="V48" s="26"/>
      <c r="W48" s="26"/>
      <c r="X48" s="26"/>
      <c r="Y48" s="26"/>
      <c r="Z48" s="26"/>
      <c r="AA48" s="26"/>
    </row>
    <row r="49" spans="1:27" ht="60" customHeight="1" x14ac:dyDescent="0.2">
      <c r="A49" s="42">
        <f t="shared" si="0"/>
        <v>48</v>
      </c>
      <c r="B49" s="36" t="s">
        <v>5488</v>
      </c>
      <c r="C49" s="37">
        <f>VLOOKUP($B49,'Construccion POAI 2023'!$B$1:$Y$259,2,0)</f>
        <v>2022760010178</v>
      </c>
      <c r="D49" s="10" t="str">
        <f>VLOOKUP($B49,'Construccion POAI 2023'!$B$1:$Y$259,3,0)</f>
        <v>Fortalecimiento técnico y productivo a los emprendimientos de la Comuna 7 de Santiago de Cali</v>
      </c>
      <c r="E49" s="106">
        <f>VLOOKUP($B49,'Construccion POAI 2023'!$B$1:$Y$138,5,0)</f>
        <v>100000000</v>
      </c>
      <c r="F49" s="36">
        <f>VLOOKUP($B49,'Construccion POAI 2023'!$B$1:$Y$259,6,0)</f>
        <v>51040020001</v>
      </c>
      <c r="G49" s="17" t="str">
        <f>VLOOKUP($B49,'Construccion POAI 2023'!$B$1:$Y$259,8,0)</f>
        <v xml:space="preserve">51040020001 - Personas fortalecidas en el ecosistema de emprendimiento empresarial y social con enfoque diferencial y de género </v>
      </c>
      <c r="H49" s="17" t="str">
        <f>VLOOKUP($B49,'Construccion POAI 2023'!$B$1:$AK$159,16,FALSE)</f>
        <v>Emprendedores y micro empresarios de la comuna 7</v>
      </c>
      <c r="I49" s="36" t="str">
        <f>VLOOKUP($B49,'Construccion POAI 2023'!$B$1:$Y$259,11,0)</f>
        <v>No</v>
      </c>
      <c r="J49" s="36" t="str">
        <f>VLOOKUP($B49,'Construccion POAI 2023'!$B$1:$Y$259,12,0)</f>
        <v>Territorio</v>
      </c>
      <c r="K49" s="36" t="str">
        <f>VLOOKUP($B49,'Construccion POAI 2023'!$B$1:$Y$259,13,0)</f>
        <v>Comuna 7</v>
      </c>
      <c r="L49" s="10" t="str">
        <f>VLOOKUP($B49,'Construccion POAI 2023'!$B$1:$Y$259,14,0)</f>
        <v>Nuevo</v>
      </c>
      <c r="M49" s="129" t="str">
        <f>VLOOKUP($B49,'Construccion POAI 2023'!$B$1:$Y$259,17,0)</f>
        <v>Desarrollo empresarial</v>
      </c>
      <c r="N49" s="10" t="str">
        <f>VLOOKUP($B49,'Construccion POAI 2023'!$B$1:$Y$259,18,0)</f>
        <v>Subsecretaría de Servicios Productivos y Comercio Colaborativo</v>
      </c>
      <c r="O49" s="26"/>
      <c r="P49" s="5"/>
      <c r="Q49" s="100"/>
      <c r="R49" s="100"/>
      <c r="S49" s="26"/>
      <c r="T49" s="26"/>
      <c r="U49" s="26"/>
      <c r="V49" s="26"/>
      <c r="W49" s="26"/>
      <c r="X49" s="26"/>
      <c r="Y49" s="26"/>
      <c r="Z49" s="26"/>
      <c r="AA49" s="26"/>
    </row>
    <row r="50" spans="1:27" ht="60" customHeight="1" x14ac:dyDescent="0.2">
      <c r="A50" s="42">
        <f t="shared" si="0"/>
        <v>49</v>
      </c>
      <c r="B50" s="36" t="s">
        <v>5492</v>
      </c>
      <c r="C50" s="37">
        <f>VLOOKUP($B50,'Construccion POAI 2023'!$B$1:$Y$259,2,0)</f>
        <v>2022760010179</v>
      </c>
      <c r="D50" s="10" t="str">
        <f>VLOOKUP($B50,'Construccion POAI 2023'!$B$1:$Y$259,3,0)</f>
        <v>Fortalecimiento técnico y productivo a los emprendimientos de la Comuna 13 de Santiago de Cali</v>
      </c>
      <c r="E50" s="106">
        <f>VLOOKUP($B50,'Construccion POAI 2023'!$B$1:$Y$138,5,0)</f>
        <v>59405000</v>
      </c>
      <c r="F50" s="36">
        <f>VLOOKUP($B50,'Construccion POAI 2023'!$B$1:$Y$259,6,0)</f>
        <v>51040020001</v>
      </c>
      <c r="G50" s="17" t="str">
        <f>VLOOKUP($B50,'Construccion POAI 2023'!$B$1:$Y$259,8,0)</f>
        <v xml:space="preserve">51040020001 - Personas fortalecidas en el ecosistema de emprendimiento empresarial y social con enfoque diferencial y de género </v>
      </c>
      <c r="H50" s="17" t="str">
        <f>VLOOKUP($B50,'Construccion POAI 2023'!$B$1:$AK$159,16,FALSE)</f>
        <v>Emprendedores y micro empresarios de la comuna 13</v>
      </c>
      <c r="I50" s="36" t="str">
        <f>VLOOKUP($B50,'Construccion POAI 2023'!$B$1:$Y$259,11,0)</f>
        <v>No</v>
      </c>
      <c r="J50" s="36" t="str">
        <f>VLOOKUP($B50,'Construccion POAI 2023'!$B$1:$Y$259,12,0)</f>
        <v>Territorio</v>
      </c>
      <c r="K50" s="36" t="str">
        <f>VLOOKUP($B50,'Construccion POAI 2023'!$B$1:$Y$259,13,0)</f>
        <v xml:space="preserve">Comuna 13 </v>
      </c>
      <c r="L50" s="10" t="str">
        <f>VLOOKUP($B50,'Construccion POAI 2023'!$B$1:$Y$259,14,0)</f>
        <v>Nuevo</v>
      </c>
      <c r="M50" s="129" t="str">
        <f>VLOOKUP($B50,'Construccion POAI 2023'!$B$1:$Y$259,17,0)</f>
        <v>Desarrollo empresarial</v>
      </c>
      <c r="N50" s="10" t="str">
        <f>VLOOKUP($B50,'Construccion POAI 2023'!$B$1:$Y$259,18,0)</f>
        <v>Subsecretaría de Servicios Productivos y Comercio Colaborativo</v>
      </c>
      <c r="O50" s="26"/>
      <c r="P50" s="5"/>
      <c r="Q50" s="100"/>
      <c r="R50" s="100"/>
      <c r="S50" s="26"/>
      <c r="T50" s="26"/>
      <c r="U50" s="26"/>
      <c r="V50" s="26"/>
      <c r="W50" s="26"/>
      <c r="X50" s="26"/>
      <c r="Y50" s="26"/>
      <c r="Z50" s="26"/>
      <c r="AA50" s="26"/>
    </row>
    <row r="51" spans="1:27" ht="60" customHeight="1" x14ac:dyDescent="0.2">
      <c r="A51" s="42">
        <f t="shared" si="0"/>
        <v>50</v>
      </c>
      <c r="B51" s="36" t="s">
        <v>5497</v>
      </c>
      <c r="C51" s="37">
        <f>VLOOKUP($B51,'Construccion POAI 2023'!$B$1:$Y$259,2,0)</f>
        <v>2022760010180</v>
      </c>
      <c r="D51" s="10" t="str">
        <f>VLOOKUP($B51,'Construccion POAI 2023'!$B$1:$Y$259,3,0)</f>
        <v>Fortalecimiento técnico y productivo a los emprendimientos de la Comuna 15 de Santiago de Cali</v>
      </c>
      <c r="E51" s="106">
        <f>VLOOKUP($B51,'Construccion POAI 2023'!$B$1:$Y$138,5,0)</f>
        <v>162240000</v>
      </c>
      <c r="F51" s="36">
        <f>VLOOKUP($B51,'Construccion POAI 2023'!$B$1:$Y$259,6,0)</f>
        <v>51040020001</v>
      </c>
      <c r="G51" s="17" t="str">
        <f>VLOOKUP($B51,'Construccion POAI 2023'!$B$1:$Y$259,8,0)</f>
        <v xml:space="preserve">51040020001 - Personas fortalecidas en el ecosistema de emprendimiento empresarial y social con enfoque diferencial y de género </v>
      </c>
      <c r="H51" s="17" t="str">
        <f>VLOOKUP($B51,'Construccion POAI 2023'!$B$1:$AK$159,16,FALSE)</f>
        <v>Emprendedores y micro empresarios de la comuna 15</v>
      </c>
      <c r="I51" s="36" t="str">
        <f>VLOOKUP($B51,'Construccion POAI 2023'!$B$1:$Y$259,11,0)</f>
        <v>No</v>
      </c>
      <c r="J51" s="36" t="str">
        <f>VLOOKUP($B51,'Construccion POAI 2023'!$B$1:$Y$259,12,0)</f>
        <v>Territorio</v>
      </c>
      <c r="K51" s="36" t="str">
        <f>VLOOKUP($B51,'Construccion POAI 2023'!$B$1:$Y$259,13,0)</f>
        <v>Comuna 15</v>
      </c>
      <c r="L51" s="10" t="str">
        <f>VLOOKUP($B51,'Construccion POAI 2023'!$B$1:$Y$259,14,0)</f>
        <v>Nuevo</v>
      </c>
      <c r="M51" s="129" t="str">
        <f>VLOOKUP($B51,'Construccion POAI 2023'!$B$1:$Y$259,17,0)</f>
        <v>Desarrollo empresarial</v>
      </c>
      <c r="N51" s="10" t="str">
        <f>VLOOKUP($B51,'Construccion POAI 2023'!$B$1:$Y$259,18,0)</f>
        <v>Subsecretaría de Servicios Productivos y Comercio Colaborativo</v>
      </c>
      <c r="O51" s="26"/>
      <c r="P51" s="5"/>
      <c r="Q51" s="100"/>
      <c r="R51" s="100"/>
      <c r="S51" s="26"/>
      <c r="T51" s="26"/>
      <c r="U51" s="26"/>
      <c r="V51" s="26"/>
      <c r="W51" s="26"/>
      <c r="X51" s="26"/>
      <c r="Y51" s="26"/>
      <c r="Z51" s="26"/>
      <c r="AA51" s="26"/>
    </row>
    <row r="52" spans="1:27" ht="60" customHeight="1" x14ac:dyDescent="0.2">
      <c r="A52" s="42">
        <f t="shared" si="0"/>
        <v>51</v>
      </c>
      <c r="B52" s="36" t="s">
        <v>5501</v>
      </c>
      <c r="C52" s="37">
        <f>VLOOKUP($B52,'Construccion POAI 2023'!$B$1:$Y$259,2,0)</f>
        <v>2022760010181</v>
      </c>
      <c r="D52" s="10" t="str">
        <f>VLOOKUP($B52,'Construccion POAI 2023'!$B$1:$Y$259,3,0)</f>
        <v>Desarrollo de experiencias de fortalecimiento empresarial para mercados competitivos, desarrolladas en la Comuna 17 en Santiago de Cali</v>
      </c>
      <c r="E52" s="106">
        <f>VLOOKUP($B52,'Construccion POAI 2023'!$B$1:$Y$138,5,0)</f>
        <v>206000000</v>
      </c>
      <c r="F52" s="36">
        <f>VLOOKUP($B52,'Construccion POAI 2023'!$B$1:$Y$259,6,0)</f>
        <v>51040020005</v>
      </c>
      <c r="G52" s="17" t="str">
        <f>VLOOKUP($B52,'Construccion POAI 2023'!$B$1:$Y$259,8,0)</f>
        <v xml:space="preserve">51040020005 - Experiencias de fortalecimiento empresarial para mercados competitivos, desarrolladas </v>
      </c>
      <c r="H52" s="17" t="str">
        <f>VLOOKUP($B52,'Construccion POAI 2023'!$B$1:$AK$159,16,FALSE)</f>
        <v>Población general con emprendimientos</v>
      </c>
      <c r="I52" s="36" t="str">
        <f>VLOOKUP($B52,'Construccion POAI 2023'!$B$1:$Y$259,11,0)</f>
        <v>No</v>
      </c>
      <c r="J52" s="36" t="str">
        <f>VLOOKUP($B52,'Construccion POAI 2023'!$B$1:$Y$259,12,0)</f>
        <v>Territorio</v>
      </c>
      <c r="K52" s="36" t="str">
        <f>VLOOKUP($B52,'Construccion POAI 2023'!$B$1:$Y$259,13,0)</f>
        <v>Comuna 17</v>
      </c>
      <c r="L52" s="10" t="str">
        <f>VLOOKUP($B52,'Construccion POAI 2023'!$B$1:$Y$259,14,0)</f>
        <v>Nuevo</v>
      </c>
      <c r="M52" s="129" t="str">
        <f>VLOOKUP($B52,'Construccion POAI 2023'!$B$1:$Y$259,17,0)</f>
        <v>Desarrollo empresarial</v>
      </c>
      <c r="N52" s="10" t="str">
        <f>VLOOKUP($B52,'Construccion POAI 2023'!$B$1:$Y$259,18,0)</f>
        <v>Subsecretaría de Servicios Productivos y Comercio Colaborativo</v>
      </c>
      <c r="O52" s="26"/>
      <c r="P52" s="5"/>
      <c r="Q52" s="100"/>
      <c r="R52" s="100"/>
      <c r="S52" s="26"/>
      <c r="T52" s="26"/>
      <c r="U52" s="26"/>
      <c r="V52" s="26"/>
      <c r="W52" s="26"/>
      <c r="X52" s="26"/>
      <c r="Y52" s="26"/>
      <c r="Z52" s="26"/>
      <c r="AA52" s="26"/>
    </row>
    <row r="53" spans="1:27" ht="60" customHeight="1" x14ac:dyDescent="0.2">
      <c r="A53" s="42">
        <f t="shared" si="0"/>
        <v>52</v>
      </c>
      <c r="B53" s="36" t="s">
        <v>5506</v>
      </c>
      <c r="C53" s="37">
        <f>VLOOKUP($B53,'Construccion POAI 2023'!$B$1:$Y$259,2,0)</f>
        <v>2022760010183</v>
      </c>
      <c r="D53" s="10" t="str">
        <f>VLOOKUP($B53,'Construccion POAI 2023'!$B$1:$Y$259,3,0)</f>
        <v>Fortalecimiento técnico y productivo a los emprendimientos de la Comuna 21 de Santiago de Cali</v>
      </c>
      <c r="E53" s="106">
        <f>VLOOKUP($B53,'Construccion POAI 2023'!$B$1:$Y$138,5,0)</f>
        <v>170360000</v>
      </c>
      <c r="F53" s="36">
        <f>VLOOKUP($B53,'Construccion POAI 2023'!$B$1:$Y$259,6,0)</f>
        <v>51040020001</v>
      </c>
      <c r="G53" s="17" t="str">
        <f>VLOOKUP($B53,'Construccion POAI 2023'!$B$1:$Y$259,8,0)</f>
        <v xml:space="preserve">51040020001 - Personas fortalecidas en el ecosistema de emprendimiento empresarial y social con enfoque diferencial y de género </v>
      </c>
      <c r="H53" s="17" t="str">
        <f>VLOOKUP($B53,'Construccion POAI 2023'!$B$1:$AK$159,16,FALSE)</f>
        <v>Emprendedores y micro empresarios de la comuna 21</v>
      </c>
      <c r="I53" s="36" t="str">
        <f>VLOOKUP($B53,'Construccion POAI 2023'!$B$1:$Y$259,11,0)</f>
        <v>No</v>
      </c>
      <c r="J53" s="36" t="str">
        <f>VLOOKUP($B53,'Construccion POAI 2023'!$B$1:$Y$259,12,0)</f>
        <v>Territorio</v>
      </c>
      <c r="K53" s="36" t="str">
        <f>VLOOKUP($B53,'Construccion POAI 2023'!$B$1:$Y$259,13,0)</f>
        <v>Comuna 21</v>
      </c>
      <c r="L53" s="10" t="str">
        <f>VLOOKUP($B53,'Construccion POAI 2023'!$B$1:$Y$259,14,0)</f>
        <v>Nuevo</v>
      </c>
      <c r="M53" s="129" t="str">
        <f>VLOOKUP($B53,'Construccion POAI 2023'!$B$1:$Y$259,17,0)</f>
        <v>Desarrollo empresarial</v>
      </c>
      <c r="N53" s="10" t="str">
        <f>VLOOKUP($B53,'Construccion POAI 2023'!$B$1:$Y$259,18,0)</f>
        <v>Subsecretaría de Servicios Productivos y Comercio Colaborativo</v>
      </c>
      <c r="O53" s="26"/>
      <c r="P53" s="5"/>
      <c r="Q53" s="100"/>
      <c r="R53" s="100"/>
      <c r="S53" s="26"/>
      <c r="T53" s="26"/>
      <c r="U53" s="26"/>
      <c r="V53" s="26"/>
      <c r="W53" s="26"/>
      <c r="X53" s="26"/>
      <c r="Y53" s="26"/>
      <c r="Z53" s="26"/>
      <c r="AA53" s="26"/>
    </row>
    <row r="54" spans="1:27" ht="60" customHeight="1" x14ac:dyDescent="0.2">
      <c r="A54" s="42">
        <f t="shared" si="0"/>
        <v>53</v>
      </c>
      <c r="B54" s="36" t="s">
        <v>5511</v>
      </c>
      <c r="C54" s="37">
        <f>VLOOKUP($B54,'Construccion POAI 2023'!$B$1:$Y$259,2,0)</f>
        <v>2022760010210</v>
      </c>
      <c r="D54" s="10" t="str">
        <f>VLOOKUP($B54,'Construccion POAI 2023'!$B$1:$Y$259,3,0)</f>
        <v>Fortalecimiento técnico y productivo a los emprendimientos culturales y creativos del coregimiento de los Andes de Santiago de Cali</v>
      </c>
      <c r="E54" s="106">
        <f>VLOOKUP($B54,'Construccion POAI 2023'!$B$1:$Y$138,5,0)</f>
        <v>484427479</v>
      </c>
      <c r="F54" s="36">
        <f>VLOOKUP($B54,'Construccion POAI 2023'!$B$1:$Y$259,6,0)</f>
        <v>51020010008</v>
      </c>
      <c r="G54" s="17" t="str">
        <f>VLOOKUP($B54,'Construccion POAI 2023'!$B$1:$Y$259,8,0)</f>
        <v xml:space="preserve">51020010008 - Emprendimientos y empresas de la industria cultural y creativa de Cali beneficiados con asistencia técnica </v>
      </c>
      <c r="H54" s="17" t="str">
        <f>VLOOKUP($B54,'Construccion POAI 2023'!$B$1:$AK$159,16,FALSE)</f>
        <v>Emprendedores y micro empresarios culturales y creativos del corregimiento de los Andes</v>
      </c>
      <c r="I54" s="36" t="str">
        <f>VLOOKUP($B54,'Construccion POAI 2023'!$B$1:$Y$259,11,0)</f>
        <v>No</v>
      </c>
      <c r="J54" s="36" t="str">
        <f>VLOOKUP($B54,'Construccion POAI 2023'!$B$1:$Y$259,12,0)</f>
        <v>Territorio</v>
      </c>
      <c r="K54" s="36" t="str">
        <f>VLOOKUP($B54,'Construccion POAI 2023'!$B$1:$Y$259,13,0)</f>
        <v>Corregimiento de los Andes</v>
      </c>
      <c r="L54" s="10" t="str">
        <f>VLOOKUP($B54,'Construccion POAI 2023'!$B$1:$Y$259,14,0)</f>
        <v>Nuevo</v>
      </c>
      <c r="M54" s="129" t="str">
        <f>VLOOKUP($B54,'Construccion POAI 2023'!$B$1:$Y$259,17,0)</f>
        <v>Economía creativa</v>
      </c>
      <c r="N54" s="10" t="str">
        <f>VLOOKUP($B54,'Construccion POAI 2023'!$B$1:$Y$259,18,0)</f>
        <v>Subsecretaría de Cadenas de Valor</v>
      </c>
      <c r="O54" s="26"/>
      <c r="P54" s="5"/>
      <c r="Q54" s="100"/>
      <c r="R54" s="100"/>
      <c r="S54" s="26"/>
      <c r="T54" s="26"/>
      <c r="U54" s="26"/>
      <c r="V54" s="26"/>
      <c r="W54" s="26"/>
      <c r="X54" s="26"/>
      <c r="Y54" s="26"/>
      <c r="Z54" s="26"/>
      <c r="AA54" s="26"/>
    </row>
    <row r="55" spans="1:27" ht="60" customHeight="1" x14ac:dyDescent="0.2">
      <c r="A55" s="42">
        <f t="shared" si="0"/>
        <v>54</v>
      </c>
      <c r="B55" s="36" t="s">
        <v>5517</v>
      </c>
      <c r="C55" s="37">
        <f>VLOOKUP($B55,'Construccion POAI 2023'!$B$1:$Y$259,2,0)</f>
        <v>2022760010184</v>
      </c>
      <c r="D55" s="10" t="str">
        <f>VLOOKUP($B55,'Construccion POAI 2023'!$B$1:$Y$259,3,0)</f>
        <v>Fortalecimiento técnico y productivo a los emprendimientos culturales de la Comuna 7 de Santiago de Cali</v>
      </c>
      <c r="E55" s="106">
        <f>VLOOKUP($B55,'Construccion POAI 2023'!$B$1:$Y$138,5,0)</f>
        <v>108000000</v>
      </c>
      <c r="F55" s="36">
        <f>VLOOKUP($B55,'Construccion POAI 2023'!$B$1:$Y$259,6,0)</f>
        <v>51020010008</v>
      </c>
      <c r="G55" s="17" t="str">
        <f>VLOOKUP($B55,'Construccion POAI 2023'!$B$1:$Y$259,8,0)</f>
        <v xml:space="preserve">51020010008 - Emprendimientos y empresas de la industria cultural y creativa de Cali beneficiados con asistencia técnica </v>
      </c>
      <c r="H55" s="17" t="str">
        <f>VLOOKUP($B55,'Construccion POAI 2023'!$B$1:$AK$159,16,FALSE)</f>
        <v>Emprendedores de la industria cultural y creativa de la comuna 7</v>
      </c>
      <c r="I55" s="36" t="str">
        <f>VLOOKUP($B55,'Construccion POAI 2023'!$B$1:$Y$259,11,0)</f>
        <v>No</v>
      </c>
      <c r="J55" s="36" t="str">
        <f>VLOOKUP($B55,'Construccion POAI 2023'!$B$1:$Y$259,12,0)</f>
        <v>Territorio</v>
      </c>
      <c r="K55" s="36" t="str">
        <f>VLOOKUP($B55,'Construccion POAI 2023'!$B$1:$Y$259,13,0)</f>
        <v>Comuna 7</v>
      </c>
      <c r="L55" s="10" t="str">
        <f>VLOOKUP($B55,'Construccion POAI 2023'!$B$1:$Y$259,14,0)</f>
        <v>Nuevo</v>
      </c>
      <c r="M55" s="129" t="str">
        <f>VLOOKUP($B55,'Construccion POAI 2023'!$B$1:$Y$259,17,0)</f>
        <v>Economía creativa</v>
      </c>
      <c r="N55" s="10" t="str">
        <f>VLOOKUP($B55,'Construccion POAI 2023'!$B$1:$Y$259,18,0)</f>
        <v>Subsecretaría de Cadenas de Valor</v>
      </c>
      <c r="O55" s="26"/>
      <c r="P55" s="5"/>
      <c r="Q55" s="100"/>
      <c r="R55" s="100"/>
      <c r="S55" s="26"/>
      <c r="T55" s="26"/>
      <c r="U55" s="26"/>
      <c r="V55" s="26"/>
      <c r="W55" s="26"/>
      <c r="X55" s="26"/>
      <c r="Y55" s="26"/>
      <c r="Z55" s="26"/>
      <c r="AA55" s="26"/>
    </row>
    <row r="56" spans="1:27" ht="60" customHeight="1" x14ac:dyDescent="0.2">
      <c r="A56" s="42">
        <f t="shared" si="0"/>
        <v>55</v>
      </c>
      <c r="B56" s="36" t="s">
        <v>5520</v>
      </c>
      <c r="C56" s="37">
        <f>VLOOKUP($B56,'Construccion POAI 2023'!$B$1:$Y$259,2,0)</f>
        <v>2022760010185</v>
      </c>
      <c r="D56" s="10" t="str">
        <f>VLOOKUP($B56,'Construccion POAI 2023'!$B$1:$Y$259,3,0)</f>
        <v>Fortalecimiento técnico y productivo a los emprendimientos culturales de la Comuna 16 de Santiago de Cali</v>
      </c>
      <c r="E56" s="106">
        <f>VLOOKUP($B56,'Construccion POAI 2023'!$B$1:$Y$138,5,0)</f>
        <v>104000000</v>
      </c>
      <c r="F56" s="36">
        <f>VLOOKUP($B56,'Construccion POAI 2023'!$B$1:$Y$259,6,0)</f>
        <v>51020010008</v>
      </c>
      <c r="G56" s="17" t="str">
        <f>VLOOKUP($B56,'Construccion POAI 2023'!$B$1:$Y$259,8,0)</f>
        <v xml:space="preserve">51020010008 - Emprendimientos y empresas de la industria cultural y creativa de Cali beneficiados con asistencia técnica </v>
      </c>
      <c r="H56" s="17" t="str">
        <f>VLOOKUP($B56,'Construccion POAI 2023'!$B$1:$AK$159,16,FALSE)</f>
        <v>Emprendedores de la industria cultural y creativa de la comuna 16</v>
      </c>
      <c r="I56" s="36" t="str">
        <f>VLOOKUP($B56,'Construccion POAI 2023'!$B$1:$Y$259,11,0)</f>
        <v>No</v>
      </c>
      <c r="J56" s="36" t="str">
        <f>VLOOKUP($B56,'Construccion POAI 2023'!$B$1:$Y$259,12,0)</f>
        <v>Territorio</v>
      </c>
      <c r="K56" s="36" t="str">
        <f>VLOOKUP($B56,'Construccion POAI 2023'!$B$1:$Y$259,13,0)</f>
        <v xml:space="preserve">Comuna 16 </v>
      </c>
      <c r="L56" s="10" t="str">
        <f>VLOOKUP($B56,'Construccion POAI 2023'!$B$1:$Y$259,14,0)</f>
        <v>Nuevo</v>
      </c>
      <c r="M56" s="129" t="str">
        <f>VLOOKUP($B56,'Construccion POAI 2023'!$B$1:$Y$259,17,0)</f>
        <v>Economía creativa</v>
      </c>
      <c r="N56" s="10" t="str">
        <f>VLOOKUP($B56,'Construccion POAI 2023'!$B$1:$Y$259,18,0)</f>
        <v>Subsecretaría de Cadenas de Valor</v>
      </c>
      <c r="O56" s="26"/>
      <c r="P56" s="5"/>
      <c r="Q56" s="100"/>
      <c r="R56" s="100"/>
      <c r="S56" s="26"/>
      <c r="T56" s="26"/>
      <c r="U56" s="26"/>
      <c r="V56" s="26"/>
      <c r="W56" s="26"/>
      <c r="X56" s="26"/>
      <c r="Y56" s="26"/>
      <c r="Z56" s="26"/>
      <c r="AA56" s="26"/>
    </row>
    <row r="57" spans="1:27" ht="60" customHeight="1" x14ac:dyDescent="0.2">
      <c r="A57" s="42">
        <f t="shared" si="0"/>
        <v>56</v>
      </c>
      <c r="B57" s="36" t="s">
        <v>5525</v>
      </c>
      <c r="C57" s="37">
        <f>VLOOKUP($B57,'Construccion POAI 2023'!$B$1:$Y$259,2,0)</f>
        <v>2022760010186</v>
      </c>
      <c r="D57" s="10" t="str">
        <f>VLOOKUP($B57,'Construccion POAI 2023'!$B$1:$Y$259,3,0)</f>
        <v>Fortalecimiento técnico y productivo a los emprendimientos de la Comuna 3 de Santiago de Cali</v>
      </c>
      <c r="E57" s="106">
        <f>VLOOKUP($B57,'Construccion POAI 2023'!$B$1:$Y$138,5,0)</f>
        <v>309502500</v>
      </c>
      <c r="F57" s="36">
        <f>VLOOKUP($B57,'Construccion POAI 2023'!$B$1:$Y$259,6,0)</f>
        <v>51040020001</v>
      </c>
      <c r="G57" s="17" t="str">
        <f>VLOOKUP($B57,'Construccion POAI 2023'!$B$1:$Y$259,8,0)</f>
        <v xml:space="preserve">51040020001 - Personas fortalecidas en el ecosistema de emprendimiento empresarial y social con enfoque diferencial y de género </v>
      </c>
      <c r="H57" s="17" t="str">
        <f>VLOOKUP($B57,'Construccion POAI 2023'!$B$1:$AK$159,16,FALSE)</f>
        <v>Emprendedores y micro empresarios de la comuna 3</v>
      </c>
      <c r="I57" s="36" t="str">
        <f>VLOOKUP($B57,'Construccion POAI 2023'!$B$1:$Y$259,11,0)</f>
        <v>No</v>
      </c>
      <c r="J57" s="36" t="str">
        <f>VLOOKUP($B57,'Construccion POAI 2023'!$B$1:$Y$259,12,0)</f>
        <v>Territorio</v>
      </c>
      <c r="K57" s="36" t="str">
        <f>VLOOKUP($B57,'Construccion POAI 2023'!$B$1:$Y$259,13,0)</f>
        <v>Comuna 3</v>
      </c>
      <c r="L57" s="10" t="str">
        <f>VLOOKUP($B57,'Construccion POAI 2023'!$B$1:$Y$259,14,0)</f>
        <v>Nuevo</v>
      </c>
      <c r="M57" s="129" t="str">
        <f>VLOOKUP($B57,'Construccion POAI 2023'!$B$1:$Y$259,17,0)</f>
        <v>Desarrollo empresarial</v>
      </c>
      <c r="N57" s="10" t="str">
        <f>VLOOKUP($B57,'Construccion POAI 2023'!$B$1:$Y$259,18,0)</f>
        <v>Subsecretaría de Servicios Productivos y Comercio Colaborativo</v>
      </c>
      <c r="O57" s="26"/>
      <c r="P57" s="5"/>
      <c r="Q57" s="100"/>
      <c r="R57" s="100"/>
      <c r="S57" s="26"/>
      <c r="T57" s="26"/>
      <c r="U57" s="26"/>
      <c r="V57" s="26"/>
      <c r="W57" s="26"/>
      <c r="X57" s="26"/>
      <c r="Y57" s="26"/>
      <c r="Z57" s="26"/>
      <c r="AA57" s="26"/>
    </row>
    <row r="58" spans="1:27" ht="60" customHeight="1" x14ac:dyDescent="0.2">
      <c r="A58" s="42">
        <f t="shared" si="0"/>
        <v>57</v>
      </c>
      <c r="B58" s="36" t="s">
        <v>5530</v>
      </c>
      <c r="C58" s="37">
        <f>VLOOKUP($B58,'Construccion POAI 2023'!$B$1:$Y$259,2,0)</f>
        <v>2022760010187</v>
      </c>
      <c r="D58" s="10" t="str">
        <f>VLOOKUP($B58,'Construccion POAI 2023'!$B$1:$Y$259,3,0)</f>
        <v>Fortalecimiento técnico y productivo a los emprendimientos de la Comuna 4 de Santiago de Cali</v>
      </c>
      <c r="E58" s="106">
        <f>VLOOKUP($B58,'Construccion POAI 2023'!$B$1:$Y$138,5,0)</f>
        <v>390947500</v>
      </c>
      <c r="F58" s="36">
        <f>VLOOKUP($B58,'Construccion POAI 2023'!$B$1:$Y$259,6,0)</f>
        <v>51040020001</v>
      </c>
      <c r="G58" s="17" t="str">
        <f>VLOOKUP($B58,'Construccion POAI 2023'!$B$1:$Y$259,8,0)</f>
        <v xml:space="preserve">51040020001 - Personas fortalecidas en el ecosistema de emprendimiento empresarial y social con enfoque diferencial y de género </v>
      </c>
      <c r="H58" s="17" t="str">
        <f>VLOOKUP($B58,'Construccion POAI 2023'!$B$1:$AK$159,16,FALSE)</f>
        <v>Emprendedores y micro empresarios de la comuna 4</v>
      </c>
      <c r="I58" s="36" t="str">
        <f>VLOOKUP($B58,'Construccion POAI 2023'!$B$1:$Y$259,11,0)</f>
        <v>No</v>
      </c>
      <c r="J58" s="36" t="str">
        <f>VLOOKUP($B58,'Construccion POAI 2023'!$B$1:$Y$259,12,0)</f>
        <v>Territorio</v>
      </c>
      <c r="K58" s="36" t="str">
        <f>VLOOKUP($B58,'Construccion POAI 2023'!$B$1:$Y$259,13,0)</f>
        <v xml:space="preserve">Comuna 4 </v>
      </c>
      <c r="L58" s="10" t="str">
        <f>VLOOKUP($B58,'Construccion POAI 2023'!$B$1:$Y$259,14,0)</f>
        <v>Nuevo</v>
      </c>
      <c r="M58" s="129" t="str">
        <f>VLOOKUP($B58,'Construccion POAI 2023'!$B$1:$Y$259,17,0)</f>
        <v>Desarrollo empresarial</v>
      </c>
      <c r="N58" s="10" t="str">
        <f>VLOOKUP($B58,'Construccion POAI 2023'!$B$1:$Y$259,18,0)</f>
        <v>Subsecretaría de Servicios Productivos y Comercio Colaborativo</v>
      </c>
      <c r="O58" s="26"/>
      <c r="P58" s="5"/>
      <c r="Q58" s="100"/>
      <c r="R58" s="100"/>
      <c r="S58" s="26"/>
      <c r="T58" s="26"/>
      <c r="U58" s="26"/>
      <c r="V58" s="26"/>
      <c r="W58" s="26"/>
      <c r="X58" s="26"/>
      <c r="Y58" s="26"/>
      <c r="Z58" s="26"/>
      <c r="AA58" s="26"/>
    </row>
    <row r="59" spans="1:27" ht="60" customHeight="1" x14ac:dyDescent="0.2">
      <c r="A59" s="42">
        <f t="shared" si="0"/>
        <v>58</v>
      </c>
      <c r="B59" s="36" t="s">
        <v>5535</v>
      </c>
      <c r="C59" s="37">
        <f>VLOOKUP($B59,'Construccion POAI 2023'!$B$1:$Y$259,2,0)</f>
        <v>2022760010188</v>
      </c>
      <c r="D59" s="10" t="str">
        <f>VLOOKUP($B59,'Construccion POAI 2023'!$B$1:$Y$259,3,0)</f>
        <v>Fortalecimiento técnico y productivo a los emprendimientos de la comuna 5 de Santiago de Cali</v>
      </c>
      <c r="E59" s="106">
        <f>VLOOKUP($B59,'Construccion POAI 2023'!$B$1:$Y$138,5,0)</f>
        <v>350000000</v>
      </c>
      <c r="F59" s="36">
        <f>VLOOKUP($B59,'Construccion POAI 2023'!$B$1:$Y$259,6,0)</f>
        <v>51040020001</v>
      </c>
      <c r="G59" s="17" t="str">
        <f>VLOOKUP($B59,'Construccion POAI 2023'!$B$1:$Y$259,8,0)</f>
        <v xml:space="preserve">51040020001 - Personas fortalecidas en el ecosistema de emprendimiento empresarial y social con enfoque diferencial y de género </v>
      </c>
      <c r="H59" s="17" t="str">
        <f>VLOOKUP($B59,'Construccion POAI 2023'!$B$1:$AK$159,16,FALSE)</f>
        <v xml:space="preserve">Personas discapacitadas, mujeres, jóvenes y población en general </v>
      </c>
      <c r="I59" s="36" t="str">
        <f>VLOOKUP($B59,'Construccion POAI 2023'!$B$1:$Y$259,11,0)</f>
        <v>No</v>
      </c>
      <c r="J59" s="36" t="str">
        <f>VLOOKUP($B59,'Construccion POAI 2023'!$B$1:$Y$259,12,0)</f>
        <v>Territorio</v>
      </c>
      <c r="K59" s="36" t="str">
        <f>VLOOKUP($B59,'Construccion POAI 2023'!$B$1:$Y$259,13,0)</f>
        <v>Comuna 5</v>
      </c>
      <c r="L59" s="10" t="str">
        <f>VLOOKUP($B59,'Construccion POAI 2023'!$B$1:$Y$259,14,0)</f>
        <v>Nuevo</v>
      </c>
      <c r="M59" s="129" t="str">
        <f>VLOOKUP($B59,'Construccion POAI 2023'!$B$1:$Y$259,17,0)</f>
        <v>Desarrollo empresarial</v>
      </c>
      <c r="N59" s="10" t="str">
        <f>VLOOKUP($B59,'Construccion POAI 2023'!$B$1:$Y$259,18,0)</f>
        <v>Subsecretaría de Servicios Productivos y Comercio Colaborativo</v>
      </c>
      <c r="O59" s="26"/>
      <c r="P59" s="5"/>
      <c r="Q59" s="100"/>
      <c r="R59" s="100"/>
      <c r="S59" s="26"/>
      <c r="T59" s="26"/>
      <c r="U59" s="26"/>
      <c r="V59" s="26"/>
      <c r="W59" s="26"/>
      <c r="X59" s="26"/>
      <c r="Y59" s="26"/>
      <c r="Z59" s="26"/>
      <c r="AA59" s="26"/>
    </row>
    <row r="60" spans="1:27" ht="60" customHeight="1" x14ac:dyDescent="0.2">
      <c r="A60" s="42">
        <f t="shared" si="0"/>
        <v>59</v>
      </c>
      <c r="B60" s="36" t="s">
        <v>5540</v>
      </c>
      <c r="C60" s="37">
        <f>VLOOKUP($B60,'Construccion POAI 2023'!$B$1:$Y$259,2,0)</f>
        <v>2022760010189</v>
      </c>
      <c r="D60" s="10" t="str">
        <f>VLOOKUP($B60,'Construccion POAI 2023'!$B$1:$Y$259,3,0)</f>
        <v>Fortalecimiento técnico y productivo a los emprendimientos de la Comuna 9 de Santiago de Cali</v>
      </c>
      <c r="E60" s="106">
        <f>VLOOKUP($B60,'Construccion POAI 2023'!$B$1:$Y$138,5,0)</f>
        <v>425502500</v>
      </c>
      <c r="F60" s="36">
        <f>VLOOKUP($B60,'Construccion POAI 2023'!$B$1:$Y$259,6,0)</f>
        <v>51040020001</v>
      </c>
      <c r="G60" s="17" t="str">
        <f>VLOOKUP($B60,'Construccion POAI 2023'!$B$1:$Y$259,8,0)</f>
        <v xml:space="preserve">51040020001 - Personas fortalecidas en el ecosistema de emprendimiento empresarial y social con enfoque diferencial y de género </v>
      </c>
      <c r="H60" s="17" t="str">
        <f>VLOOKUP($B60,'Construccion POAI 2023'!$B$1:$AK$159,16,FALSE)</f>
        <v>Emprendedores y micro empresarios de la comuna 9</v>
      </c>
      <c r="I60" s="36" t="str">
        <f>VLOOKUP($B60,'Construccion POAI 2023'!$B$1:$Y$259,11,0)</f>
        <v>No</v>
      </c>
      <c r="J60" s="36" t="str">
        <f>VLOOKUP($B60,'Construccion POAI 2023'!$B$1:$Y$259,12,0)</f>
        <v>Territorio</v>
      </c>
      <c r="K60" s="36" t="str">
        <f>VLOOKUP($B60,'Construccion POAI 2023'!$B$1:$Y$259,13,0)</f>
        <v>Comuna 9</v>
      </c>
      <c r="L60" s="10" t="str">
        <f>VLOOKUP($B60,'Construccion POAI 2023'!$B$1:$Y$259,14,0)</f>
        <v>Nuevo</v>
      </c>
      <c r="M60" s="129" t="str">
        <f>VLOOKUP($B60,'Construccion POAI 2023'!$B$1:$Y$259,17,0)</f>
        <v>Desarrollo empresarial</v>
      </c>
      <c r="N60" s="10" t="str">
        <f>VLOOKUP($B60,'Construccion POAI 2023'!$B$1:$Y$259,18,0)</f>
        <v>Subsecretaría de Servicios Productivos y Comercio Colaborativo</v>
      </c>
      <c r="O60" s="26"/>
      <c r="P60" s="5"/>
      <c r="Q60" s="100"/>
      <c r="R60" s="100"/>
      <c r="S60" s="26"/>
      <c r="T60" s="26"/>
      <c r="U60" s="26"/>
      <c r="V60" s="26"/>
      <c r="W60" s="26"/>
      <c r="X60" s="26"/>
      <c r="Y60" s="26"/>
      <c r="Z60" s="26"/>
      <c r="AA60" s="26"/>
    </row>
    <row r="61" spans="1:27" ht="60" customHeight="1" x14ac:dyDescent="0.2">
      <c r="A61" s="42">
        <f t="shared" si="0"/>
        <v>60</v>
      </c>
      <c r="B61" s="36" t="s">
        <v>5544</v>
      </c>
      <c r="C61" s="37">
        <f>VLOOKUP($B61,'Construccion POAI 2023'!$B$1:$Y$259,2,0)</f>
        <v>2022760010207</v>
      </c>
      <c r="D61" s="10" t="str">
        <f>VLOOKUP($B61,'Construccion POAI 2023'!$B$1:$Y$259,3,0)</f>
        <v>Fortalecimiento técnico y productivo a los emprendimientos de la Comuna 10 de Santiago Cali</v>
      </c>
      <c r="E61" s="106">
        <f>VLOOKUP($B61,'Construccion POAI 2023'!$B$1:$Y$138,5,0)</f>
        <v>378547398</v>
      </c>
      <c r="F61" s="36">
        <f>VLOOKUP($B61,'Construccion POAI 2023'!$B$1:$Y$259,6,0)</f>
        <v>51040020001</v>
      </c>
      <c r="G61" s="17" t="str">
        <f>VLOOKUP($B61,'Construccion POAI 2023'!$B$1:$Y$259,8,0)</f>
        <v xml:space="preserve">51040020001 - Personas fortalecidas en el ecosistema de emprendimiento empresarial y social con enfoque diferencial y de género </v>
      </c>
      <c r="H61" s="17" t="str">
        <f>VLOOKUP($B61,'Construccion POAI 2023'!$B$1:$AK$159,16,FALSE)</f>
        <v xml:space="preserve">Personas discapacitadas, mujeres, jóvenes y población en general </v>
      </c>
      <c r="I61" s="36" t="str">
        <f>VLOOKUP($B61,'Construccion POAI 2023'!$B$1:$Y$259,11,0)</f>
        <v>No</v>
      </c>
      <c r="J61" s="36" t="str">
        <f>VLOOKUP($B61,'Construccion POAI 2023'!$B$1:$Y$259,12,0)</f>
        <v>Territorio</v>
      </c>
      <c r="K61" s="36" t="str">
        <f>VLOOKUP($B61,'Construccion POAI 2023'!$B$1:$Y$259,13,0)</f>
        <v>Comuna 10</v>
      </c>
      <c r="L61" s="10" t="str">
        <f>VLOOKUP($B61,'Construccion POAI 2023'!$B$1:$Y$259,14,0)</f>
        <v>Nuevo</v>
      </c>
      <c r="M61" s="129" t="str">
        <f>VLOOKUP($B61,'Construccion POAI 2023'!$B$1:$Y$259,17,0)</f>
        <v>Desarrollo empresarial</v>
      </c>
      <c r="N61" s="10" t="str">
        <f>VLOOKUP($B61,'Construccion POAI 2023'!$B$1:$Y$259,18,0)</f>
        <v>Subsecretaría de Servicios Productivos y Comercio Colaborativo</v>
      </c>
      <c r="O61" s="26"/>
      <c r="P61" s="5"/>
      <c r="Q61" s="100"/>
      <c r="R61" s="100"/>
      <c r="S61" s="26"/>
      <c r="T61" s="26"/>
      <c r="U61" s="26"/>
      <c r="V61" s="26"/>
      <c r="W61" s="26"/>
      <c r="X61" s="26"/>
      <c r="Y61" s="26"/>
      <c r="Z61" s="26"/>
      <c r="AA61" s="26"/>
    </row>
    <row r="62" spans="1:27" ht="60" customHeight="1" x14ac:dyDescent="0.2">
      <c r="A62" s="42">
        <f t="shared" si="0"/>
        <v>61</v>
      </c>
      <c r="B62" s="36" t="s">
        <v>5548</v>
      </c>
      <c r="C62" s="37">
        <f>VLOOKUP($B62,'Construccion POAI 2023'!$B$1:$Y$259,2,0)</f>
        <v>2022760010190</v>
      </c>
      <c r="D62" s="10" t="str">
        <f>VLOOKUP($B62,'Construccion POAI 2023'!$B$1:$Y$259,3,0)</f>
        <v>Fortalecimiento técnico y productivo a los emprendimientos de la Comuna 11 de Santiago de Cali</v>
      </c>
      <c r="E62" s="106">
        <f>VLOOKUP($B62,'Construccion POAI 2023'!$B$1:$Y$138,5,0)</f>
        <v>243360000</v>
      </c>
      <c r="F62" s="36">
        <f>VLOOKUP($B62,'Construccion POAI 2023'!$B$1:$Y$259,6,0)</f>
        <v>51040020001</v>
      </c>
      <c r="G62" s="17" t="str">
        <f>VLOOKUP($B62,'Construccion POAI 2023'!$B$1:$Y$259,8,0)</f>
        <v xml:space="preserve">51040020001 - Personas fortalecidas en el ecosistema de emprendimiento empresarial y social con enfoque diferencial y de género </v>
      </c>
      <c r="H62" s="17" t="str">
        <f>VLOOKUP($B62,'Construccion POAI 2023'!$B$1:$AK$159,16,FALSE)</f>
        <v>Emprendedores y micro empresarios de la comuna 11</v>
      </c>
      <c r="I62" s="36" t="str">
        <f>VLOOKUP($B62,'Construccion POAI 2023'!$B$1:$Y$259,11,0)</f>
        <v>No</v>
      </c>
      <c r="J62" s="36" t="str">
        <f>VLOOKUP($B62,'Construccion POAI 2023'!$B$1:$Y$259,12,0)</f>
        <v>Territorio</v>
      </c>
      <c r="K62" s="36" t="str">
        <f>VLOOKUP($B62,'Construccion POAI 2023'!$B$1:$Y$259,13,0)</f>
        <v>Comuna 11</v>
      </c>
      <c r="L62" s="10" t="str">
        <f>VLOOKUP($B62,'Construccion POAI 2023'!$B$1:$Y$259,14,0)</f>
        <v>Nuevo</v>
      </c>
      <c r="M62" s="129" t="str">
        <f>VLOOKUP($B62,'Construccion POAI 2023'!$B$1:$Y$259,17,0)</f>
        <v>Desarrollo empresarial</v>
      </c>
      <c r="N62" s="10" t="str">
        <f>VLOOKUP($B62,'Construccion POAI 2023'!$B$1:$Y$259,18,0)</f>
        <v>Subsecretaría de Servicios Productivos y Comercio Colaborativo</v>
      </c>
      <c r="O62" s="26"/>
      <c r="P62" s="5"/>
      <c r="Q62" s="100"/>
      <c r="R62" s="100"/>
      <c r="S62" s="26"/>
      <c r="T62" s="26"/>
      <c r="U62" s="26"/>
      <c r="V62" s="26"/>
      <c r="W62" s="26"/>
      <c r="X62" s="26"/>
      <c r="Y62" s="26"/>
      <c r="Z62" s="26"/>
      <c r="AA62" s="26"/>
    </row>
    <row r="63" spans="1:27" ht="60" customHeight="1" x14ac:dyDescent="0.2">
      <c r="A63" s="42">
        <f t="shared" si="0"/>
        <v>62</v>
      </c>
      <c r="B63" s="36" t="s">
        <v>5553</v>
      </c>
      <c r="C63" s="37">
        <f>VLOOKUP($B63,'Construccion POAI 2023'!$B$1:$Y$259,2,0)</f>
        <v>2022760010191</v>
      </c>
      <c r="D63" s="10" t="str">
        <f>VLOOKUP($B63,'Construccion POAI 2023'!$B$1:$Y$259,3,0)</f>
        <v>Fortalecimiento técnico y productivo a los emprendimientos de la Comuna 16 de Santiago de Cali</v>
      </c>
      <c r="E63" s="106">
        <f>VLOOKUP($B63,'Construccion POAI 2023'!$B$1:$Y$138,5,0)</f>
        <v>156000000</v>
      </c>
      <c r="F63" s="36">
        <f>VLOOKUP($B63,'Construccion POAI 2023'!$B$1:$Y$259,6,0)</f>
        <v>51040020001</v>
      </c>
      <c r="G63" s="17" t="str">
        <f>VLOOKUP($B63,'Construccion POAI 2023'!$B$1:$Y$259,8,0)</f>
        <v xml:space="preserve">51040020001 - Personas fortalecidas en el ecosistema de emprendimiento empresarial y social con enfoque diferencial y de género </v>
      </c>
      <c r="H63" s="17" t="str">
        <f>VLOOKUP($B63,'Construccion POAI 2023'!$B$1:$AK$159,16,FALSE)</f>
        <v>Emprendedores y micro empresarios de la comuna 16</v>
      </c>
      <c r="I63" s="36" t="str">
        <f>VLOOKUP($B63,'Construccion POAI 2023'!$B$1:$Y$259,11,0)</f>
        <v>No</v>
      </c>
      <c r="J63" s="36" t="str">
        <f>VLOOKUP($B63,'Construccion POAI 2023'!$B$1:$Y$259,12,0)</f>
        <v>Territorio</v>
      </c>
      <c r="K63" s="36" t="str">
        <f>VLOOKUP($B63,'Construccion POAI 2023'!$B$1:$Y$259,13,0)</f>
        <v xml:space="preserve">Comuna 16 </v>
      </c>
      <c r="L63" s="10" t="str">
        <f>VLOOKUP($B63,'Construccion POAI 2023'!$B$1:$Y$259,14,0)</f>
        <v>Nuevo</v>
      </c>
      <c r="M63" s="129" t="str">
        <f>VLOOKUP($B63,'Construccion POAI 2023'!$B$1:$Y$259,17,0)</f>
        <v>Desarrollo empresarial</v>
      </c>
      <c r="N63" s="10" t="str">
        <f>VLOOKUP($B63,'Construccion POAI 2023'!$B$1:$Y$259,18,0)</f>
        <v>Subsecretaría de Servicios Productivos y Comercio Colaborativo</v>
      </c>
      <c r="O63" s="26"/>
      <c r="P63" s="5"/>
      <c r="Q63" s="100"/>
      <c r="R63" s="100"/>
      <c r="S63" s="26"/>
      <c r="T63" s="26"/>
      <c r="U63" s="26"/>
      <c r="V63" s="26"/>
      <c r="W63" s="26"/>
      <c r="X63" s="26"/>
      <c r="Y63" s="26"/>
      <c r="Z63" s="26"/>
      <c r="AA63" s="26"/>
    </row>
    <row r="64" spans="1:27" ht="60" customHeight="1" x14ac:dyDescent="0.2">
      <c r="A64" s="42">
        <f t="shared" si="0"/>
        <v>63</v>
      </c>
      <c r="B64" s="36" t="s">
        <v>5557</v>
      </c>
      <c r="C64" s="37">
        <f>VLOOKUP($B64,'Construccion POAI 2023'!$B$1:$Y$259,2,0)</f>
        <v>2022760010192</v>
      </c>
      <c r="D64" s="10" t="str">
        <f>VLOOKUP($B64,'Construccion POAI 2023'!$B$1:$Y$259,3,0)</f>
        <v>Fortalecimiento técnico y productivo a los emprendimientos de la Comuna 18 de Santiago de Cali</v>
      </c>
      <c r="E64" s="106">
        <f>VLOOKUP($B64,'Construccion POAI 2023'!$B$1:$Y$138,5,0)</f>
        <v>86298000</v>
      </c>
      <c r="F64" s="36">
        <f>VLOOKUP($B64,'Construccion POAI 2023'!$B$1:$Y$259,6,0)</f>
        <v>51040020001</v>
      </c>
      <c r="G64" s="17" t="str">
        <f>VLOOKUP($B64,'Construccion POAI 2023'!$B$1:$Y$259,8,0)</f>
        <v xml:space="preserve">51040020001 - Personas fortalecidas en el ecosistema de emprendimiento empresarial y social con enfoque diferencial y de género </v>
      </c>
      <c r="H64" s="17" t="str">
        <f>VLOOKUP($B64,'Construccion POAI 2023'!$B$1:$AK$159,16,FALSE)</f>
        <v>Emprendedores y micro empresarios de la comuna 18</v>
      </c>
      <c r="I64" s="36" t="str">
        <f>VLOOKUP($B64,'Construccion POAI 2023'!$B$1:$Y$259,11,0)</f>
        <v>No</v>
      </c>
      <c r="J64" s="36" t="str">
        <f>VLOOKUP($B64,'Construccion POAI 2023'!$B$1:$Y$259,12,0)</f>
        <v>Territorio</v>
      </c>
      <c r="K64" s="36" t="str">
        <f>VLOOKUP($B64,'Construccion POAI 2023'!$B$1:$Y$259,13,0)</f>
        <v>Comuna 18</v>
      </c>
      <c r="L64" s="10" t="str">
        <f>VLOOKUP($B64,'Construccion POAI 2023'!$B$1:$Y$259,14,0)</f>
        <v>Nuevo</v>
      </c>
      <c r="M64" s="129" t="str">
        <f>VLOOKUP($B64,'Construccion POAI 2023'!$B$1:$Y$259,17,0)</f>
        <v>Desarrollo empresarial</v>
      </c>
      <c r="N64" s="10" t="str">
        <f>VLOOKUP($B64,'Construccion POAI 2023'!$B$1:$Y$259,18,0)</f>
        <v>Subsecretaría de Servicios Productivos y Comercio Colaborativo</v>
      </c>
      <c r="O64" s="26"/>
      <c r="P64" s="5"/>
      <c r="Q64" s="100"/>
      <c r="R64" s="100"/>
      <c r="S64" s="26"/>
      <c r="T64" s="26"/>
      <c r="U64" s="26"/>
      <c r="V64" s="26"/>
      <c r="W64" s="26"/>
      <c r="X64" s="26"/>
      <c r="Y64" s="26"/>
      <c r="Z64" s="26"/>
      <c r="AA64" s="26"/>
    </row>
    <row r="65" spans="1:27" ht="60" customHeight="1" x14ac:dyDescent="0.2">
      <c r="A65" s="42">
        <f t="shared" si="0"/>
        <v>64</v>
      </c>
      <c r="B65" s="36" t="s">
        <v>5562</v>
      </c>
      <c r="C65" s="37">
        <f>VLOOKUP($B65,'Construccion POAI 2023'!$B$1:$Y$259,2,0)</f>
        <v>2022760010193</v>
      </c>
      <c r="D65" s="10" t="str">
        <f>VLOOKUP($B65,'Construccion POAI 2023'!$B$1:$Y$259,3,0)</f>
        <v>Fortalecimiento técnico y productivo a los emprendimientos del Corregimiento de La Elvira en Santiago de Cali</v>
      </c>
      <c r="E65" s="106">
        <f>VLOOKUP($B65,'Construccion POAI 2023'!$B$1:$Y$138,5,0)</f>
        <v>67940000</v>
      </c>
      <c r="F65" s="36">
        <f>VLOOKUP($B65,'Construccion POAI 2023'!$B$1:$Y$259,6,0)</f>
        <v>51040020001</v>
      </c>
      <c r="G65" s="17" t="str">
        <f>VLOOKUP($B65,'Construccion POAI 2023'!$B$1:$Y$259,8,0)</f>
        <v xml:space="preserve">51040020001 - Personas fortalecidas en el ecosistema de emprendimiento empresarial y social con enfoque diferencial y de género </v>
      </c>
      <c r="H65" s="17" t="str">
        <f>VLOOKUP($B65,'Construccion POAI 2023'!$B$1:$AK$159,16,FALSE)</f>
        <v>Fortalecimiento técnico y productivo a los emprendimientos del Corregimiento de La Elvira en Santiago de Cali</v>
      </c>
      <c r="I65" s="36" t="str">
        <f>VLOOKUP($B65,'Construccion POAI 2023'!$B$1:$Y$259,11,0)</f>
        <v>No</v>
      </c>
      <c r="J65" s="36" t="str">
        <f>VLOOKUP($B65,'Construccion POAI 2023'!$B$1:$Y$259,12,0)</f>
        <v>Territorio</v>
      </c>
      <c r="K65" s="36" t="str">
        <f>VLOOKUP($B65,'Construccion POAI 2023'!$B$1:$Y$259,13,0)</f>
        <v>Corregimiento de la Elvira</v>
      </c>
      <c r="L65" s="10" t="str">
        <f>VLOOKUP($B65,'Construccion POAI 2023'!$B$1:$Y$259,14,0)</f>
        <v>Nuevo</v>
      </c>
      <c r="M65" s="129" t="str">
        <f>VLOOKUP($B65,'Construccion POAI 2023'!$B$1:$Y$259,17,0)</f>
        <v>Desarrollo empresarial</v>
      </c>
      <c r="N65" s="10" t="str">
        <f>VLOOKUP($B65,'Construccion POAI 2023'!$B$1:$Y$259,18,0)</f>
        <v>Subsecretaría de Servicios Productivos y Comercio Colaborativo</v>
      </c>
      <c r="O65" s="26"/>
      <c r="P65" s="5"/>
      <c r="Q65" s="100"/>
      <c r="R65" s="100"/>
      <c r="S65" s="26"/>
      <c r="T65" s="26"/>
      <c r="U65" s="26"/>
      <c r="V65" s="26"/>
      <c r="W65" s="26"/>
      <c r="X65" s="26"/>
      <c r="Y65" s="26"/>
      <c r="Z65" s="26"/>
      <c r="AA65" s="26"/>
    </row>
    <row r="66" spans="1:27" ht="60" customHeight="1" x14ac:dyDescent="0.2">
      <c r="A66" s="42">
        <f t="shared" si="0"/>
        <v>65</v>
      </c>
      <c r="B66" s="36" t="s">
        <v>5566</v>
      </c>
      <c r="C66" s="37">
        <f>VLOOKUP($B66,'Construccion POAI 2023'!$B$1:$Y$259,2,0)</f>
        <v>2022760010194</v>
      </c>
      <c r="D66" s="10" t="str">
        <f>VLOOKUP($B66,'Construccion POAI 2023'!$B$1:$Y$259,3,0)</f>
        <v>Fortalecimiento técnico y productivo a los emprendimientos del corregimiento de Felidia de Santiago de Cali</v>
      </c>
      <c r="E66" s="106">
        <f>VLOOKUP($B66,'Construccion POAI 2023'!$B$1:$Y$138,5,0)</f>
        <v>22500000</v>
      </c>
      <c r="F66" s="36">
        <f>VLOOKUP($B66,'Construccion POAI 2023'!$B$1:$Y$259,6,0)</f>
        <v>51040020001</v>
      </c>
      <c r="G66" s="17" t="str">
        <f>VLOOKUP($B66,'Construccion POAI 2023'!$B$1:$Y$259,8,0)</f>
        <v xml:space="preserve">51040020001 - Personas fortalecidas en el ecosistema de emprendimiento empresarial y social con enfoque diferencial y de género </v>
      </c>
      <c r="H66" s="17" t="str">
        <f>VLOOKUP($B66,'Construccion POAI 2023'!$B$1:$AK$159,16,FALSE)</f>
        <v>Emprendedores y micro empresarios del corregimiento de Felidia</v>
      </c>
      <c r="I66" s="36" t="str">
        <f>VLOOKUP($B66,'Construccion POAI 2023'!$B$1:$Y$259,11,0)</f>
        <v>No</v>
      </c>
      <c r="J66" s="36" t="str">
        <f>VLOOKUP($B66,'Construccion POAI 2023'!$B$1:$Y$259,12,0)</f>
        <v>Territorio</v>
      </c>
      <c r="K66" s="36" t="str">
        <f>VLOOKUP($B66,'Construccion POAI 2023'!$B$1:$Y$259,13,0)</f>
        <v>Corregimiento de Felidia</v>
      </c>
      <c r="L66" s="10" t="str">
        <f>VLOOKUP($B66,'Construccion POAI 2023'!$B$1:$Y$259,14,0)</f>
        <v>Nuevo</v>
      </c>
      <c r="M66" s="129" t="str">
        <f>VLOOKUP($B66,'Construccion POAI 2023'!$B$1:$Y$259,17,0)</f>
        <v>Desarrollo empresarial</v>
      </c>
      <c r="N66" s="10" t="str">
        <f>VLOOKUP($B66,'Construccion POAI 2023'!$B$1:$Y$259,18,0)</f>
        <v>Subsecretaría de Servicios Productivos y Comercio Colaborativo</v>
      </c>
      <c r="O66" s="26"/>
      <c r="P66" s="5"/>
      <c r="Q66" s="100"/>
      <c r="R66" s="100"/>
      <c r="S66" s="26"/>
      <c r="T66" s="26"/>
      <c r="U66" s="26"/>
      <c r="V66" s="26"/>
      <c r="W66" s="26"/>
      <c r="X66" s="26"/>
      <c r="Y66" s="26"/>
      <c r="Z66" s="26"/>
      <c r="AA66" s="26"/>
    </row>
    <row r="67" spans="1:27" ht="60" customHeight="1" x14ac:dyDescent="0.2">
      <c r="A67" s="42">
        <f t="shared" si="0"/>
        <v>66</v>
      </c>
      <c r="B67" s="36" t="s">
        <v>5571</v>
      </c>
      <c r="C67" s="37">
        <f>VLOOKUP($B67,'Construccion POAI 2023'!$B$1:$Y$259,2,0)</f>
        <v>2022760010206</v>
      </c>
      <c r="D67" s="10" t="str">
        <f>VLOOKUP($B67,'Construccion POAI 2023'!$B$1:$Y$259,3,0)</f>
        <v>Fortalecimiento técnico y productivo a los emprendimientos del corregimiento de Golondrinas de Santiago de Cali</v>
      </c>
      <c r="E67" s="106">
        <f>VLOOKUP($B67,'Construccion POAI 2023'!$B$1:$Y$138,5,0)</f>
        <v>221242817</v>
      </c>
      <c r="F67" s="36">
        <f>VLOOKUP($B67,'Construccion POAI 2023'!$B$1:$Y$259,6,0)</f>
        <v>51040020001</v>
      </c>
      <c r="G67" s="17" t="str">
        <f>VLOOKUP($B67,'Construccion POAI 2023'!$B$1:$Y$259,8,0)</f>
        <v xml:space="preserve">51040020001 - Personas fortalecidas en el ecosistema de emprendimiento empresarial y social con enfoque diferencial y de género </v>
      </c>
      <c r="H67" s="17" t="str">
        <f>VLOOKUP($B67,'Construccion POAI 2023'!$B$1:$AK$159,16,FALSE)</f>
        <v xml:space="preserve">Personas discapacitadas, mujeres, jóvenes y población en general </v>
      </c>
      <c r="I67" s="36" t="str">
        <f>VLOOKUP($B67,'Construccion POAI 2023'!$B$1:$Y$259,11,0)</f>
        <v>No</v>
      </c>
      <c r="J67" s="36" t="str">
        <f>VLOOKUP($B67,'Construccion POAI 2023'!$B$1:$Y$259,12,0)</f>
        <v>Territorio</v>
      </c>
      <c r="K67" s="36" t="str">
        <f>VLOOKUP($B67,'Construccion POAI 2023'!$B$1:$Y$259,13,0)</f>
        <v>Corregimiento de Golondrinas</v>
      </c>
      <c r="L67" s="10" t="str">
        <f>VLOOKUP($B67,'Construccion POAI 2023'!$B$1:$Y$259,14,0)</f>
        <v>Nuevo</v>
      </c>
      <c r="M67" s="129" t="str">
        <f>VLOOKUP($B67,'Construccion POAI 2023'!$B$1:$Y$259,17,0)</f>
        <v>Desarrollo empresarial</v>
      </c>
      <c r="N67" s="10" t="str">
        <f>VLOOKUP($B67,'Construccion POAI 2023'!$B$1:$Y$259,18,0)</f>
        <v>Subsecretaría de Servicios Productivos y Comercio Colaborativo</v>
      </c>
      <c r="O67" s="26"/>
      <c r="P67" s="5"/>
      <c r="Q67" s="100"/>
      <c r="R67" s="100"/>
      <c r="S67" s="26"/>
      <c r="T67" s="26"/>
      <c r="U67" s="26"/>
      <c r="V67" s="26"/>
      <c r="W67" s="26"/>
      <c r="X67" s="26"/>
      <c r="Y67" s="26"/>
      <c r="Z67" s="26"/>
      <c r="AA67" s="26"/>
    </row>
    <row r="68" spans="1:27" ht="60" customHeight="1" x14ac:dyDescent="0.2">
      <c r="A68" s="42">
        <f t="shared" si="0"/>
        <v>67</v>
      </c>
      <c r="B68" s="36" t="s">
        <v>5575</v>
      </c>
      <c r="C68" s="37">
        <f>VLOOKUP($B68,'Construccion POAI 2023'!$B$1:$Y$259,2,0)</f>
        <v>2022760010195</v>
      </c>
      <c r="D68" s="10" t="str">
        <f>VLOOKUP($B68,'Construccion POAI 2023'!$B$1:$Y$259,3,0)</f>
        <v>Fortalecimiento técnico y productivo a los emprendimientos del Corregimiento de Hormiguero en Santiago de Cali</v>
      </c>
      <c r="E68" s="106">
        <f>VLOOKUP($B68,'Construccion POAI 2023'!$B$1:$Y$138,5,0)</f>
        <v>109290000</v>
      </c>
      <c r="F68" s="36">
        <f>VLOOKUP($B68,'Construccion POAI 2023'!$B$1:$Y$259,6,0)</f>
        <v>51040020001</v>
      </c>
      <c r="G68" s="17" t="str">
        <f>VLOOKUP($B68,'Construccion POAI 2023'!$B$1:$Y$259,8,0)</f>
        <v xml:space="preserve">51040020001 - Personas fortalecidas en el ecosistema de emprendimiento empresarial y social con enfoque diferencial y de género </v>
      </c>
      <c r="H68" s="17" t="str">
        <f>VLOOKUP($B68,'Construccion POAI 2023'!$B$1:$AK$159,16,FALSE)</f>
        <v>Emprendedores y micro empresarios del Corregimiento de Hormiguero</v>
      </c>
      <c r="I68" s="36" t="str">
        <f>VLOOKUP($B68,'Construccion POAI 2023'!$B$1:$Y$259,11,0)</f>
        <v>No</v>
      </c>
      <c r="J68" s="36" t="str">
        <f>VLOOKUP($B68,'Construccion POAI 2023'!$B$1:$Y$259,12,0)</f>
        <v>Territorio</v>
      </c>
      <c r="K68" s="36" t="str">
        <f>VLOOKUP($B68,'Construccion POAI 2023'!$B$1:$Y$259,13,0)</f>
        <v>Corregimiento del Hormiguero</v>
      </c>
      <c r="L68" s="10" t="str">
        <f>VLOOKUP($B68,'Construccion POAI 2023'!$B$1:$Y$259,14,0)</f>
        <v>Nuevo</v>
      </c>
      <c r="M68" s="129" t="str">
        <f>VLOOKUP($B68,'Construccion POAI 2023'!$B$1:$Y$259,17,0)</f>
        <v>Desarrollo empresarial</v>
      </c>
      <c r="N68" s="10" t="str">
        <f>VLOOKUP($B68,'Construccion POAI 2023'!$B$1:$Y$259,18,0)</f>
        <v>Subsecretaría de Servicios Productivos y Comercio Colaborativo</v>
      </c>
      <c r="O68" s="26"/>
      <c r="P68" s="5"/>
      <c r="Q68" s="100"/>
      <c r="R68" s="100"/>
      <c r="S68" s="26"/>
      <c r="T68" s="26"/>
      <c r="U68" s="26"/>
      <c r="V68" s="26"/>
      <c r="W68" s="26"/>
      <c r="X68" s="26"/>
      <c r="Y68" s="26"/>
      <c r="Z68" s="26"/>
      <c r="AA68" s="26"/>
    </row>
    <row r="69" spans="1:27" ht="60" customHeight="1" x14ac:dyDescent="0.2">
      <c r="A69" s="42">
        <f t="shared" si="0"/>
        <v>68</v>
      </c>
      <c r="B69" s="36" t="s">
        <v>5580</v>
      </c>
      <c r="C69" s="37">
        <f>VLOOKUP($B69,'Construccion POAI 2023'!$B$1:$Y$259,2,0)</f>
        <v>2022760010196</v>
      </c>
      <c r="D69" s="10" t="str">
        <f>VLOOKUP($B69,'Construccion POAI 2023'!$B$1:$Y$259,3,0)</f>
        <v>Fortalecimiento técnico y productivo a los emprendimientos de huertas caseras de la Comuna 3 de Santiago de Cali</v>
      </c>
      <c r="E69" s="106">
        <f>VLOOKUP($B69,'Construccion POAI 2023'!$B$1:$Y$138,5,0)</f>
        <v>251790465</v>
      </c>
      <c r="F69" s="36">
        <f>VLOOKUP($B69,'Construccion POAI 2023'!$B$1:$Y$259,6,0)</f>
        <v>51040020001</v>
      </c>
      <c r="G69" s="17" t="str">
        <f>VLOOKUP($B69,'Construccion POAI 2023'!$B$1:$Y$259,8,0)</f>
        <v xml:space="preserve">51040020001 - Personas fortalecidas en el ecosistema de emprendimiento empresarial y social con enfoque diferencial y de género </v>
      </c>
      <c r="H69" s="17" t="str">
        <f>VLOOKUP($B69,'Construccion POAI 2023'!$B$1:$AK$159,16,FALSE)</f>
        <v>Emprendedores y micro empresarios de la comuna 3</v>
      </c>
      <c r="I69" s="36" t="str">
        <f>VLOOKUP($B69,'Construccion POAI 2023'!$B$1:$Y$259,11,0)</f>
        <v>No</v>
      </c>
      <c r="J69" s="36" t="str">
        <f>VLOOKUP($B69,'Construccion POAI 2023'!$B$1:$Y$259,12,0)</f>
        <v>Territorio</v>
      </c>
      <c r="K69" s="36" t="str">
        <f>VLOOKUP($B69,'Construccion POAI 2023'!$B$1:$Y$259,13,0)</f>
        <v>Comuna 3</v>
      </c>
      <c r="L69" s="10" t="str">
        <f>VLOOKUP($B69,'Construccion POAI 2023'!$B$1:$Y$259,14,0)</f>
        <v>Nuevo</v>
      </c>
      <c r="M69" s="129" t="str">
        <f>VLOOKUP($B69,'Construccion POAI 2023'!$B$1:$Y$259,17,0)</f>
        <v>Desarrollo empresarial</v>
      </c>
      <c r="N69" s="10" t="str">
        <f>VLOOKUP($B69,'Construccion POAI 2023'!$B$1:$Y$259,18,0)</f>
        <v>Subsecretaría de Servicios Productivos y Comercio Colaborativo</v>
      </c>
      <c r="O69" s="26"/>
      <c r="P69" s="5"/>
      <c r="Q69" s="100"/>
      <c r="R69" s="100"/>
      <c r="S69" s="26"/>
      <c r="T69" s="26"/>
      <c r="U69" s="26"/>
      <c r="V69" s="26"/>
      <c r="W69" s="26"/>
      <c r="X69" s="26"/>
      <c r="Y69" s="26"/>
      <c r="Z69" s="26"/>
      <c r="AA69" s="26"/>
    </row>
    <row r="70" spans="1:27" ht="60" customHeight="1" x14ac:dyDescent="0.2">
      <c r="A70" s="42">
        <f t="shared" si="0"/>
        <v>69</v>
      </c>
      <c r="B70" s="36" t="s">
        <v>5583</v>
      </c>
      <c r="C70" s="37">
        <f>VLOOKUP($B70,'Construccion POAI 2023'!$B$1:$Y$259,2,0)</f>
        <v>2022760010197</v>
      </c>
      <c r="D70" s="10" t="str">
        <f>VLOOKUP($B70,'Construccion POAI 2023'!$B$1:$Y$259,3,0)</f>
        <v>Fortalecimiento técnico y productivo a los emprendimientos del Corregimiento de Navarro en Santiago de Cali</v>
      </c>
      <c r="E70" s="106">
        <f>VLOOKUP($B70,'Construccion POAI 2023'!$B$1:$Y$138,5,0)</f>
        <v>212055000</v>
      </c>
      <c r="F70" s="37">
        <f>VLOOKUP($B70,'Construccion POAI 2023'!$B$1:$Y$259,6,0)</f>
        <v>51040020001</v>
      </c>
      <c r="G70" s="17" t="str">
        <f>VLOOKUP($B70,'Construccion POAI 2023'!$B$1:$Y$259,8,0)</f>
        <v xml:space="preserve">51040020001 - Personas fortalecidas en el ecosistema de emprendimiento empresarial y social con enfoque diferencial y de género </v>
      </c>
      <c r="H70" s="17" t="str">
        <f>VLOOKUP($B70,'Construccion POAI 2023'!$B$1:$AK$159,16,FALSE)</f>
        <v>Emprendedores y micro empresarios del Corregimiento de Navarro</v>
      </c>
      <c r="I70" s="36" t="str">
        <f>VLOOKUP($B70,'Construccion POAI 2023'!$B$1:$Y$259,11,0)</f>
        <v>No</v>
      </c>
      <c r="J70" s="36" t="str">
        <f>VLOOKUP($B70,'Construccion POAI 2023'!$B$1:$Y$259,12,0)</f>
        <v>Territorio</v>
      </c>
      <c r="K70" s="36" t="str">
        <f>VLOOKUP($B70,'Construccion POAI 2023'!$B$1:$Y$259,13,0)</f>
        <v>Corregimiento de Navarro</v>
      </c>
      <c r="L70" s="10" t="str">
        <f>VLOOKUP($B70,'Construccion POAI 2023'!$B$1:$Y$259,14,0)</f>
        <v>Nuevo</v>
      </c>
      <c r="M70" s="129" t="str">
        <f>VLOOKUP($B70,'Construccion POAI 2023'!$B$1:$Y$259,17,0)</f>
        <v>Desarrollo empresarial</v>
      </c>
      <c r="N70" s="10" t="str">
        <f>VLOOKUP($B70,'Construccion POAI 2023'!$B$1:$Y$259,18,0)</f>
        <v>Subsecretaría de Servicios Productivos y Comercio Colaborativo</v>
      </c>
      <c r="O70" s="26"/>
      <c r="P70" s="5"/>
      <c r="Q70" s="100"/>
      <c r="R70" s="100"/>
      <c r="S70" s="26"/>
      <c r="T70" s="26"/>
      <c r="U70" s="26"/>
      <c r="V70" s="26"/>
      <c r="W70" s="26"/>
      <c r="X70" s="26"/>
      <c r="Y70" s="26"/>
      <c r="Z70" s="26"/>
      <c r="AA70" s="26"/>
    </row>
    <row r="71" spans="1:27" ht="60" customHeight="1" x14ac:dyDescent="0.2">
      <c r="A71" s="42">
        <f t="shared" si="0"/>
        <v>70</v>
      </c>
      <c r="B71" s="36" t="s">
        <v>5588</v>
      </c>
      <c r="C71" s="37">
        <f>VLOOKUP($B71,'Construccion POAI 2023'!$B$1:$Y$259,2,0)</f>
        <v>2022760010205</v>
      </c>
      <c r="D71" s="10" t="str">
        <f>VLOOKUP($B71,'Construccion POAI 2023'!$B$1:$Y$259,3,0)</f>
        <v>Fortalecimiento técnico y productivo a los emprendimientos del Corregimiento de Pance en Santiago de Cali</v>
      </c>
      <c r="E71" s="106">
        <f>VLOOKUP($B71,'Construccion POAI 2023'!$B$1:$Y$138,5,0)</f>
        <v>266873497</v>
      </c>
      <c r="F71" s="37">
        <f>VLOOKUP($B71,'Construccion POAI 2023'!$B$1:$Y$259,6,0)</f>
        <v>51040020001</v>
      </c>
      <c r="G71" s="17" t="str">
        <f>VLOOKUP($B71,'Construccion POAI 2023'!$B$1:$Y$259,8,0)</f>
        <v xml:space="preserve">51040020001 - Personas fortalecidas en el ecosistema de emprendimiento empresarial y social con enfoque diferencial y de género </v>
      </c>
      <c r="H71" s="17" t="str">
        <f>VLOOKUP($B71,'Construccion POAI 2023'!$B$1:$AK$159,16,FALSE)</f>
        <v>Emprendedores y micro empresarios de la corregimiento de Pance</v>
      </c>
      <c r="I71" s="36" t="str">
        <f>VLOOKUP($B71,'Construccion POAI 2023'!$B$1:$Y$259,11,0)</f>
        <v>No</v>
      </c>
      <c r="J71" s="36" t="str">
        <f>VLOOKUP($B71,'Construccion POAI 2023'!$B$1:$Y$259,12,0)</f>
        <v>Territorio</v>
      </c>
      <c r="K71" s="36" t="str">
        <f>VLOOKUP($B71,'Construccion POAI 2023'!$B$1:$Y$259,13,0)</f>
        <v>Corregimiento de Pance</v>
      </c>
      <c r="L71" s="10" t="str">
        <f>VLOOKUP($B71,'Construccion POAI 2023'!$B$1:$Y$259,14,0)</f>
        <v>Nuevo</v>
      </c>
      <c r="M71" s="129" t="str">
        <f>VLOOKUP($B71,'Construccion POAI 2023'!$B$1:$Y$259,17,0)</f>
        <v>Desarrollo empresarial</v>
      </c>
      <c r="N71" s="10" t="str">
        <f>VLOOKUP($B71,'Construccion POAI 2023'!$B$1:$Y$259,18,0)</f>
        <v>Subsecretaría de Servicios Productivos y Comercio Colaborativo</v>
      </c>
      <c r="O71" s="26"/>
      <c r="P71" s="5"/>
      <c r="Q71" s="100"/>
      <c r="R71" s="100"/>
      <c r="S71" s="26"/>
      <c r="T71" s="26"/>
      <c r="U71" s="26"/>
      <c r="V71" s="26"/>
      <c r="W71" s="26"/>
      <c r="X71" s="26"/>
      <c r="Y71" s="26"/>
      <c r="Z71" s="26"/>
      <c r="AA71" s="26"/>
    </row>
    <row r="72" spans="1:27" ht="60" customHeight="1" x14ac:dyDescent="0.2">
      <c r="A72" s="42">
        <f t="shared" si="0"/>
        <v>71</v>
      </c>
      <c r="B72" s="36" t="s">
        <v>5593</v>
      </c>
      <c r="C72" s="37">
        <f>VLOOKUP($B72,'Construccion POAI 2023'!$B$1:$Y$259,2,0)</f>
        <v>2022760010198</v>
      </c>
      <c r="D72" s="10" t="str">
        <f>VLOOKUP($B72,'Construccion POAI 2023'!$B$1:$Y$259,3,0)</f>
        <v>Desarrollo de experiencias de fortalecimiento empresarial para mercados competitivos, desarrolladas en la Comuna 18 en Santiago de Cali</v>
      </c>
      <c r="E72" s="106">
        <f>VLOOKUP($B72,'Construccion POAI 2023'!$B$1:$Y$138,5,0)</f>
        <v>271480000</v>
      </c>
      <c r="F72" s="37">
        <f>VLOOKUP($B72,'Construccion POAI 2023'!$B$1:$Y$259,6,0)</f>
        <v>51040020005</v>
      </c>
      <c r="G72" s="17" t="str">
        <f>VLOOKUP($B72,'Construccion POAI 2023'!$B$1:$Y$259,8,0)</f>
        <v xml:space="preserve">51040020005 -Experiencias de fortalecimiento empresarial para mercados competitivos, desarrolladas </v>
      </c>
      <c r="H72" s="17" t="str">
        <f>VLOOKUP($B72,'Construccion POAI 2023'!$B$1:$AK$159,16,FALSE)</f>
        <v>Población general con emprendimientos</v>
      </c>
      <c r="I72" s="36" t="str">
        <f>VLOOKUP($B72,'Construccion POAI 2023'!$B$1:$Y$259,11,0)</f>
        <v>No</v>
      </c>
      <c r="J72" s="36" t="str">
        <f>VLOOKUP($B72,'Construccion POAI 2023'!$B$1:$Y$259,12,0)</f>
        <v>Territorio</v>
      </c>
      <c r="K72" s="36" t="str">
        <f>VLOOKUP($B72,'Construccion POAI 2023'!$B$1:$Y$259,13,0)</f>
        <v>Comuna 18</v>
      </c>
      <c r="L72" s="10" t="str">
        <f>VLOOKUP($B72,'Construccion POAI 2023'!$B$1:$Y$259,14,0)</f>
        <v>Nuevo</v>
      </c>
      <c r="M72" s="129" t="str">
        <f>VLOOKUP($B72,'Construccion POAI 2023'!$B$1:$Y$259,17,0)</f>
        <v>Desarrollo empresarial</v>
      </c>
      <c r="N72" s="10" t="str">
        <f>VLOOKUP($B72,'Construccion POAI 2023'!$B$1:$Y$259,18,0)</f>
        <v>Subsecretaría de Servicios Productivos y Comercio Colaborativo</v>
      </c>
      <c r="O72" s="26"/>
      <c r="P72" s="5"/>
      <c r="Q72" s="100"/>
      <c r="R72" s="100"/>
      <c r="S72" s="26"/>
      <c r="T72" s="26"/>
      <c r="U72" s="26"/>
      <c r="V72" s="26"/>
      <c r="W72" s="26"/>
      <c r="X72" s="26"/>
      <c r="Y72" s="26"/>
      <c r="Z72" s="26"/>
      <c r="AA72" s="26"/>
    </row>
    <row r="73" spans="1:27" ht="60" customHeight="1" x14ac:dyDescent="0.2">
      <c r="A73" s="42">
        <f t="shared" si="0"/>
        <v>72</v>
      </c>
      <c r="B73" s="36" t="s">
        <v>5597</v>
      </c>
      <c r="C73" s="37">
        <f>VLOOKUP($B73,'Construccion POAI 2023'!$B$1:$Y$259,2,0)</f>
        <v>2022760010200</v>
      </c>
      <c r="D73" s="10" t="str">
        <f>VLOOKUP($B73,'Construccion POAI 2023'!$B$1:$Y$259,3,0)</f>
        <v>Generación de rutas de acercamiento entre la oferta y la demanda laboral a habitantes de la comuna 18 para la empleabilidad en Santiago de Cali.</v>
      </c>
      <c r="E73" s="106">
        <f>VLOOKUP($B73,'Construccion POAI 2023'!$B$1:$Y$138,5,0)</f>
        <v>41440000</v>
      </c>
      <c r="F73" s="37">
        <f>VLOOKUP($B73,'Construccion POAI 2023'!$B$1:$Y$259,6,0)</f>
        <v>51040010004</v>
      </c>
      <c r="G73" s="17" t="str">
        <f>VLOOKUP($B73,'Construccion POAI 2023'!$B$1:$Y$259,8,0)</f>
        <v xml:space="preserve">51040010004 - Personas vinculadas a rutas para la inserción laboral </v>
      </c>
      <c r="H73" s="17" t="str">
        <f>VLOOKUP($B73,'Construccion POAI 2023'!$B$1:$AK$159,16,FALSE)</f>
        <v>Desempleados</v>
      </c>
      <c r="I73" s="36" t="str">
        <f>VLOOKUP($B73,'Construccion POAI 2023'!$B$1:$Y$259,11,0)</f>
        <v>No</v>
      </c>
      <c r="J73" s="36" t="str">
        <f>VLOOKUP($B73,'Construccion POAI 2023'!$B$1:$Y$259,12,0)</f>
        <v>Territorio</v>
      </c>
      <c r="K73" s="36" t="str">
        <f>VLOOKUP($B73,'Construccion POAI 2023'!$B$1:$Y$259,13,0)</f>
        <v>Comuna 18</v>
      </c>
      <c r="L73" s="10" t="str">
        <f>VLOOKUP($B73,'Construccion POAI 2023'!$B$1:$Y$259,14,0)</f>
        <v>Nuevo</v>
      </c>
      <c r="M73" s="129" t="str">
        <f>VLOOKUP($B73,'Construccion POAI 2023'!$B$1:$Y$259,17,0)</f>
        <v>Empleabilidad</v>
      </c>
      <c r="N73" s="10" t="str">
        <f>VLOOKUP($B73,'Construccion POAI 2023'!$B$1:$Y$259,18,0)</f>
        <v>Subsecretaría de Servicios Productivos y Comercio Colaborativo</v>
      </c>
      <c r="O73" s="26"/>
      <c r="P73" s="5"/>
      <c r="Q73" s="100"/>
      <c r="R73" s="100"/>
      <c r="S73" s="26"/>
      <c r="T73" s="26"/>
      <c r="U73" s="26"/>
      <c r="V73" s="26"/>
      <c r="W73" s="26"/>
      <c r="X73" s="26"/>
      <c r="Y73" s="26"/>
      <c r="Z73" s="26"/>
      <c r="AA73" s="26"/>
    </row>
    <row r="74" spans="1:27" ht="60" customHeight="1" x14ac:dyDescent="0.2">
      <c r="A74" s="42">
        <f t="shared" si="0"/>
        <v>73</v>
      </c>
      <c r="B74" s="36" t="s">
        <v>5602</v>
      </c>
      <c r="C74" s="37">
        <f>VLOOKUP($B74,'Construccion POAI 2023'!$B$1:$Y$259,2,0)</f>
        <v>2022760010208</v>
      </c>
      <c r="D74" s="10" t="str">
        <f>VLOOKUP($B74,'Construccion POAI 2023'!$B$1:$Y$259,3,0)</f>
        <v>Fortalecimiento técnico y productivo a los emprendimientos de la Comuna 6 de Santiago de Cali</v>
      </c>
      <c r="E74" s="106">
        <f>VLOOKUP($B74,'Construccion POAI 2023'!$B$1:$Y$138,5,0)</f>
        <v>255379560</v>
      </c>
      <c r="F74" s="37">
        <f>VLOOKUP($B74,'Construccion POAI 2023'!$B$1:$Y$259,6,0)</f>
        <v>51040020001</v>
      </c>
      <c r="G74" s="17" t="str">
        <f>VLOOKUP($B74,'Construccion POAI 2023'!$B$1:$Y$259,8,0)</f>
        <v xml:space="preserve">51040020001 - Personas fortalecidas en el ecosistema de emprendimiento empresarial y social con enfoque diferencial y de género </v>
      </c>
      <c r="H74" s="17" t="str">
        <f>VLOOKUP($B74,'Construccion POAI 2023'!$B$1:$AK$159,16,FALSE)</f>
        <v>Emprendedores y micro empresarios de la comuna 6</v>
      </c>
      <c r="I74" s="36" t="str">
        <f>VLOOKUP($B74,'Construccion POAI 2023'!$B$1:$Y$259,11,0)</f>
        <v>No</v>
      </c>
      <c r="J74" s="36" t="str">
        <f>VLOOKUP($B74,'Construccion POAI 2023'!$B$1:$Y$259,12,0)</f>
        <v>Territorio</v>
      </c>
      <c r="K74" s="36" t="str">
        <f>VLOOKUP($B74,'Construccion POAI 2023'!$B$1:$Y$259,13,0)</f>
        <v>Comuna 6</v>
      </c>
      <c r="L74" s="10" t="str">
        <f>VLOOKUP($B74,'Construccion POAI 2023'!$B$1:$Y$259,14,0)</f>
        <v>Nuevo</v>
      </c>
      <c r="M74" s="129" t="str">
        <f>VLOOKUP($B74,'Construccion POAI 2023'!$B$1:$Y$259,17,0)</f>
        <v>Desarrollo empresarial</v>
      </c>
      <c r="N74" s="10" t="str">
        <f>VLOOKUP($B74,'Construccion POAI 2023'!$B$1:$Y$259,18,0)</f>
        <v>Subsecretaría de Servicios Productivos y Comercio Colaborativo</v>
      </c>
      <c r="O74" s="26"/>
      <c r="P74" s="5"/>
      <c r="Q74" s="100"/>
      <c r="R74" s="100"/>
      <c r="S74" s="26"/>
      <c r="T74" s="26"/>
      <c r="U74" s="26"/>
      <c r="V74" s="26"/>
      <c r="W74" s="26"/>
      <c r="X74" s="26"/>
      <c r="Y74" s="26"/>
      <c r="Z74" s="26"/>
      <c r="AA74" s="26"/>
    </row>
    <row r="75" spans="1:27" ht="60" customHeight="1" x14ac:dyDescent="0.2">
      <c r="A75" s="137" t="s">
        <v>5625</v>
      </c>
      <c r="B75" s="135"/>
      <c r="C75" s="135"/>
      <c r="D75" s="136"/>
      <c r="E75" s="107">
        <f>SUM(E2:E74)</f>
        <v>99734563062</v>
      </c>
      <c r="F75" s="63"/>
      <c r="G75" s="66">
        <f>COUNTA(J2:J74)</f>
        <v>73</v>
      </c>
      <c r="H75" s="67"/>
      <c r="I75" s="67"/>
      <c r="J75" s="26"/>
      <c r="K75" s="26"/>
      <c r="L75" s="26"/>
      <c r="M75" s="130"/>
      <c r="N75" s="26"/>
      <c r="O75" s="26"/>
      <c r="P75" s="26"/>
      <c r="Q75" s="26"/>
      <c r="R75" s="26"/>
      <c r="S75" s="26"/>
      <c r="T75" s="26"/>
      <c r="U75" s="26"/>
      <c r="V75" s="26"/>
      <c r="W75" s="26"/>
      <c r="X75" s="26"/>
      <c r="Y75" s="26"/>
      <c r="Z75" s="26"/>
      <c r="AA75" s="26"/>
    </row>
    <row r="76" spans="1:27" ht="60" customHeight="1" x14ac:dyDescent="0.2">
      <c r="A76" s="71"/>
      <c r="B76" s="71"/>
      <c r="C76" s="101"/>
      <c r="D76" s="26"/>
      <c r="E76" s="26"/>
      <c r="F76" s="26"/>
      <c r="G76" s="26"/>
      <c r="H76" s="26"/>
      <c r="I76" s="26"/>
      <c r="J76" s="26"/>
      <c r="K76" s="26"/>
      <c r="L76" s="26"/>
      <c r="M76" s="130"/>
      <c r="N76" s="26"/>
      <c r="O76" s="26"/>
      <c r="P76" s="26"/>
      <c r="Q76" s="26"/>
      <c r="R76" s="26"/>
      <c r="S76" s="26"/>
      <c r="T76" s="26"/>
      <c r="U76" s="26"/>
      <c r="V76" s="26"/>
      <c r="W76" s="26"/>
      <c r="X76" s="26"/>
      <c r="Y76" s="26"/>
      <c r="Z76" s="26"/>
      <c r="AA76" s="26"/>
    </row>
    <row r="77" spans="1:27" ht="60" customHeight="1" x14ac:dyDescent="0.2">
      <c r="A77" s="71"/>
      <c r="B77" s="71"/>
      <c r="C77" s="101"/>
      <c r="D77" s="72" t="s">
        <v>5626</v>
      </c>
      <c r="E77" s="108">
        <f>SUMIF($J$2:$J$74,"=Organismo",$E$2:$E$74)</f>
        <v>87876191346</v>
      </c>
      <c r="F77" s="73"/>
      <c r="G77" s="75">
        <f>COUNTIF($J$2:$J$74,"=Organismo")</f>
        <v>39</v>
      </c>
      <c r="H77" s="76"/>
      <c r="I77" s="76"/>
      <c r="J77" s="26"/>
      <c r="K77" s="26"/>
      <c r="L77" s="26"/>
      <c r="M77" s="130"/>
      <c r="N77" s="26"/>
      <c r="O77" s="26"/>
      <c r="P77" s="26"/>
      <c r="Q77" s="26"/>
      <c r="R77" s="26"/>
      <c r="S77" s="26"/>
      <c r="T77" s="26"/>
      <c r="U77" s="26"/>
      <c r="V77" s="26"/>
      <c r="W77" s="26"/>
      <c r="X77" s="26"/>
      <c r="Y77" s="26"/>
      <c r="Z77" s="26"/>
      <c r="AA77" s="26"/>
    </row>
    <row r="78" spans="1:27" ht="60" customHeight="1" x14ac:dyDescent="0.2">
      <c r="A78" s="71"/>
      <c r="B78" s="71"/>
      <c r="C78" s="101"/>
      <c r="D78" s="78" t="s">
        <v>5627</v>
      </c>
      <c r="E78" s="109">
        <f>SUMIF($J$2:$J$74,"=Territorio",$E$2:$E$74)</f>
        <v>6445661716</v>
      </c>
      <c r="F78" s="79"/>
      <c r="G78" s="80">
        <f>COUNTIF($J$2:$J$74,"=Territorio")</f>
        <v>32</v>
      </c>
      <c r="H78" s="81"/>
      <c r="I78" s="81"/>
      <c r="J78" s="26"/>
      <c r="K78" s="26"/>
      <c r="L78" s="26"/>
      <c r="M78" s="130"/>
      <c r="N78" s="26"/>
      <c r="O78" s="26"/>
      <c r="P78" s="26"/>
      <c r="Q78" s="26"/>
      <c r="R78" s="26"/>
      <c r="S78" s="26"/>
      <c r="T78" s="26"/>
      <c r="U78" s="26"/>
      <c r="V78" s="26"/>
      <c r="W78" s="26"/>
      <c r="X78" s="26"/>
      <c r="Y78" s="26"/>
      <c r="Z78" s="26"/>
      <c r="AA78" s="26"/>
    </row>
    <row r="79" spans="1:27" ht="60" customHeight="1" x14ac:dyDescent="0.2">
      <c r="A79" s="71"/>
      <c r="B79" s="71"/>
      <c r="C79" s="101"/>
      <c r="D79" s="26"/>
      <c r="E79" s="110">
        <f>SUM(E77:E78)</f>
        <v>94321853062</v>
      </c>
      <c r="F79" s="86"/>
      <c r="G79" s="86">
        <f>SUM(G77:G78)</f>
        <v>71</v>
      </c>
      <c r="H79" s="86"/>
      <c r="I79" s="86"/>
      <c r="J79" s="26"/>
      <c r="K79" s="26"/>
      <c r="L79" s="26"/>
      <c r="M79" s="130"/>
      <c r="N79" s="26"/>
      <c r="O79" s="26"/>
      <c r="P79" s="26"/>
      <c r="Q79" s="26"/>
      <c r="R79" s="26"/>
      <c r="S79" s="26"/>
      <c r="T79" s="26"/>
      <c r="U79" s="26"/>
      <c r="V79" s="26"/>
      <c r="W79" s="26"/>
      <c r="X79" s="26"/>
      <c r="Y79" s="26"/>
      <c r="Z79" s="26"/>
      <c r="AA79" s="26"/>
    </row>
    <row r="80" spans="1:27" ht="60" customHeight="1" x14ac:dyDescent="0.2">
      <c r="A80" s="71"/>
      <c r="B80" s="71"/>
      <c r="C80" s="101"/>
      <c r="D80" s="26"/>
      <c r="E80" s="26"/>
      <c r="F80" s="26"/>
      <c r="G80" s="26"/>
      <c r="H80" s="26"/>
      <c r="I80" s="26"/>
      <c r="J80" s="26"/>
      <c r="K80" s="26"/>
      <c r="L80" s="26"/>
      <c r="M80" s="130"/>
      <c r="N80" s="26"/>
      <c r="O80" s="26"/>
      <c r="P80" s="26"/>
      <c r="Q80" s="26"/>
      <c r="R80" s="26"/>
      <c r="S80" s="26"/>
      <c r="T80" s="26"/>
      <c r="U80" s="26"/>
      <c r="V80" s="26"/>
      <c r="W80" s="26"/>
      <c r="X80" s="26"/>
      <c r="Y80" s="26"/>
      <c r="Z80" s="26"/>
      <c r="AA80" s="26"/>
    </row>
    <row r="81" spans="1:27" ht="60" customHeight="1" x14ac:dyDescent="0.2">
      <c r="A81" s="71"/>
      <c r="B81" s="71"/>
      <c r="C81" s="101"/>
      <c r="D81" s="26"/>
      <c r="E81" s="26"/>
      <c r="F81" s="26"/>
      <c r="G81" s="26"/>
      <c r="H81" s="26"/>
      <c r="I81" s="26"/>
      <c r="J81" s="26"/>
      <c r="K81" s="26"/>
      <c r="L81" s="69"/>
      <c r="M81" s="130"/>
      <c r="N81" s="26"/>
      <c r="O81" s="111" t="s">
        <v>5074</v>
      </c>
      <c r="P81" s="111" t="s">
        <v>5255</v>
      </c>
      <c r="Q81" s="111" t="s">
        <v>5075</v>
      </c>
      <c r="R81" s="112" t="s">
        <v>5065</v>
      </c>
      <c r="T81" s="26"/>
      <c r="U81" s="26"/>
      <c r="V81" s="26"/>
      <c r="W81" s="26"/>
      <c r="X81" s="26"/>
      <c r="Y81" s="26"/>
      <c r="Z81" s="26"/>
      <c r="AA81" s="26"/>
    </row>
    <row r="82" spans="1:27" ht="60" customHeight="1" x14ac:dyDescent="0.2">
      <c r="A82" s="71"/>
      <c r="B82" s="71"/>
      <c r="C82" s="101"/>
      <c r="D82" s="26"/>
      <c r="E82" s="102"/>
      <c r="F82" s="26"/>
      <c r="G82" s="26"/>
      <c r="H82" s="26"/>
      <c r="I82" s="26"/>
      <c r="J82" s="26"/>
      <c r="K82" s="26"/>
      <c r="L82" s="69"/>
      <c r="M82" s="130"/>
      <c r="N82" s="26"/>
      <c r="O82" s="113" t="s">
        <v>5094</v>
      </c>
      <c r="P82" s="113" t="s">
        <v>5279</v>
      </c>
      <c r="Q82" s="113" t="s">
        <v>5098</v>
      </c>
      <c r="R82" s="114">
        <v>4</v>
      </c>
      <c r="T82" s="26"/>
      <c r="U82" s="26"/>
      <c r="V82" s="26"/>
      <c r="W82" s="26"/>
      <c r="X82" s="26"/>
      <c r="Y82" s="26"/>
      <c r="Z82" s="26"/>
      <c r="AA82" s="26"/>
    </row>
    <row r="83" spans="1:27" ht="60" customHeight="1" x14ac:dyDescent="0.2">
      <c r="A83" s="71"/>
      <c r="B83" s="71"/>
      <c r="C83" s="101"/>
      <c r="D83" s="26"/>
      <c r="E83" s="103"/>
      <c r="F83" s="26"/>
      <c r="G83" s="26"/>
      <c r="H83" s="26"/>
      <c r="I83" s="26"/>
      <c r="J83" s="26"/>
      <c r="K83" s="26"/>
      <c r="L83" s="69"/>
      <c r="M83" s="130"/>
      <c r="N83" s="26"/>
      <c r="O83" s="121"/>
      <c r="P83" s="121"/>
      <c r="Q83" s="115" t="s">
        <v>5210</v>
      </c>
      <c r="R83" s="116">
        <v>2</v>
      </c>
      <c r="T83" s="26"/>
      <c r="U83" s="26"/>
      <c r="V83" s="26"/>
      <c r="W83" s="26"/>
      <c r="X83" s="26"/>
      <c r="Y83" s="26"/>
      <c r="Z83" s="26"/>
      <c r="AA83" s="26"/>
    </row>
    <row r="84" spans="1:27" ht="60" customHeight="1" x14ac:dyDescent="0.2">
      <c r="A84" s="71"/>
      <c r="B84" s="71"/>
      <c r="C84" s="101"/>
      <c r="D84" s="26"/>
      <c r="E84" s="26"/>
      <c r="F84" s="26"/>
      <c r="G84" s="26"/>
      <c r="H84" s="26"/>
      <c r="I84" s="26"/>
      <c r="J84" s="26"/>
      <c r="K84" s="26"/>
      <c r="L84" s="69"/>
      <c r="M84" s="130"/>
      <c r="N84" s="26"/>
      <c r="O84" s="121"/>
      <c r="P84" s="121"/>
      <c r="Q84" s="115" t="s">
        <v>5095</v>
      </c>
      <c r="R84" s="116">
        <v>1</v>
      </c>
      <c r="T84" s="26"/>
      <c r="U84" s="26"/>
      <c r="V84" s="26"/>
      <c r="W84" s="26"/>
      <c r="X84" s="26"/>
      <c r="Y84" s="26"/>
      <c r="Z84" s="26"/>
      <c r="AA84" s="26"/>
    </row>
    <row r="85" spans="1:27" ht="60" customHeight="1" x14ac:dyDescent="0.2">
      <c r="A85" s="71"/>
      <c r="B85" s="71"/>
      <c r="C85" s="101"/>
      <c r="D85" s="26"/>
      <c r="E85" s="26"/>
      <c r="F85" s="26"/>
      <c r="G85" s="26"/>
      <c r="H85" s="26"/>
      <c r="I85" s="26"/>
      <c r="J85" s="26"/>
      <c r="K85" s="26"/>
      <c r="L85" s="69"/>
      <c r="M85" s="130"/>
      <c r="N85" s="26"/>
      <c r="O85" s="121"/>
      <c r="P85" s="113" t="s">
        <v>5616</v>
      </c>
      <c r="Q85" s="123"/>
      <c r="R85" s="114">
        <v>7</v>
      </c>
      <c r="T85" s="26"/>
      <c r="U85" s="26"/>
      <c r="V85" s="26"/>
      <c r="W85" s="26"/>
      <c r="X85" s="26"/>
      <c r="Y85" s="26"/>
      <c r="Z85" s="26"/>
      <c r="AA85" s="26"/>
    </row>
    <row r="86" spans="1:27" ht="60" customHeight="1" x14ac:dyDescent="0.2">
      <c r="A86" s="71"/>
      <c r="B86" s="71"/>
      <c r="C86" s="101"/>
      <c r="D86" s="26"/>
      <c r="E86" s="26"/>
      <c r="F86" s="26"/>
      <c r="G86" s="26"/>
      <c r="H86" s="26"/>
      <c r="I86" s="26"/>
      <c r="J86" s="26"/>
      <c r="K86" s="26"/>
      <c r="L86" s="69"/>
      <c r="M86" s="130"/>
      <c r="N86" s="26"/>
      <c r="O86" s="113" t="s">
        <v>5613</v>
      </c>
      <c r="P86" s="123"/>
      <c r="Q86" s="123"/>
      <c r="R86" s="114">
        <v>7</v>
      </c>
      <c r="T86" s="26"/>
      <c r="U86" s="26"/>
      <c r="V86" s="26"/>
      <c r="W86" s="26"/>
      <c r="X86" s="26"/>
      <c r="Y86" s="26"/>
      <c r="Z86" s="26"/>
      <c r="AA86" s="26"/>
    </row>
    <row r="87" spans="1:27" ht="60" customHeight="1" x14ac:dyDescent="0.2">
      <c r="A87" s="71"/>
      <c r="B87" s="71"/>
      <c r="C87" s="101"/>
      <c r="D87" s="26"/>
      <c r="E87" s="26"/>
      <c r="F87" s="26"/>
      <c r="G87" s="26"/>
      <c r="H87" s="26"/>
      <c r="I87" s="26"/>
      <c r="J87" s="26"/>
      <c r="K87" s="26"/>
      <c r="L87" s="69"/>
      <c r="M87" s="130"/>
      <c r="N87" s="26"/>
      <c r="O87" s="113" t="s">
        <v>5079</v>
      </c>
      <c r="P87" s="113" t="s">
        <v>5279</v>
      </c>
      <c r="Q87" s="113" t="s">
        <v>5101</v>
      </c>
      <c r="R87" s="114">
        <v>4</v>
      </c>
      <c r="T87" s="26"/>
      <c r="U87" s="26"/>
      <c r="V87" s="26"/>
      <c r="W87" s="26"/>
      <c r="X87" s="26"/>
      <c r="Y87" s="26"/>
      <c r="Z87" s="26"/>
      <c r="AA87" s="26"/>
    </row>
    <row r="88" spans="1:27" ht="60" customHeight="1" x14ac:dyDescent="0.2">
      <c r="A88" s="71"/>
      <c r="B88" s="71"/>
      <c r="C88" s="101"/>
      <c r="D88" s="26"/>
      <c r="E88" s="26"/>
      <c r="F88" s="26"/>
      <c r="G88" s="26"/>
      <c r="H88" s="26"/>
      <c r="I88" s="26"/>
      <c r="J88" s="26"/>
      <c r="K88" s="26"/>
      <c r="L88" s="69"/>
      <c r="M88" s="130"/>
      <c r="N88" s="26"/>
      <c r="O88" s="121"/>
      <c r="P88" s="121"/>
      <c r="Q88" s="115" t="s">
        <v>5122</v>
      </c>
      <c r="R88" s="116">
        <v>7</v>
      </c>
      <c r="T88" s="26"/>
      <c r="U88" s="26"/>
      <c r="V88" s="26"/>
      <c r="W88" s="26"/>
      <c r="X88" s="26"/>
      <c r="Y88" s="26"/>
      <c r="Z88" s="26"/>
      <c r="AA88" s="26"/>
    </row>
    <row r="89" spans="1:27" ht="60" customHeight="1" x14ac:dyDescent="0.2">
      <c r="A89" s="71"/>
      <c r="B89" s="71"/>
      <c r="C89" s="101"/>
      <c r="D89" s="26"/>
      <c r="E89" s="26"/>
      <c r="F89" s="26"/>
      <c r="G89" s="26"/>
      <c r="H89" s="26"/>
      <c r="I89" s="26"/>
      <c r="J89" s="26"/>
      <c r="K89" s="26"/>
      <c r="L89" s="69"/>
      <c r="M89" s="130"/>
      <c r="N89" s="26"/>
      <c r="O89" s="121"/>
      <c r="P89" s="121"/>
      <c r="Q89" s="115" t="s">
        <v>5167</v>
      </c>
      <c r="R89" s="116">
        <v>2</v>
      </c>
      <c r="T89" s="26"/>
      <c r="U89" s="26"/>
      <c r="V89" s="26"/>
      <c r="W89" s="26"/>
      <c r="X89" s="26"/>
      <c r="Y89" s="26"/>
      <c r="Z89" s="26"/>
      <c r="AA89" s="26"/>
    </row>
    <row r="90" spans="1:27" ht="60" customHeight="1" x14ac:dyDescent="0.2">
      <c r="A90" s="71"/>
      <c r="B90" s="71"/>
      <c r="C90" s="101"/>
      <c r="D90" s="26"/>
      <c r="E90" s="26"/>
      <c r="F90" s="26"/>
      <c r="G90" s="26"/>
      <c r="H90" s="26"/>
      <c r="I90" s="26"/>
      <c r="J90" s="26"/>
      <c r="K90" s="26"/>
      <c r="L90" s="69"/>
      <c r="M90" s="130"/>
      <c r="N90" s="26"/>
      <c r="O90" s="121"/>
      <c r="P90" s="121"/>
      <c r="Q90" s="115" t="s">
        <v>5080</v>
      </c>
      <c r="R90" s="116">
        <v>4</v>
      </c>
      <c r="T90" s="26"/>
      <c r="U90" s="26"/>
      <c r="V90" s="26"/>
      <c r="W90" s="26"/>
      <c r="X90" s="26"/>
      <c r="Y90" s="26"/>
      <c r="Z90" s="26"/>
      <c r="AA90" s="26"/>
    </row>
    <row r="91" spans="1:27" ht="60" customHeight="1" x14ac:dyDescent="0.2">
      <c r="A91" s="71"/>
      <c r="B91" s="71"/>
      <c r="C91" s="101"/>
      <c r="D91" s="26"/>
      <c r="E91" s="26"/>
      <c r="F91" s="26"/>
      <c r="G91" s="26"/>
      <c r="H91" s="26"/>
      <c r="I91" s="26"/>
      <c r="J91" s="26"/>
      <c r="K91" s="26"/>
      <c r="L91" s="69"/>
      <c r="M91" s="130"/>
      <c r="N91" s="26"/>
      <c r="O91" s="121"/>
      <c r="P91" s="113" t="s">
        <v>5616</v>
      </c>
      <c r="Q91" s="123"/>
      <c r="R91" s="114">
        <v>17</v>
      </c>
      <c r="T91" s="26"/>
      <c r="U91" s="26"/>
      <c r="V91" s="26"/>
      <c r="W91" s="26"/>
      <c r="X91" s="26"/>
      <c r="Y91" s="26"/>
      <c r="Z91" s="26"/>
      <c r="AA91" s="26"/>
    </row>
    <row r="92" spans="1:27" ht="60" customHeight="1" x14ac:dyDescent="0.2">
      <c r="A92" s="71"/>
      <c r="B92" s="71"/>
      <c r="C92" s="101"/>
      <c r="D92" s="26"/>
      <c r="E92" s="26"/>
      <c r="F92" s="26"/>
      <c r="G92" s="26"/>
      <c r="H92" s="26"/>
      <c r="I92" s="26"/>
      <c r="J92" s="26"/>
      <c r="K92" s="26"/>
      <c r="L92" s="69"/>
      <c r="M92" s="130"/>
      <c r="N92" s="26"/>
      <c r="O92" s="121"/>
      <c r="P92" s="113" t="s">
        <v>5461</v>
      </c>
      <c r="Q92" s="113" t="s">
        <v>5101</v>
      </c>
      <c r="R92" s="114">
        <v>3</v>
      </c>
      <c r="T92" s="26"/>
      <c r="U92" s="26"/>
      <c r="V92" s="26"/>
      <c r="W92" s="26"/>
      <c r="X92" s="26"/>
      <c r="Y92" s="26"/>
      <c r="Z92" s="26"/>
      <c r="AA92" s="26"/>
    </row>
    <row r="93" spans="1:27" ht="60" customHeight="1" x14ac:dyDescent="0.2">
      <c r="A93" s="71"/>
      <c r="B93" s="71"/>
      <c r="C93" s="101"/>
      <c r="D93" s="26"/>
      <c r="E93" s="26"/>
      <c r="F93" s="26"/>
      <c r="G93" s="26"/>
      <c r="H93" s="26"/>
      <c r="I93" s="26"/>
      <c r="J93" s="26"/>
      <c r="K93" s="26"/>
      <c r="L93" s="69"/>
      <c r="M93" s="130"/>
      <c r="N93" s="26"/>
      <c r="O93" s="121"/>
      <c r="P93" s="121"/>
      <c r="Q93" s="115" t="s">
        <v>5122</v>
      </c>
      <c r="R93" s="116">
        <v>3</v>
      </c>
      <c r="T93" s="26"/>
      <c r="U93" s="26"/>
      <c r="V93" s="26"/>
      <c r="W93" s="26"/>
      <c r="X93" s="26"/>
      <c r="Y93" s="26"/>
      <c r="Z93" s="26"/>
      <c r="AA93" s="26"/>
    </row>
    <row r="94" spans="1:27" ht="60" customHeight="1" x14ac:dyDescent="0.2">
      <c r="A94" s="71"/>
      <c r="B94" s="71"/>
      <c r="C94" s="101"/>
      <c r="D94" s="26"/>
      <c r="E94" s="26"/>
      <c r="F94" s="26"/>
      <c r="G94" s="26"/>
      <c r="H94" s="26"/>
      <c r="I94" s="26"/>
      <c r="J94" s="26"/>
      <c r="K94" s="26"/>
      <c r="L94" s="69"/>
      <c r="M94" s="130"/>
      <c r="N94" s="26"/>
      <c r="O94" s="121"/>
      <c r="P94" s="113" t="s">
        <v>5618</v>
      </c>
      <c r="Q94" s="123"/>
      <c r="R94" s="114">
        <v>6</v>
      </c>
      <c r="T94" s="26"/>
      <c r="U94" s="26"/>
      <c r="V94" s="26"/>
      <c r="W94" s="26"/>
      <c r="X94" s="26"/>
      <c r="Y94" s="26"/>
      <c r="Z94" s="26"/>
      <c r="AA94" s="26"/>
    </row>
    <row r="95" spans="1:27" ht="60" customHeight="1" x14ac:dyDescent="0.2">
      <c r="A95" s="71"/>
      <c r="B95" s="71"/>
      <c r="C95" s="101"/>
      <c r="D95" s="26"/>
      <c r="E95" s="26"/>
      <c r="F95" s="26"/>
      <c r="G95" s="26"/>
      <c r="H95" s="26"/>
      <c r="I95" s="26"/>
      <c r="J95" s="26"/>
      <c r="K95" s="26"/>
      <c r="L95" s="69"/>
      <c r="M95" s="130"/>
      <c r="N95" s="26"/>
      <c r="O95" s="121"/>
      <c r="P95" s="113" t="s">
        <v>5290</v>
      </c>
      <c r="Q95" s="113" t="s">
        <v>5101</v>
      </c>
      <c r="R95" s="114">
        <v>1</v>
      </c>
      <c r="T95" s="26"/>
      <c r="U95" s="26"/>
      <c r="V95" s="26"/>
      <c r="W95" s="26"/>
      <c r="X95" s="26"/>
      <c r="Y95" s="26"/>
      <c r="Z95" s="26"/>
      <c r="AA95" s="26"/>
    </row>
    <row r="96" spans="1:27" ht="60" customHeight="1" x14ac:dyDescent="0.2">
      <c r="A96" s="71"/>
      <c r="B96" s="71"/>
      <c r="C96" s="101"/>
      <c r="D96" s="26"/>
      <c r="E96" s="26"/>
      <c r="F96" s="26"/>
      <c r="G96" s="26"/>
      <c r="H96" s="26"/>
      <c r="I96" s="26"/>
      <c r="J96" s="26"/>
      <c r="K96" s="26"/>
      <c r="L96" s="69"/>
      <c r="M96" s="130"/>
      <c r="N96" s="26"/>
      <c r="O96" s="121"/>
      <c r="P96" s="113" t="s">
        <v>5648</v>
      </c>
      <c r="Q96" s="123"/>
      <c r="R96" s="114">
        <v>1</v>
      </c>
      <c r="T96" s="26"/>
      <c r="U96" s="26"/>
      <c r="V96" s="26"/>
      <c r="W96" s="26"/>
      <c r="X96" s="26"/>
      <c r="Y96" s="26"/>
      <c r="Z96" s="26"/>
      <c r="AA96" s="26"/>
    </row>
    <row r="97" spans="1:27" ht="60" customHeight="1" x14ac:dyDescent="0.2">
      <c r="A97" s="71"/>
      <c r="B97" s="71"/>
      <c r="C97" s="101"/>
      <c r="D97" s="26"/>
      <c r="E97" s="26"/>
      <c r="F97" s="26"/>
      <c r="G97" s="26"/>
      <c r="H97" s="26"/>
      <c r="I97" s="26"/>
      <c r="J97" s="26"/>
      <c r="K97" s="26"/>
      <c r="L97" s="69"/>
      <c r="M97" s="130"/>
      <c r="N97" s="26"/>
      <c r="O97" s="113" t="s">
        <v>5614</v>
      </c>
      <c r="P97" s="123"/>
      <c r="Q97" s="123"/>
      <c r="R97" s="114">
        <v>24</v>
      </c>
      <c r="T97" s="26"/>
      <c r="U97" s="26"/>
      <c r="V97" s="26"/>
      <c r="W97" s="26"/>
      <c r="X97" s="26"/>
      <c r="Y97" s="26"/>
      <c r="Z97" s="26"/>
      <c r="AA97" s="26"/>
    </row>
    <row r="98" spans="1:27" ht="60" customHeight="1" x14ac:dyDescent="0.2">
      <c r="A98" s="71"/>
      <c r="B98" s="71"/>
      <c r="C98" s="101"/>
      <c r="D98" s="26"/>
      <c r="E98" s="26"/>
      <c r="F98" s="26"/>
      <c r="G98" s="26"/>
      <c r="H98" s="26"/>
      <c r="I98" s="26"/>
      <c r="J98" s="26"/>
      <c r="K98" s="26"/>
      <c r="L98" s="69"/>
      <c r="M98" s="130"/>
      <c r="N98" s="26"/>
      <c r="O98" s="113" t="s">
        <v>5089</v>
      </c>
      <c r="P98" s="113" t="s">
        <v>5279</v>
      </c>
      <c r="Q98" s="113" t="s">
        <v>5104</v>
      </c>
      <c r="R98" s="114">
        <v>3</v>
      </c>
      <c r="T98" s="26"/>
      <c r="U98" s="26"/>
      <c r="V98" s="26"/>
      <c r="W98" s="26"/>
      <c r="X98" s="26"/>
      <c r="Y98" s="26"/>
      <c r="Z98" s="26"/>
      <c r="AA98" s="26"/>
    </row>
    <row r="99" spans="1:27" ht="60" customHeight="1" x14ac:dyDescent="0.2">
      <c r="A99" s="71"/>
      <c r="B99" s="71"/>
      <c r="C99" s="101"/>
      <c r="D99" s="26"/>
      <c r="E99" s="26"/>
      <c r="F99" s="26"/>
      <c r="G99" s="26"/>
      <c r="H99" s="26"/>
      <c r="I99" s="26"/>
      <c r="J99" s="26"/>
      <c r="K99" s="26"/>
      <c r="L99" s="69"/>
      <c r="M99" s="130"/>
      <c r="N99" s="26"/>
      <c r="O99" s="121"/>
      <c r="P99" s="121"/>
      <c r="Q99" s="115" t="s">
        <v>5111</v>
      </c>
      <c r="R99" s="116">
        <v>4</v>
      </c>
      <c r="T99" s="26"/>
      <c r="U99" s="26"/>
      <c r="V99" s="26"/>
      <c r="W99" s="26"/>
      <c r="X99" s="26"/>
      <c r="Y99" s="26"/>
      <c r="Z99" s="26"/>
      <c r="AA99" s="26"/>
    </row>
    <row r="100" spans="1:27" ht="60" customHeight="1" x14ac:dyDescent="0.2">
      <c r="A100" s="71"/>
      <c r="B100" s="71"/>
      <c r="C100" s="101"/>
      <c r="D100" s="26"/>
      <c r="E100" s="26"/>
      <c r="F100" s="26"/>
      <c r="G100" s="26"/>
      <c r="H100" s="26"/>
      <c r="I100" s="26"/>
      <c r="J100" s="26"/>
      <c r="K100" s="26"/>
      <c r="L100" s="69"/>
      <c r="M100" s="130"/>
      <c r="N100" s="26"/>
      <c r="O100" s="121"/>
      <c r="P100" s="121"/>
      <c r="Q100" s="115" t="s">
        <v>5139</v>
      </c>
      <c r="R100" s="116">
        <v>5</v>
      </c>
      <c r="T100" s="26"/>
      <c r="U100" s="26"/>
      <c r="V100" s="26"/>
      <c r="W100" s="26"/>
      <c r="X100" s="26"/>
      <c r="Y100" s="26"/>
      <c r="Z100" s="26"/>
      <c r="AA100" s="26"/>
    </row>
    <row r="101" spans="1:27" ht="60" customHeight="1" x14ac:dyDescent="0.2">
      <c r="A101" s="71"/>
      <c r="B101" s="71"/>
      <c r="C101" s="101"/>
      <c r="D101" s="26"/>
      <c r="E101" s="26"/>
      <c r="F101" s="26"/>
      <c r="G101" s="26"/>
      <c r="H101" s="26"/>
      <c r="I101" s="26"/>
      <c r="J101" s="26"/>
      <c r="K101" s="26"/>
      <c r="L101" s="69"/>
      <c r="M101" s="130"/>
      <c r="N101" s="26"/>
      <c r="O101" s="121"/>
      <c r="P101" s="121"/>
      <c r="Q101" s="115" t="s">
        <v>5154</v>
      </c>
      <c r="R101" s="116">
        <v>3</v>
      </c>
      <c r="T101" s="26"/>
      <c r="U101" s="26"/>
      <c r="V101" s="26"/>
      <c r="W101" s="26"/>
      <c r="X101" s="26"/>
      <c r="Y101" s="26"/>
      <c r="Z101" s="26"/>
      <c r="AA101" s="26"/>
    </row>
    <row r="102" spans="1:27" ht="60" customHeight="1" x14ac:dyDescent="0.2">
      <c r="A102" s="71"/>
      <c r="B102" s="71"/>
      <c r="C102" s="101"/>
      <c r="D102" s="26"/>
      <c r="E102" s="26"/>
      <c r="F102" s="26"/>
      <c r="G102" s="26"/>
      <c r="H102" s="26"/>
      <c r="I102" s="26"/>
      <c r="J102" s="26"/>
      <c r="K102" s="26"/>
      <c r="L102" s="69"/>
      <c r="M102" s="130"/>
      <c r="N102" s="26"/>
      <c r="O102" s="121"/>
      <c r="P102" s="113" t="s">
        <v>5616</v>
      </c>
      <c r="Q102" s="123"/>
      <c r="R102" s="114">
        <v>15</v>
      </c>
      <c r="T102" s="26"/>
      <c r="U102" s="26"/>
      <c r="V102" s="26"/>
      <c r="W102" s="26"/>
      <c r="X102" s="26"/>
      <c r="Y102" s="26"/>
      <c r="Z102" s="26"/>
      <c r="AA102" s="26"/>
    </row>
    <row r="103" spans="1:27" ht="60" customHeight="1" x14ac:dyDescent="0.2">
      <c r="A103" s="71"/>
      <c r="B103" s="71"/>
      <c r="C103" s="101"/>
      <c r="D103" s="26"/>
      <c r="E103" s="26"/>
      <c r="F103" s="26"/>
      <c r="G103" s="26"/>
      <c r="H103" s="26"/>
      <c r="I103" s="26"/>
      <c r="J103" s="26"/>
      <c r="K103" s="26"/>
      <c r="L103" s="69"/>
      <c r="M103" s="130"/>
      <c r="N103" s="26"/>
      <c r="O103" s="121"/>
      <c r="P103" s="113" t="s">
        <v>5356</v>
      </c>
      <c r="Q103" s="113" t="s">
        <v>5104</v>
      </c>
      <c r="R103" s="114">
        <v>1</v>
      </c>
      <c r="T103" s="26"/>
      <c r="U103" s="26"/>
      <c r="V103" s="26"/>
      <c r="W103" s="26"/>
      <c r="X103" s="26"/>
      <c r="Y103" s="26"/>
      <c r="Z103" s="26"/>
      <c r="AA103" s="26"/>
    </row>
    <row r="104" spans="1:27" ht="60" customHeight="1" x14ac:dyDescent="0.2">
      <c r="A104" s="71"/>
      <c r="B104" s="71"/>
      <c r="C104" s="101"/>
      <c r="D104" s="26"/>
      <c r="E104" s="26"/>
      <c r="F104" s="26"/>
      <c r="G104" s="26"/>
      <c r="H104" s="26"/>
      <c r="I104" s="26"/>
      <c r="J104" s="26"/>
      <c r="K104" s="26"/>
      <c r="L104" s="69"/>
      <c r="M104" s="130"/>
      <c r="N104" s="26"/>
      <c r="O104" s="121"/>
      <c r="P104" s="113" t="s">
        <v>5649</v>
      </c>
      <c r="Q104" s="123"/>
      <c r="R104" s="114">
        <v>1</v>
      </c>
      <c r="T104" s="26"/>
      <c r="U104" s="26"/>
      <c r="V104" s="26"/>
      <c r="W104" s="26"/>
      <c r="X104" s="26"/>
      <c r="Y104" s="26"/>
      <c r="Z104" s="26"/>
      <c r="AA104" s="26"/>
    </row>
    <row r="105" spans="1:27" ht="60" customHeight="1" x14ac:dyDescent="0.2">
      <c r="A105" s="71"/>
      <c r="B105" s="71"/>
      <c r="C105" s="101"/>
      <c r="D105" s="26"/>
      <c r="E105" s="26"/>
      <c r="F105" s="26"/>
      <c r="G105" s="26"/>
      <c r="H105" s="26"/>
      <c r="I105" s="26"/>
      <c r="J105" s="26"/>
      <c r="K105" s="26"/>
      <c r="L105" s="69"/>
      <c r="M105" s="130"/>
      <c r="N105" s="26"/>
      <c r="O105" s="121"/>
      <c r="P105" s="113" t="s">
        <v>5461</v>
      </c>
      <c r="Q105" s="113" t="s">
        <v>5104</v>
      </c>
      <c r="R105" s="114">
        <v>23</v>
      </c>
      <c r="T105" s="26"/>
      <c r="U105" s="26"/>
      <c r="V105" s="26"/>
      <c r="W105" s="26"/>
      <c r="X105" s="26"/>
      <c r="Y105" s="26"/>
      <c r="Z105" s="26"/>
      <c r="AA105" s="26"/>
    </row>
    <row r="106" spans="1:27" ht="60" customHeight="1" x14ac:dyDescent="0.2">
      <c r="A106" s="71"/>
      <c r="B106" s="71"/>
      <c r="C106" s="101"/>
      <c r="D106" s="26"/>
      <c r="E106" s="26"/>
      <c r="F106" s="26"/>
      <c r="G106" s="26"/>
      <c r="H106" s="26"/>
      <c r="I106" s="26"/>
      <c r="J106" s="26"/>
      <c r="K106" s="26"/>
      <c r="L106" s="69"/>
      <c r="M106" s="130"/>
      <c r="N106" s="26"/>
      <c r="O106" s="121"/>
      <c r="P106" s="121"/>
      <c r="Q106" s="115" t="s">
        <v>5139</v>
      </c>
      <c r="R106" s="116">
        <v>3</v>
      </c>
      <c r="S106" s="26"/>
      <c r="T106" s="26"/>
      <c r="U106" s="26"/>
      <c r="V106" s="26"/>
      <c r="W106" s="26"/>
      <c r="X106" s="26"/>
      <c r="Y106" s="26"/>
      <c r="Z106" s="26"/>
      <c r="AA106" s="26"/>
    </row>
    <row r="107" spans="1:27" ht="60" customHeight="1" x14ac:dyDescent="0.2">
      <c r="A107" s="71"/>
      <c r="B107" s="71"/>
      <c r="C107" s="101"/>
      <c r="D107" s="26"/>
      <c r="E107" s="26"/>
      <c r="F107" s="26"/>
      <c r="G107" s="26"/>
      <c r="H107" s="26"/>
      <c r="I107" s="26"/>
      <c r="J107" s="26"/>
      <c r="K107" s="26"/>
      <c r="L107" s="69"/>
      <c r="M107" s="130"/>
      <c r="N107" s="26"/>
      <c r="O107" s="121"/>
      <c r="P107" s="113" t="s">
        <v>5618</v>
      </c>
      <c r="Q107" s="123"/>
      <c r="R107" s="114">
        <v>26</v>
      </c>
      <c r="S107" s="26"/>
      <c r="T107" s="26"/>
      <c r="U107" s="26"/>
      <c r="V107" s="26"/>
      <c r="W107" s="26"/>
      <c r="X107" s="26"/>
      <c r="Y107" s="26"/>
      <c r="Z107" s="26"/>
      <c r="AA107" s="26"/>
    </row>
    <row r="108" spans="1:27" ht="60" customHeight="1" x14ac:dyDescent="0.2">
      <c r="A108" s="71"/>
      <c r="B108" s="71"/>
      <c r="C108" s="101"/>
      <c r="D108" s="26"/>
      <c r="E108" s="26"/>
      <c r="F108" s="26"/>
      <c r="G108" s="26"/>
      <c r="H108" s="26"/>
      <c r="I108" s="26"/>
      <c r="J108" s="26"/>
      <c r="K108" s="26"/>
      <c r="L108" s="69"/>
      <c r="M108" s="130"/>
      <c r="N108" s="26"/>
      <c r="O108" s="113" t="s">
        <v>5615</v>
      </c>
      <c r="P108" s="123"/>
      <c r="Q108" s="123"/>
      <c r="R108" s="114">
        <v>42</v>
      </c>
      <c r="S108" s="26"/>
      <c r="T108" s="26"/>
      <c r="U108" s="26"/>
      <c r="V108" s="26"/>
      <c r="W108" s="26"/>
      <c r="X108" s="26"/>
      <c r="Y108" s="26"/>
      <c r="Z108" s="26"/>
      <c r="AA108" s="26"/>
    </row>
    <row r="109" spans="1:27" ht="60" customHeight="1" x14ac:dyDescent="0.2">
      <c r="A109" s="71"/>
      <c r="B109" s="71"/>
      <c r="C109" s="101"/>
      <c r="D109" s="26"/>
      <c r="E109" s="26"/>
      <c r="F109" s="26"/>
      <c r="G109" s="26"/>
      <c r="H109" s="26"/>
      <c r="I109" s="26"/>
      <c r="J109" s="26"/>
      <c r="K109" s="26"/>
      <c r="L109" s="69"/>
      <c r="M109" s="130"/>
      <c r="N109" s="26"/>
      <c r="O109" s="117" t="s">
        <v>5639</v>
      </c>
      <c r="P109" s="122"/>
      <c r="Q109" s="122"/>
      <c r="R109" s="118">
        <v>73</v>
      </c>
      <c r="S109" s="26"/>
      <c r="T109" s="26"/>
      <c r="U109" s="26"/>
      <c r="V109" s="26"/>
      <c r="W109" s="26"/>
      <c r="X109" s="26"/>
      <c r="Y109" s="26"/>
      <c r="Z109" s="26"/>
      <c r="AA109" s="26"/>
    </row>
    <row r="110" spans="1:27" ht="60" customHeight="1" x14ac:dyDescent="0.2">
      <c r="A110" s="71"/>
      <c r="B110" s="71"/>
      <c r="C110" s="101"/>
      <c r="D110" s="26"/>
      <c r="E110" s="26"/>
      <c r="F110" s="26"/>
      <c r="G110" s="26"/>
      <c r="H110" s="26"/>
      <c r="I110" s="26"/>
      <c r="J110" s="26"/>
      <c r="K110" s="26"/>
      <c r="L110" s="69"/>
      <c r="M110" s="130"/>
      <c r="N110" s="26"/>
      <c r="S110" s="26"/>
      <c r="T110" s="26"/>
      <c r="U110" s="26"/>
      <c r="V110" s="26"/>
      <c r="W110" s="26"/>
      <c r="X110" s="26"/>
      <c r="Y110" s="26"/>
      <c r="Z110" s="26"/>
      <c r="AA110" s="26"/>
    </row>
    <row r="111" spans="1:27" ht="60" customHeight="1" x14ac:dyDescent="0.2">
      <c r="A111" s="71"/>
      <c r="B111" s="71"/>
      <c r="C111" s="101"/>
      <c r="D111" s="26"/>
      <c r="E111" s="26"/>
      <c r="F111" s="26"/>
      <c r="G111" s="26"/>
      <c r="H111" s="26"/>
      <c r="I111" s="26"/>
      <c r="J111" s="26"/>
      <c r="K111" s="26"/>
      <c r="L111" s="69"/>
      <c r="M111" s="130"/>
      <c r="N111" s="26"/>
      <c r="S111" s="26"/>
      <c r="T111" s="26"/>
      <c r="U111" s="26"/>
      <c r="V111" s="26"/>
      <c r="W111" s="26"/>
      <c r="X111" s="26"/>
      <c r="Y111" s="26"/>
      <c r="Z111" s="26"/>
      <c r="AA111" s="26"/>
    </row>
    <row r="112" spans="1:27" ht="60" customHeight="1" x14ac:dyDescent="0.2">
      <c r="A112" s="71"/>
      <c r="B112" s="71"/>
      <c r="C112" s="101"/>
      <c r="D112" s="26"/>
      <c r="E112" s="26"/>
      <c r="F112" s="26"/>
      <c r="G112" s="26"/>
      <c r="H112" s="26"/>
      <c r="I112" s="26"/>
      <c r="J112" s="26"/>
      <c r="K112" s="26"/>
      <c r="L112" s="69"/>
      <c r="M112" s="130"/>
      <c r="N112" s="26"/>
      <c r="S112" s="26"/>
      <c r="T112" s="26"/>
      <c r="U112" s="26"/>
      <c r="V112" s="26"/>
      <c r="W112" s="26"/>
      <c r="X112" s="26"/>
      <c r="Y112" s="26"/>
      <c r="Z112" s="26"/>
      <c r="AA112" s="26"/>
    </row>
    <row r="113" spans="1:27" ht="60" customHeight="1" x14ac:dyDescent="0.2">
      <c r="A113" s="71"/>
      <c r="B113" s="71"/>
      <c r="C113" s="101"/>
      <c r="D113" s="26"/>
      <c r="E113" s="26"/>
      <c r="F113" s="26"/>
      <c r="G113" s="26"/>
      <c r="H113" s="26"/>
      <c r="I113" s="26"/>
      <c r="J113" s="26"/>
      <c r="K113" s="26"/>
      <c r="L113" s="69"/>
      <c r="M113" s="130"/>
      <c r="N113" s="26"/>
      <c r="S113" s="26"/>
      <c r="T113" s="26"/>
      <c r="U113" s="26"/>
      <c r="V113" s="26"/>
      <c r="W113" s="26"/>
      <c r="X113" s="26"/>
      <c r="Y113" s="26"/>
      <c r="Z113" s="26"/>
      <c r="AA113" s="26"/>
    </row>
    <row r="114" spans="1:27" ht="60" customHeight="1" x14ac:dyDescent="0.2">
      <c r="A114" s="71"/>
      <c r="B114" s="71"/>
      <c r="C114" s="101"/>
      <c r="D114" s="26"/>
      <c r="E114" s="26"/>
      <c r="F114" s="26"/>
      <c r="G114" s="26"/>
      <c r="H114" s="26"/>
      <c r="I114" s="26"/>
      <c r="J114" s="26"/>
      <c r="K114" s="26"/>
      <c r="L114" s="69"/>
      <c r="M114" s="130"/>
      <c r="N114" s="26"/>
      <c r="O114" s="26"/>
      <c r="P114" s="26"/>
      <c r="Q114" s="26"/>
      <c r="R114" s="26"/>
      <c r="S114" s="26"/>
      <c r="T114" s="26"/>
      <c r="U114" s="26"/>
      <c r="V114" s="26"/>
      <c r="W114" s="26"/>
      <c r="X114" s="26"/>
      <c r="Y114" s="26"/>
      <c r="Z114" s="26"/>
      <c r="AA114" s="26"/>
    </row>
    <row r="115" spans="1:27" ht="60" customHeight="1" x14ac:dyDescent="0.2">
      <c r="A115" s="71"/>
      <c r="B115" s="71"/>
      <c r="C115" s="101"/>
      <c r="D115" s="26"/>
      <c r="E115" s="26"/>
      <c r="F115" s="26"/>
      <c r="G115" s="26"/>
      <c r="H115" s="26"/>
      <c r="I115" s="26"/>
      <c r="J115" s="26"/>
      <c r="K115" s="26"/>
      <c r="L115" s="69"/>
      <c r="M115" s="130"/>
      <c r="N115" s="26"/>
      <c r="O115" s="26"/>
      <c r="P115" s="26"/>
      <c r="Q115" s="26"/>
      <c r="R115" s="26"/>
      <c r="S115" s="26"/>
      <c r="T115" s="26"/>
      <c r="U115" s="26"/>
      <c r="V115" s="26"/>
      <c r="W115" s="26"/>
      <c r="X115" s="26"/>
      <c r="Y115" s="26"/>
      <c r="Z115" s="26"/>
      <c r="AA115" s="26"/>
    </row>
    <row r="116" spans="1:27" ht="60" customHeight="1" x14ac:dyDescent="0.2">
      <c r="A116" s="71"/>
      <c r="B116" s="71"/>
      <c r="C116" s="101"/>
      <c r="D116" s="26"/>
      <c r="E116" s="26"/>
      <c r="F116" s="26"/>
      <c r="G116" s="26"/>
      <c r="H116" s="26"/>
      <c r="I116" s="26"/>
      <c r="J116" s="26"/>
      <c r="K116" s="26"/>
      <c r="L116" s="69"/>
      <c r="M116" s="130"/>
      <c r="N116" s="26"/>
      <c r="O116" s="26"/>
      <c r="P116" s="26"/>
      <c r="Q116" s="26"/>
      <c r="R116" s="26"/>
      <c r="S116" s="26"/>
      <c r="T116" s="26"/>
      <c r="U116" s="26"/>
      <c r="V116" s="26"/>
      <c r="W116" s="26"/>
      <c r="X116" s="26"/>
      <c r="Y116" s="26"/>
      <c r="Z116" s="26"/>
      <c r="AA116" s="26"/>
    </row>
    <row r="117" spans="1:27" ht="60" customHeight="1" x14ac:dyDescent="0.2">
      <c r="A117" s="71"/>
      <c r="B117" s="71"/>
      <c r="C117" s="101"/>
      <c r="D117" s="26"/>
      <c r="E117" s="26"/>
      <c r="F117" s="26"/>
      <c r="G117" s="26"/>
      <c r="H117" s="26"/>
      <c r="I117" s="26"/>
      <c r="J117" s="26"/>
      <c r="K117" s="26"/>
      <c r="L117" s="69"/>
      <c r="M117" s="130"/>
      <c r="N117" s="26"/>
      <c r="O117" s="26"/>
      <c r="P117" s="26"/>
      <c r="Q117" s="26"/>
      <c r="R117" s="26"/>
      <c r="S117" s="26"/>
      <c r="T117" s="26"/>
      <c r="U117" s="26"/>
      <c r="V117" s="26"/>
      <c r="W117" s="26"/>
      <c r="X117" s="26"/>
      <c r="Y117" s="26"/>
      <c r="Z117" s="26"/>
      <c r="AA117" s="26"/>
    </row>
    <row r="118" spans="1:27" ht="60" customHeight="1" x14ac:dyDescent="0.2">
      <c r="A118" s="71"/>
      <c r="B118" s="71"/>
      <c r="C118" s="101"/>
      <c r="D118" s="26"/>
      <c r="E118" s="26"/>
      <c r="F118" s="26"/>
      <c r="G118" s="26"/>
      <c r="H118" s="26"/>
      <c r="I118" s="26"/>
      <c r="J118" s="26"/>
      <c r="K118" s="26"/>
      <c r="L118" s="69"/>
      <c r="M118" s="130"/>
      <c r="N118" s="26"/>
      <c r="O118" s="26"/>
      <c r="P118" s="26"/>
      <c r="Q118" s="26"/>
      <c r="R118" s="26"/>
      <c r="S118" s="26"/>
      <c r="T118" s="26"/>
      <c r="U118" s="26"/>
      <c r="V118" s="26"/>
      <c r="W118" s="26"/>
      <c r="X118" s="26"/>
      <c r="Y118" s="26"/>
      <c r="Z118" s="26"/>
      <c r="AA118" s="26"/>
    </row>
    <row r="119" spans="1:27" ht="60" customHeight="1" x14ac:dyDescent="0.2">
      <c r="A119" s="71"/>
      <c r="B119" s="71"/>
      <c r="C119" s="101"/>
      <c r="D119" s="26"/>
      <c r="E119" s="26"/>
      <c r="F119" s="26"/>
      <c r="G119" s="26"/>
      <c r="H119" s="26"/>
      <c r="I119" s="26"/>
      <c r="J119" s="26"/>
      <c r="K119" s="26"/>
      <c r="L119" s="69"/>
      <c r="M119" s="130"/>
      <c r="N119" s="26"/>
      <c r="O119" s="26"/>
      <c r="P119" s="26"/>
      <c r="Q119" s="26"/>
      <c r="R119" s="26"/>
      <c r="S119" s="26"/>
      <c r="T119" s="26"/>
      <c r="U119" s="26"/>
      <c r="V119" s="26"/>
      <c r="W119" s="26"/>
      <c r="X119" s="26"/>
      <c r="Y119" s="26"/>
      <c r="Z119" s="26"/>
      <c r="AA119" s="26"/>
    </row>
    <row r="120" spans="1:27" ht="60" customHeight="1" x14ac:dyDescent="0.2">
      <c r="A120" s="71"/>
      <c r="B120" s="71"/>
      <c r="C120" s="101"/>
      <c r="D120" s="26"/>
      <c r="E120" s="26"/>
      <c r="F120" s="26"/>
      <c r="G120" s="26"/>
      <c r="H120" s="26"/>
      <c r="I120" s="26"/>
      <c r="J120" s="26"/>
      <c r="K120" s="26"/>
      <c r="L120" s="69"/>
      <c r="M120" s="130"/>
      <c r="N120" s="26"/>
      <c r="O120" s="26"/>
      <c r="P120" s="26"/>
      <c r="Q120" s="26"/>
      <c r="R120" s="26"/>
      <c r="S120" s="26"/>
      <c r="T120" s="26"/>
      <c r="U120" s="26"/>
      <c r="V120" s="26"/>
      <c r="W120" s="26"/>
      <c r="X120" s="26"/>
      <c r="Y120" s="26"/>
      <c r="Z120" s="26"/>
      <c r="AA120" s="26"/>
    </row>
    <row r="121" spans="1:27" ht="60" customHeight="1" x14ac:dyDescent="0.2">
      <c r="A121" s="71"/>
      <c r="B121" s="71"/>
      <c r="C121" s="101"/>
      <c r="D121" s="26"/>
      <c r="E121" s="26"/>
      <c r="F121" s="26"/>
      <c r="G121" s="26"/>
      <c r="H121" s="26"/>
      <c r="I121" s="26"/>
      <c r="J121" s="26"/>
      <c r="K121" s="26"/>
      <c r="L121" s="69"/>
      <c r="M121" s="130"/>
      <c r="N121" s="26"/>
      <c r="O121" s="26"/>
      <c r="P121" s="26"/>
      <c r="Q121" s="26"/>
      <c r="R121" s="26"/>
      <c r="S121" s="26"/>
      <c r="T121" s="26"/>
      <c r="U121" s="26"/>
      <c r="V121" s="26"/>
      <c r="W121" s="26"/>
      <c r="X121" s="26"/>
      <c r="Y121" s="26"/>
      <c r="Z121" s="26"/>
      <c r="AA121" s="26"/>
    </row>
    <row r="122" spans="1:27" ht="60" customHeight="1" x14ac:dyDescent="0.2">
      <c r="A122" s="71"/>
      <c r="B122" s="71"/>
      <c r="C122" s="101"/>
      <c r="D122" s="26"/>
      <c r="E122" s="26"/>
      <c r="F122" s="26"/>
      <c r="G122" s="26"/>
      <c r="H122" s="26"/>
      <c r="I122" s="26"/>
      <c r="J122" s="26"/>
      <c r="K122" s="26"/>
      <c r="L122" s="69"/>
      <c r="M122" s="130"/>
      <c r="N122" s="26"/>
      <c r="O122" s="26"/>
      <c r="P122" s="26"/>
      <c r="Q122" s="26"/>
      <c r="R122" s="26"/>
      <c r="S122" s="26"/>
      <c r="T122" s="26"/>
      <c r="U122" s="26"/>
      <c r="V122" s="26"/>
      <c r="W122" s="26"/>
      <c r="X122" s="26"/>
      <c r="Y122" s="26"/>
      <c r="Z122" s="26"/>
      <c r="AA122" s="26"/>
    </row>
    <row r="123" spans="1:27" ht="60" customHeight="1" x14ac:dyDescent="0.2">
      <c r="A123" s="71"/>
      <c r="B123" s="71"/>
      <c r="C123" s="101"/>
      <c r="D123" s="26"/>
      <c r="E123" s="26"/>
      <c r="F123" s="26"/>
      <c r="G123" s="26"/>
      <c r="H123" s="26"/>
      <c r="I123" s="26"/>
      <c r="J123" s="26"/>
      <c r="K123" s="26"/>
      <c r="L123" s="69"/>
      <c r="M123" s="130"/>
      <c r="N123" s="26"/>
      <c r="O123" s="26"/>
      <c r="P123" s="26"/>
      <c r="Q123" s="26"/>
      <c r="R123" s="26"/>
      <c r="S123" s="26"/>
      <c r="T123" s="26"/>
      <c r="U123" s="26"/>
      <c r="V123" s="26"/>
      <c r="W123" s="26"/>
      <c r="X123" s="26"/>
      <c r="Y123" s="26"/>
      <c r="Z123" s="26"/>
      <c r="AA123" s="26"/>
    </row>
    <row r="124" spans="1:27" ht="60" customHeight="1" x14ac:dyDescent="0.2">
      <c r="A124" s="71"/>
      <c r="B124" s="71"/>
      <c r="C124" s="101"/>
      <c r="D124" s="26"/>
      <c r="E124" s="26"/>
      <c r="F124" s="26"/>
      <c r="G124" s="26"/>
      <c r="H124" s="26"/>
      <c r="I124" s="26"/>
      <c r="J124" s="26"/>
      <c r="K124" s="26"/>
      <c r="L124" s="69"/>
      <c r="M124" s="130"/>
      <c r="N124" s="26"/>
      <c r="O124" s="26"/>
      <c r="P124" s="26"/>
      <c r="Q124" s="26"/>
      <c r="R124" s="26"/>
      <c r="S124" s="26"/>
      <c r="T124" s="26"/>
      <c r="U124" s="26"/>
      <c r="V124" s="26"/>
      <c r="W124" s="26"/>
      <c r="X124" s="26"/>
      <c r="Y124" s="26"/>
      <c r="Z124" s="26"/>
      <c r="AA124" s="26"/>
    </row>
    <row r="125" spans="1:27" ht="60" customHeight="1" x14ac:dyDescent="0.2">
      <c r="A125" s="71"/>
      <c r="B125" s="71"/>
      <c r="C125" s="101"/>
      <c r="D125" s="26"/>
      <c r="E125" s="26"/>
      <c r="F125" s="26"/>
      <c r="G125" s="26"/>
      <c r="H125" s="26"/>
      <c r="I125" s="26"/>
      <c r="J125" s="26"/>
      <c r="K125" s="26"/>
      <c r="L125" s="69"/>
      <c r="M125" s="130"/>
      <c r="N125" s="26"/>
      <c r="O125" s="26"/>
      <c r="P125" s="26"/>
      <c r="Q125" s="26"/>
      <c r="R125" s="26"/>
      <c r="S125" s="26"/>
      <c r="T125" s="26"/>
      <c r="U125" s="26"/>
      <c r="V125" s="26"/>
      <c r="W125" s="26"/>
      <c r="X125" s="26"/>
      <c r="Y125" s="26"/>
      <c r="Z125" s="26"/>
      <c r="AA125" s="26"/>
    </row>
    <row r="126" spans="1:27" ht="60" customHeight="1" x14ac:dyDescent="0.2">
      <c r="A126" s="71"/>
      <c r="B126" s="71"/>
      <c r="C126" s="101"/>
      <c r="D126" s="26"/>
      <c r="E126" s="26"/>
      <c r="F126" s="26"/>
      <c r="G126" s="26"/>
      <c r="H126" s="26"/>
      <c r="I126" s="26"/>
      <c r="J126" s="26"/>
      <c r="K126" s="26"/>
      <c r="L126" s="69"/>
      <c r="M126" s="130"/>
      <c r="N126" s="26"/>
      <c r="O126" s="26"/>
      <c r="P126" s="26"/>
      <c r="Q126" s="26"/>
      <c r="R126" s="26"/>
      <c r="S126" s="26"/>
      <c r="T126" s="26"/>
      <c r="U126" s="26"/>
      <c r="V126" s="26"/>
      <c r="W126" s="26"/>
      <c r="X126" s="26"/>
      <c r="Y126" s="26"/>
      <c r="Z126" s="26"/>
      <c r="AA126" s="26"/>
    </row>
    <row r="127" spans="1:27" ht="60" customHeight="1" x14ac:dyDescent="0.2">
      <c r="A127" s="71"/>
      <c r="B127" s="71"/>
      <c r="C127" s="101"/>
      <c r="D127" s="26"/>
      <c r="E127" s="26"/>
      <c r="F127" s="26"/>
      <c r="G127" s="26"/>
      <c r="H127" s="26"/>
      <c r="I127" s="26"/>
      <c r="J127" s="26"/>
      <c r="K127" s="26"/>
      <c r="L127" s="69"/>
      <c r="M127" s="130"/>
      <c r="N127" s="26"/>
      <c r="O127" s="26"/>
      <c r="P127" s="26"/>
      <c r="Q127" s="26"/>
      <c r="R127" s="26"/>
      <c r="S127" s="26"/>
      <c r="T127" s="26"/>
      <c r="U127" s="26"/>
      <c r="V127" s="26"/>
      <c r="W127" s="26"/>
      <c r="X127" s="26"/>
      <c r="Y127" s="26"/>
      <c r="Z127" s="26"/>
      <c r="AA127" s="26"/>
    </row>
    <row r="128" spans="1:27" ht="60" customHeight="1" x14ac:dyDescent="0.2">
      <c r="A128" s="71"/>
      <c r="B128" s="71"/>
      <c r="C128" s="101"/>
      <c r="D128" s="26"/>
      <c r="E128" s="26"/>
      <c r="F128" s="26"/>
      <c r="G128" s="26"/>
      <c r="H128" s="26"/>
      <c r="I128" s="26"/>
      <c r="J128" s="26"/>
      <c r="K128" s="26"/>
      <c r="L128" s="69"/>
      <c r="M128" s="130"/>
      <c r="N128" s="26"/>
      <c r="O128" s="26"/>
      <c r="P128" s="26"/>
      <c r="Q128" s="26"/>
      <c r="R128" s="26"/>
      <c r="S128" s="26"/>
      <c r="T128" s="26"/>
      <c r="U128" s="26"/>
      <c r="V128" s="26"/>
      <c r="W128" s="26"/>
      <c r="X128" s="26"/>
      <c r="Y128" s="26"/>
      <c r="Z128" s="26"/>
      <c r="AA128" s="26"/>
    </row>
    <row r="129" spans="1:27" ht="60" customHeight="1" x14ac:dyDescent="0.2">
      <c r="A129" s="71"/>
      <c r="B129" s="71"/>
      <c r="C129" s="101"/>
      <c r="D129" s="26"/>
      <c r="E129" s="26"/>
      <c r="F129" s="26"/>
      <c r="G129" s="26"/>
      <c r="H129" s="26"/>
      <c r="I129" s="26"/>
      <c r="J129" s="26"/>
      <c r="K129" s="26"/>
      <c r="L129" s="69"/>
      <c r="M129" s="130"/>
      <c r="N129" s="26"/>
      <c r="O129" s="26"/>
      <c r="P129" s="26"/>
      <c r="Q129" s="26"/>
      <c r="R129" s="26"/>
      <c r="S129" s="26"/>
      <c r="T129" s="26"/>
      <c r="U129" s="26"/>
      <c r="V129" s="26"/>
      <c r="W129" s="26"/>
      <c r="X129" s="26"/>
      <c r="Y129" s="26"/>
      <c r="Z129" s="26"/>
      <c r="AA129" s="26"/>
    </row>
    <row r="130" spans="1:27" ht="60" customHeight="1" x14ac:dyDescent="0.2">
      <c r="A130" s="71"/>
      <c r="B130" s="71"/>
      <c r="C130" s="101"/>
      <c r="D130" s="26"/>
      <c r="E130" s="26"/>
      <c r="F130" s="26"/>
      <c r="G130" s="26"/>
      <c r="H130" s="26"/>
      <c r="I130" s="26"/>
      <c r="J130" s="26"/>
      <c r="K130" s="26"/>
      <c r="L130" s="69"/>
      <c r="M130" s="130"/>
      <c r="N130" s="26"/>
      <c r="O130" s="26"/>
      <c r="P130" s="26"/>
      <c r="Q130" s="26"/>
      <c r="R130" s="26"/>
      <c r="S130" s="26"/>
      <c r="T130" s="26"/>
      <c r="U130" s="26"/>
      <c r="V130" s="26"/>
      <c r="W130" s="26"/>
      <c r="X130" s="26"/>
      <c r="Y130" s="26"/>
      <c r="Z130" s="26"/>
      <c r="AA130" s="26"/>
    </row>
    <row r="131" spans="1:27" ht="60" customHeight="1" x14ac:dyDescent="0.2">
      <c r="A131" s="71"/>
      <c r="B131" s="71"/>
      <c r="C131" s="101"/>
      <c r="D131" s="26"/>
      <c r="E131" s="26"/>
      <c r="F131" s="26"/>
      <c r="G131" s="26"/>
      <c r="H131" s="26"/>
      <c r="I131" s="26"/>
      <c r="J131" s="26"/>
      <c r="K131" s="26"/>
      <c r="L131" s="69"/>
      <c r="M131" s="130"/>
      <c r="N131" s="26"/>
      <c r="O131" s="26"/>
      <c r="P131" s="26"/>
      <c r="Q131" s="26"/>
      <c r="R131" s="26"/>
      <c r="S131" s="26"/>
      <c r="T131" s="26"/>
      <c r="U131" s="26"/>
      <c r="V131" s="26"/>
      <c r="W131" s="26"/>
      <c r="X131" s="26"/>
      <c r="Y131" s="26"/>
      <c r="Z131" s="26"/>
      <c r="AA131" s="26"/>
    </row>
    <row r="132" spans="1:27" ht="60" customHeight="1" x14ac:dyDescent="0.2">
      <c r="A132" s="71"/>
      <c r="B132" s="71"/>
      <c r="C132" s="101"/>
      <c r="D132" s="26"/>
      <c r="E132" s="26"/>
      <c r="F132" s="26"/>
      <c r="G132" s="26"/>
      <c r="H132" s="26"/>
      <c r="I132" s="26"/>
      <c r="J132" s="26"/>
      <c r="K132" s="26"/>
      <c r="L132" s="69"/>
      <c r="M132" s="130"/>
      <c r="N132" s="26"/>
      <c r="O132" s="26"/>
      <c r="P132" s="26"/>
      <c r="Q132" s="26"/>
      <c r="R132" s="26"/>
      <c r="S132" s="26"/>
      <c r="T132" s="26"/>
      <c r="U132" s="26"/>
      <c r="V132" s="26"/>
      <c r="W132" s="26"/>
      <c r="X132" s="26"/>
      <c r="Y132" s="26"/>
      <c r="Z132" s="26"/>
      <c r="AA132" s="26"/>
    </row>
    <row r="133" spans="1:27" ht="60" customHeight="1" x14ac:dyDescent="0.2">
      <c r="A133" s="71"/>
      <c r="B133" s="71"/>
      <c r="C133" s="101"/>
      <c r="D133" s="26"/>
      <c r="E133" s="26"/>
      <c r="F133" s="26"/>
      <c r="G133" s="26"/>
      <c r="H133" s="26"/>
      <c r="I133" s="26"/>
      <c r="J133" s="26"/>
      <c r="K133" s="26"/>
      <c r="L133" s="69"/>
      <c r="M133" s="130"/>
      <c r="N133" s="26"/>
      <c r="O133" s="26"/>
      <c r="P133" s="26"/>
      <c r="Q133" s="26"/>
      <c r="R133" s="26"/>
      <c r="S133" s="26"/>
      <c r="T133" s="26"/>
      <c r="U133" s="26"/>
      <c r="V133" s="26"/>
      <c r="W133" s="26"/>
      <c r="X133" s="26"/>
      <c r="Y133" s="26"/>
      <c r="Z133" s="26"/>
      <c r="AA133" s="26"/>
    </row>
    <row r="134" spans="1:27" ht="60" customHeight="1" x14ac:dyDescent="0.2">
      <c r="A134" s="71"/>
      <c r="B134" s="71"/>
      <c r="C134" s="101"/>
      <c r="D134" s="26"/>
      <c r="E134" s="26"/>
      <c r="F134" s="26"/>
      <c r="G134" s="26"/>
      <c r="H134" s="26"/>
      <c r="I134" s="26"/>
      <c r="J134" s="26"/>
      <c r="K134" s="26"/>
      <c r="L134" s="69"/>
      <c r="M134" s="130"/>
      <c r="N134" s="26"/>
      <c r="O134" s="26"/>
      <c r="P134" s="26"/>
      <c r="Q134" s="26"/>
      <c r="R134" s="26"/>
      <c r="S134" s="26"/>
      <c r="T134" s="26"/>
      <c r="U134" s="26"/>
      <c r="V134" s="26"/>
      <c r="W134" s="26"/>
      <c r="X134" s="26"/>
      <c r="Y134" s="26"/>
      <c r="Z134" s="26"/>
      <c r="AA134" s="26"/>
    </row>
    <row r="135" spans="1:27" ht="60" customHeight="1" x14ac:dyDescent="0.2">
      <c r="A135" s="71"/>
      <c r="B135" s="71"/>
      <c r="C135" s="101"/>
      <c r="D135" s="26"/>
      <c r="E135" s="26"/>
      <c r="F135" s="26"/>
      <c r="G135" s="26"/>
      <c r="H135" s="26"/>
      <c r="I135" s="26"/>
      <c r="J135" s="26"/>
      <c r="K135" s="26"/>
      <c r="L135" s="69"/>
      <c r="M135" s="130"/>
      <c r="N135" s="26"/>
      <c r="O135" s="26"/>
      <c r="P135" s="26"/>
      <c r="Q135" s="26"/>
      <c r="R135" s="26"/>
      <c r="S135" s="26"/>
      <c r="T135" s="26"/>
      <c r="U135" s="26"/>
      <c r="V135" s="26"/>
      <c r="W135" s="26"/>
      <c r="X135" s="26"/>
      <c r="Y135" s="26"/>
      <c r="Z135" s="26"/>
      <c r="AA135" s="26"/>
    </row>
    <row r="136" spans="1:27" ht="60" customHeight="1" x14ac:dyDescent="0.2">
      <c r="A136" s="71"/>
      <c r="B136" s="71"/>
      <c r="C136" s="101"/>
      <c r="D136" s="26"/>
      <c r="E136" s="26"/>
      <c r="F136" s="26"/>
      <c r="G136" s="26"/>
      <c r="H136" s="26"/>
      <c r="I136" s="26"/>
      <c r="J136" s="26"/>
      <c r="K136" s="26"/>
      <c r="L136" s="69"/>
      <c r="M136" s="130"/>
      <c r="N136" s="26"/>
      <c r="O136" s="26"/>
      <c r="P136" s="26"/>
      <c r="Q136" s="26"/>
      <c r="R136" s="26"/>
      <c r="S136" s="26"/>
      <c r="T136" s="26"/>
      <c r="U136" s="26"/>
      <c r="V136" s="26"/>
      <c r="W136" s="26"/>
      <c r="X136" s="26"/>
      <c r="Y136" s="26"/>
      <c r="Z136" s="26"/>
      <c r="AA136" s="26"/>
    </row>
    <row r="137" spans="1:27" ht="60" customHeight="1" x14ac:dyDescent="0.2">
      <c r="A137" s="71"/>
      <c r="B137" s="71"/>
      <c r="C137" s="101"/>
      <c r="D137" s="26"/>
      <c r="E137" s="26"/>
      <c r="F137" s="26"/>
      <c r="G137" s="26"/>
      <c r="H137" s="26"/>
      <c r="I137" s="26"/>
      <c r="J137" s="26"/>
      <c r="K137" s="26"/>
      <c r="L137" s="69"/>
      <c r="M137" s="130"/>
      <c r="N137" s="26"/>
      <c r="O137" s="26"/>
      <c r="P137" s="26"/>
      <c r="Q137" s="26"/>
      <c r="R137" s="26"/>
      <c r="S137" s="26"/>
      <c r="T137" s="26"/>
      <c r="U137" s="26"/>
      <c r="V137" s="26"/>
      <c r="W137" s="26"/>
      <c r="X137" s="26"/>
      <c r="Y137" s="26"/>
      <c r="Z137" s="26"/>
      <c r="AA137" s="26"/>
    </row>
    <row r="138" spans="1:27" ht="60" customHeight="1" x14ac:dyDescent="0.2">
      <c r="A138" s="71"/>
      <c r="B138" s="71"/>
      <c r="C138" s="101"/>
      <c r="D138" s="26"/>
      <c r="E138" s="26"/>
      <c r="F138" s="26"/>
      <c r="G138" s="26"/>
      <c r="H138" s="26"/>
      <c r="I138" s="26"/>
      <c r="J138" s="26"/>
      <c r="K138" s="26"/>
      <c r="L138" s="69"/>
      <c r="M138" s="130"/>
      <c r="N138" s="26"/>
      <c r="O138" s="26"/>
      <c r="P138" s="26"/>
      <c r="Q138" s="26"/>
      <c r="R138" s="26"/>
      <c r="S138" s="26"/>
      <c r="T138" s="26"/>
      <c r="U138" s="26"/>
      <c r="V138" s="26"/>
      <c r="W138" s="26"/>
      <c r="X138" s="26"/>
      <c r="Y138" s="26"/>
      <c r="Z138" s="26"/>
      <c r="AA138" s="26"/>
    </row>
    <row r="139" spans="1:27" ht="60" customHeight="1" x14ac:dyDescent="0.2">
      <c r="A139" s="71"/>
      <c r="B139" s="71"/>
      <c r="C139" s="101"/>
      <c r="D139" s="26"/>
      <c r="E139" s="26"/>
      <c r="F139" s="26"/>
      <c r="G139" s="26"/>
      <c r="H139" s="26"/>
      <c r="I139" s="26"/>
      <c r="J139" s="26"/>
      <c r="K139" s="26"/>
      <c r="L139" s="69"/>
      <c r="M139" s="130"/>
      <c r="N139" s="26"/>
      <c r="O139" s="26"/>
      <c r="P139" s="26"/>
      <c r="Q139" s="26"/>
      <c r="R139" s="26"/>
      <c r="S139" s="26"/>
      <c r="T139" s="26"/>
      <c r="U139" s="26"/>
      <c r="V139" s="26"/>
      <c r="W139" s="26"/>
      <c r="X139" s="26"/>
      <c r="Y139" s="26"/>
      <c r="Z139" s="26"/>
      <c r="AA139" s="26"/>
    </row>
    <row r="140" spans="1:27" ht="60" customHeight="1" x14ac:dyDescent="0.2">
      <c r="A140" s="71"/>
      <c r="B140" s="71"/>
      <c r="C140" s="101"/>
      <c r="D140" s="26"/>
      <c r="E140" s="26"/>
      <c r="F140" s="26"/>
      <c r="G140" s="26"/>
      <c r="H140" s="26"/>
      <c r="I140" s="26"/>
      <c r="J140" s="26"/>
      <c r="K140" s="26"/>
      <c r="L140" s="69"/>
      <c r="M140" s="130"/>
      <c r="N140" s="26"/>
      <c r="O140" s="26"/>
      <c r="P140" s="26"/>
      <c r="Q140" s="26"/>
      <c r="R140" s="26"/>
      <c r="S140" s="26"/>
      <c r="T140" s="26"/>
      <c r="U140" s="26"/>
      <c r="V140" s="26"/>
      <c r="W140" s="26"/>
      <c r="X140" s="26"/>
      <c r="Y140" s="26"/>
      <c r="Z140" s="26"/>
      <c r="AA140" s="26"/>
    </row>
    <row r="141" spans="1:27" ht="60" customHeight="1" x14ac:dyDescent="0.2">
      <c r="A141" s="71"/>
      <c r="B141" s="71"/>
      <c r="C141" s="101"/>
      <c r="D141" s="26"/>
      <c r="E141" s="26"/>
      <c r="F141" s="26"/>
      <c r="G141" s="26"/>
      <c r="H141" s="26"/>
      <c r="I141" s="26"/>
      <c r="J141" s="26"/>
      <c r="K141" s="26"/>
      <c r="L141" s="69"/>
      <c r="M141" s="130"/>
      <c r="N141" s="26"/>
      <c r="O141" s="26"/>
      <c r="P141" s="26"/>
      <c r="Q141" s="26"/>
      <c r="R141" s="26"/>
      <c r="S141" s="26"/>
      <c r="T141" s="26"/>
      <c r="U141" s="26"/>
      <c r="V141" s="26"/>
      <c r="W141" s="26"/>
      <c r="X141" s="26"/>
      <c r="Y141" s="26"/>
      <c r="Z141" s="26"/>
      <c r="AA141" s="26"/>
    </row>
    <row r="142" spans="1:27" ht="60" customHeight="1" x14ac:dyDescent="0.2">
      <c r="A142" s="71"/>
      <c r="B142" s="71"/>
      <c r="C142" s="101"/>
      <c r="D142" s="26"/>
      <c r="E142" s="26"/>
      <c r="F142" s="26"/>
      <c r="G142" s="26"/>
      <c r="H142" s="26"/>
      <c r="I142" s="26"/>
      <c r="J142" s="26"/>
      <c r="K142" s="26"/>
      <c r="L142" s="69"/>
      <c r="M142" s="130"/>
      <c r="N142" s="26"/>
      <c r="O142" s="26"/>
      <c r="P142" s="26"/>
      <c r="Q142" s="26"/>
      <c r="R142" s="26"/>
      <c r="S142" s="26"/>
      <c r="T142" s="26"/>
      <c r="U142" s="26"/>
      <c r="V142" s="26"/>
      <c r="W142" s="26"/>
      <c r="X142" s="26"/>
      <c r="Y142" s="26"/>
      <c r="Z142" s="26"/>
      <c r="AA142" s="26"/>
    </row>
    <row r="143" spans="1:27" ht="60" customHeight="1" x14ac:dyDescent="0.2">
      <c r="A143" s="71"/>
      <c r="B143" s="71"/>
      <c r="C143" s="101"/>
      <c r="D143" s="26"/>
      <c r="E143" s="26"/>
      <c r="F143" s="26"/>
      <c r="G143" s="26"/>
      <c r="H143" s="26"/>
      <c r="I143" s="26"/>
      <c r="J143" s="26"/>
      <c r="K143" s="26"/>
      <c r="L143" s="69"/>
      <c r="M143" s="130"/>
      <c r="N143" s="26"/>
      <c r="O143" s="26"/>
      <c r="P143" s="26"/>
      <c r="Q143" s="26"/>
      <c r="R143" s="26"/>
      <c r="S143" s="26"/>
      <c r="T143" s="26"/>
      <c r="U143" s="26"/>
      <c r="V143" s="26"/>
      <c r="W143" s="26"/>
      <c r="X143" s="26"/>
      <c r="Y143" s="26"/>
      <c r="Z143" s="26"/>
      <c r="AA143" s="26"/>
    </row>
    <row r="144" spans="1:27" ht="60" customHeight="1" x14ac:dyDescent="0.2">
      <c r="A144" s="71"/>
      <c r="B144" s="71"/>
      <c r="C144" s="101"/>
      <c r="D144" s="26"/>
      <c r="E144" s="26"/>
      <c r="F144" s="26"/>
      <c r="G144" s="26"/>
      <c r="H144" s="26"/>
      <c r="I144" s="26"/>
      <c r="J144" s="26"/>
      <c r="K144" s="26"/>
      <c r="L144" s="69"/>
      <c r="M144" s="130"/>
      <c r="N144" s="26"/>
      <c r="O144" s="26"/>
      <c r="P144" s="26"/>
      <c r="Q144" s="26"/>
      <c r="R144" s="26"/>
      <c r="S144" s="26"/>
      <c r="T144" s="26"/>
      <c r="U144" s="26"/>
      <c r="V144" s="26"/>
      <c r="W144" s="26"/>
      <c r="X144" s="26"/>
      <c r="Y144" s="26"/>
      <c r="Z144" s="26"/>
      <c r="AA144" s="26"/>
    </row>
    <row r="145" spans="1:27" ht="60" customHeight="1" x14ac:dyDescent="0.2">
      <c r="A145" s="71"/>
      <c r="B145" s="71"/>
      <c r="C145" s="101"/>
      <c r="D145" s="26"/>
      <c r="E145" s="26"/>
      <c r="F145" s="26"/>
      <c r="G145" s="26"/>
      <c r="H145" s="26"/>
      <c r="I145" s="26"/>
      <c r="J145" s="26"/>
      <c r="K145" s="26"/>
      <c r="L145" s="69"/>
      <c r="M145" s="130"/>
      <c r="N145" s="26"/>
      <c r="O145" s="26"/>
      <c r="P145" s="26"/>
      <c r="Q145" s="26"/>
      <c r="R145" s="26"/>
      <c r="S145" s="26"/>
      <c r="T145" s="26"/>
      <c r="U145" s="26"/>
      <c r="V145" s="26"/>
      <c r="W145" s="26"/>
      <c r="X145" s="26"/>
      <c r="Y145" s="26"/>
      <c r="Z145" s="26"/>
      <c r="AA145" s="26"/>
    </row>
    <row r="146" spans="1:27" ht="60" customHeight="1" x14ac:dyDescent="0.2">
      <c r="A146" s="71"/>
      <c r="B146" s="71"/>
      <c r="C146" s="101"/>
      <c r="D146" s="26"/>
      <c r="E146" s="26"/>
      <c r="F146" s="26"/>
      <c r="G146" s="26"/>
      <c r="H146" s="26"/>
      <c r="I146" s="26"/>
      <c r="J146" s="26"/>
      <c r="K146" s="26"/>
      <c r="L146" s="69"/>
      <c r="M146" s="130"/>
      <c r="N146" s="26"/>
      <c r="O146" s="26"/>
      <c r="P146" s="26"/>
      <c r="Q146" s="26"/>
      <c r="R146" s="26"/>
      <c r="S146" s="26"/>
      <c r="T146" s="26"/>
      <c r="U146" s="26"/>
      <c r="V146" s="26"/>
      <c r="W146" s="26"/>
      <c r="X146" s="26"/>
      <c r="Y146" s="26"/>
      <c r="Z146" s="26"/>
      <c r="AA146" s="26"/>
    </row>
    <row r="147" spans="1:27" ht="60" customHeight="1" x14ac:dyDescent="0.2">
      <c r="A147" s="71"/>
      <c r="B147" s="71"/>
      <c r="C147" s="101"/>
      <c r="D147" s="26"/>
      <c r="E147" s="26"/>
      <c r="F147" s="26"/>
      <c r="G147" s="26"/>
      <c r="H147" s="26"/>
      <c r="I147" s="26"/>
      <c r="J147" s="26"/>
      <c r="K147" s="26"/>
      <c r="L147" s="69"/>
      <c r="M147" s="130"/>
      <c r="N147" s="26"/>
      <c r="O147" s="26"/>
      <c r="P147" s="26"/>
      <c r="Q147" s="26"/>
      <c r="R147" s="26"/>
      <c r="S147" s="26"/>
      <c r="T147" s="26"/>
      <c r="U147" s="26"/>
      <c r="V147" s="26"/>
      <c r="W147" s="26"/>
      <c r="X147" s="26"/>
      <c r="Y147" s="26"/>
      <c r="Z147" s="26"/>
      <c r="AA147" s="26"/>
    </row>
    <row r="148" spans="1:27" ht="60" customHeight="1" x14ac:dyDescent="0.2">
      <c r="A148" s="71"/>
      <c r="B148" s="71"/>
      <c r="C148" s="101"/>
      <c r="D148" s="26"/>
      <c r="E148" s="26"/>
      <c r="F148" s="26"/>
      <c r="G148" s="26"/>
      <c r="H148" s="26"/>
      <c r="I148" s="26"/>
      <c r="J148" s="26"/>
      <c r="K148" s="26"/>
      <c r="L148" s="69"/>
      <c r="M148" s="130"/>
      <c r="N148" s="26"/>
      <c r="O148" s="26"/>
      <c r="P148" s="26"/>
      <c r="Q148" s="26"/>
      <c r="R148" s="26"/>
      <c r="S148" s="26"/>
      <c r="T148" s="26"/>
      <c r="U148" s="26"/>
      <c r="V148" s="26"/>
      <c r="W148" s="26"/>
      <c r="X148" s="26"/>
      <c r="Y148" s="26"/>
      <c r="Z148" s="26"/>
      <c r="AA148" s="26"/>
    </row>
    <row r="149" spans="1:27" ht="60" customHeight="1" x14ac:dyDescent="0.2">
      <c r="A149" s="71"/>
      <c r="B149" s="71"/>
      <c r="C149" s="101"/>
      <c r="D149" s="26"/>
      <c r="E149" s="26"/>
      <c r="F149" s="26"/>
      <c r="G149" s="26"/>
      <c r="H149" s="26"/>
      <c r="I149" s="26"/>
      <c r="J149" s="26"/>
      <c r="K149" s="26"/>
      <c r="L149" s="69"/>
      <c r="M149" s="130"/>
      <c r="N149" s="26"/>
      <c r="O149" s="26"/>
      <c r="P149" s="26"/>
      <c r="Q149" s="26"/>
      <c r="R149" s="26"/>
      <c r="S149" s="26"/>
      <c r="T149" s="26"/>
      <c r="U149" s="26"/>
      <c r="V149" s="26"/>
      <c r="W149" s="26"/>
      <c r="X149" s="26"/>
      <c r="Y149" s="26"/>
      <c r="Z149" s="26"/>
      <c r="AA149" s="26"/>
    </row>
    <row r="150" spans="1:27" ht="60" customHeight="1" x14ac:dyDescent="0.2">
      <c r="A150" s="71"/>
      <c r="B150" s="71"/>
      <c r="C150" s="101"/>
      <c r="D150" s="26"/>
      <c r="E150" s="26"/>
      <c r="F150" s="26"/>
      <c r="G150" s="26"/>
      <c r="H150" s="26"/>
      <c r="I150" s="26"/>
      <c r="J150" s="26"/>
      <c r="K150" s="26"/>
      <c r="L150" s="69"/>
      <c r="M150" s="130"/>
      <c r="N150" s="26"/>
      <c r="O150" s="26"/>
      <c r="P150" s="26"/>
      <c r="Q150" s="26"/>
      <c r="R150" s="26"/>
      <c r="S150" s="26"/>
      <c r="T150" s="26"/>
      <c r="U150" s="26"/>
      <c r="V150" s="26"/>
      <c r="W150" s="26"/>
      <c r="X150" s="26"/>
      <c r="Y150" s="26"/>
      <c r="Z150" s="26"/>
      <c r="AA150" s="26"/>
    </row>
    <row r="151" spans="1:27" ht="60" customHeight="1" x14ac:dyDescent="0.2">
      <c r="A151" s="71"/>
      <c r="B151" s="71"/>
      <c r="C151" s="101"/>
      <c r="D151" s="26"/>
      <c r="E151" s="26"/>
      <c r="F151" s="26"/>
      <c r="G151" s="26"/>
      <c r="H151" s="26"/>
      <c r="I151" s="26"/>
      <c r="J151" s="26"/>
      <c r="K151" s="26"/>
      <c r="L151" s="69"/>
      <c r="M151" s="130"/>
      <c r="N151" s="26"/>
      <c r="O151" s="26"/>
      <c r="P151" s="26"/>
      <c r="Q151" s="26"/>
      <c r="R151" s="26"/>
      <c r="S151" s="26"/>
      <c r="T151" s="26"/>
      <c r="U151" s="26"/>
      <c r="V151" s="26"/>
      <c r="W151" s="26"/>
      <c r="X151" s="26"/>
      <c r="Y151" s="26"/>
      <c r="Z151" s="26"/>
      <c r="AA151" s="26"/>
    </row>
    <row r="152" spans="1:27" ht="60" customHeight="1" x14ac:dyDescent="0.2">
      <c r="A152" s="71"/>
      <c r="B152" s="71"/>
      <c r="C152" s="101"/>
      <c r="D152" s="26"/>
      <c r="E152" s="26"/>
      <c r="F152" s="26"/>
      <c r="G152" s="26"/>
      <c r="H152" s="26"/>
      <c r="I152" s="26"/>
      <c r="J152" s="26"/>
      <c r="K152" s="26"/>
      <c r="L152" s="69"/>
      <c r="M152" s="130"/>
      <c r="N152" s="26"/>
      <c r="O152" s="26"/>
      <c r="P152" s="26"/>
      <c r="Q152" s="26"/>
      <c r="R152" s="26"/>
      <c r="S152" s="26"/>
      <c r="T152" s="26"/>
      <c r="U152" s="26"/>
      <c r="V152" s="26"/>
      <c r="W152" s="26"/>
      <c r="X152" s="26"/>
      <c r="Y152" s="26"/>
      <c r="Z152" s="26"/>
      <c r="AA152" s="26"/>
    </row>
    <row r="153" spans="1:27" ht="60" customHeight="1" x14ac:dyDescent="0.2">
      <c r="A153" s="71"/>
      <c r="B153" s="71"/>
      <c r="C153" s="101"/>
      <c r="D153" s="26"/>
      <c r="E153" s="26"/>
      <c r="F153" s="26"/>
      <c r="G153" s="26"/>
      <c r="H153" s="26"/>
      <c r="I153" s="26"/>
      <c r="J153" s="26"/>
      <c r="K153" s="26"/>
      <c r="L153" s="69"/>
      <c r="M153" s="130"/>
      <c r="N153" s="26"/>
      <c r="O153" s="26"/>
      <c r="P153" s="26"/>
      <c r="Q153" s="26"/>
      <c r="R153" s="26"/>
      <c r="S153" s="26"/>
      <c r="T153" s="26"/>
      <c r="U153" s="26"/>
      <c r="V153" s="26"/>
      <c r="W153" s="26"/>
      <c r="X153" s="26"/>
      <c r="Y153" s="26"/>
      <c r="Z153" s="26"/>
      <c r="AA153" s="26"/>
    </row>
    <row r="154" spans="1:27" ht="60" customHeight="1" x14ac:dyDescent="0.2">
      <c r="A154" s="71"/>
      <c r="B154" s="71"/>
      <c r="C154" s="101"/>
      <c r="D154" s="26"/>
      <c r="E154" s="26"/>
      <c r="F154" s="26"/>
      <c r="G154" s="26"/>
      <c r="H154" s="26"/>
      <c r="I154" s="26"/>
      <c r="J154" s="26"/>
      <c r="K154" s="26"/>
      <c r="L154" s="69"/>
      <c r="M154" s="130"/>
      <c r="N154" s="26"/>
      <c r="O154" s="26"/>
      <c r="P154" s="26"/>
      <c r="Q154" s="26"/>
      <c r="R154" s="26"/>
      <c r="S154" s="26"/>
      <c r="T154" s="26"/>
      <c r="U154" s="26"/>
      <c r="V154" s="26"/>
      <c r="W154" s="26"/>
      <c r="X154" s="26"/>
      <c r="Y154" s="26"/>
      <c r="Z154" s="26"/>
      <c r="AA154" s="26"/>
    </row>
    <row r="155" spans="1:27" ht="60" customHeight="1" x14ac:dyDescent="0.2">
      <c r="A155" s="71"/>
      <c r="B155" s="71"/>
      <c r="C155" s="101"/>
      <c r="D155" s="26"/>
      <c r="E155" s="26"/>
      <c r="F155" s="26"/>
      <c r="G155" s="26"/>
      <c r="H155" s="26"/>
      <c r="I155" s="26"/>
      <c r="J155" s="26"/>
      <c r="K155" s="26"/>
      <c r="L155" s="69"/>
      <c r="M155" s="130"/>
      <c r="N155" s="26"/>
      <c r="O155" s="26"/>
      <c r="P155" s="26"/>
      <c r="Q155" s="26"/>
      <c r="R155" s="26"/>
      <c r="S155" s="26"/>
      <c r="T155" s="26"/>
      <c r="U155" s="26"/>
      <c r="V155" s="26"/>
      <c r="W155" s="26"/>
      <c r="X155" s="26"/>
      <c r="Y155" s="26"/>
      <c r="Z155" s="26"/>
      <c r="AA155" s="26"/>
    </row>
    <row r="156" spans="1:27" ht="60" customHeight="1" x14ac:dyDescent="0.2">
      <c r="A156" s="71"/>
      <c r="B156" s="71"/>
      <c r="C156" s="101"/>
      <c r="D156" s="26"/>
      <c r="E156" s="26"/>
      <c r="F156" s="26"/>
      <c r="G156" s="26"/>
      <c r="H156" s="26"/>
      <c r="I156" s="26"/>
      <c r="J156" s="26"/>
      <c r="K156" s="26"/>
      <c r="L156" s="69"/>
      <c r="M156" s="130"/>
      <c r="N156" s="26"/>
      <c r="O156" s="26"/>
      <c r="P156" s="26"/>
      <c r="Q156" s="26"/>
      <c r="R156" s="26"/>
      <c r="S156" s="26"/>
      <c r="T156" s="26"/>
      <c r="U156" s="26"/>
      <c r="V156" s="26"/>
      <c r="W156" s="26"/>
      <c r="X156" s="26"/>
      <c r="Y156" s="26"/>
      <c r="Z156" s="26"/>
      <c r="AA156" s="26"/>
    </row>
    <row r="157" spans="1:27" ht="60" customHeight="1" x14ac:dyDescent="0.2">
      <c r="A157" s="71"/>
      <c r="B157" s="71"/>
      <c r="C157" s="101"/>
      <c r="D157" s="26"/>
      <c r="E157" s="26"/>
      <c r="F157" s="26"/>
      <c r="G157" s="26"/>
      <c r="H157" s="26"/>
      <c r="I157" s="26"/>
      <c r="J157" s="26"/>
      <c r="K157" s="26"/>
      <c r="L157" s="69"/>
      <c r="M157" s="130"/>
      <c r="N157" s="26"/>
      <c r="O157" s="26"/>
      <c r="P157" s="26"/>
      <c r="Q157" s="26"/>
      <c r="R157" s="26"/>
      <c r="S157" s="26"/>
      <c r="T157" s="26"/>
      <c r="U157" s="26"/>
      <c r="V157" s="26"/>
      <c r="W157" s="26"/>
      <c r="X157" s="26"/>
      <c r="Y157" s="26"/>
      <c r="Z157" s="26"/>
      <c r="AA157" s="26"/>
    </row>
    <row r="158" spans="1:27" ht="60" customHeight="1" x14ac:dyDescent="0.2">
      <c r="A158" s="71"/>
      <c r="B158" s="71"/>
      <c r="C158" s="101"/>
      <c r="D158" s="26"/>
      <c r="E158" s="26"/>
      <c r="F158" s="26"/>
      <c r="G158" s="26"/>
      <c r="H158" s="26"/>
      <c r="I158" s="26"/>
      <c r="J158" s="26"/>
      <c r="K158" s="26"/>
      <c r="L158" s="69"/>
      <c r="M158" s="130"/>
      <c r="N158" s="26"/>
      <c r="O158" s="26"/>
      <c r="P158" s="26"/>
      <c r="Q158" s="26"/>
      <c r="R158" s="26"/>
      <c r="S158" s="26"/>
      <c r="T158" s="26"/>
      <c r="U158" s="26"/>
      <c r="V158" s="26"/>
      <c r="W158" s="26"/>
      <c r="X158" s="26"/>
      <c r="Y158" s="26"/>
      <c r="Z158" s="26"/>
      <c r="AA158" s="26"/>
    </row>
    <row r="159" spans="1:27" ht="60" customHeight="1" x14ac:dyDescent="0.2">
      <c r="A159" s="71"/>
      <c r="B159" s="71"/>
      <c r="C159" s="101"/>
      <c r="D159" s="26"/>
      <c r="E159" s="26"/>
      <c r="F159" s="26"/>
      <c r="G159" s="26"/>
      <c r="H159" s="26"/>
      <c r="I159" s="26"/>
      <c r="J159" s="26"/>
      <c r="K159" s="26"/>
      <c r="L159" s="69"/>
      <c r="M159" s="130"/>
      <c r="N159" s="26"/>
      <c r="O159" s="26"/>
      <c r="P159" s="26"/>
      <c r="Q159" s="26"/>
      <c r="R159" s="26"/>
      <c r="S159" s="26"/>
      <c r="T159" s="26"/>
      <c r="U159" s="26"/>
      <c r="V159" s="26"/>
      <c r="W159" s="26"/>
      <c r="X159" s="26"/>
      <c r="Y159" s="26"/>
      <c r="Z159" s="26"/>
      <c r="AA159" s="26"/>
    </row>
    <row r="160" spans="1:27" ht="60" customHeight="1" x14ac:dyDescent="0.2">
      <c r="A160" s="71"/>
      <c r="B160" s="71"/>
      <c r="C160" s="101"/>
      <c r="D160" s="26"/>
      <c r="E160" s="26"/>
      <c r="F160" s="26"/>
      <c r="G160" s="26"/>
      <c r="H160" s="26"/>
      <c r="I160" s="26"/>
      <c r="J160" s="26"/>
      <c r="K160" s="26"/>
      <c r="L160" s="69"/>
      <c r="M160" s="130"/>
      <c r="N160" s="26"/>
      <c r="O160" s="26"/>
      <c r="P160" s="26"/>
      <c r="Q160" s="26"/>
      <c r="R160" s="26"/>
      <c r="S160" s="26"/>
      <c r="T160" s="26"/>
      <c r="U160" s="26"/>
      <c r="V160" s="26"/>
      <c r="W160" s="26"/>
      <c r="X160" s="26"/>
      <c r="Y160" s="26"/>
      <c r="Z160" s="26"/>
      <c r="AA160" s="26"/>
    </row>
    <row r="161" spans="1:27" ht="60" customHeight="1" x14ac:dyDescent="0.2">
      <c r="A161" s="71"/>
      <c r="B161" s="71"/>
      <c r="C161" s="101"/>
      <c r="D161" s="26"/>
      <c r="E161" s="26"/>
      <c r="F161" s="26"/>
      <c r="G161" s="26"/>
      <c r="H161" s="26"/>
      <c r="I161" s="26"/>
      <c r="J161" s="26"/>
      <c r="K161" s="26"/>
      <c r="L161" s="69"/>
      <c r="M161" s="130"/>
      <c r="N161" s="26"/>
      <c r="O161" s="26"/>
      <c r="P161" s="26"/>
      <c r="Q161" s="26"/>
      <c r="R161" s="26"/>
      <c r="S161" s="26"/>
      <c r="T161" s="26"/>
      <c r="U161" s="26"/>
      <c r="V161" s="26"/>
      <c r="W161" s="26"/>
      <c r="X161" s="26"/>
      <c r="Y161" s="26"/>
      <c r="Z161" s="26"/>
      <c r="AA161" s="26"/>
    </row>
    <row r="162" spans="1:27" ht="60" customHeight="1" x14ac:dyDescent="0.2">
      <c r="A162" s="71"/>
      <c r="B162" s="71"/>
      <c r="C162" s="101"/>
      <c r="D162" s="26"/>
      <c r="E162" s="26"/>
      <c r="F162" s="26"/>
      <c r="G162" s="26"/>
      <c r="H162" s="26"/>
      <c r="I162" s="26"/>
      <c r="J162" s="26"/>
      <c r="K162" s="26"/>
      <c r="L162" s="69"/>
      <c r="M162" s="130"/>
      <c r="N162" s="26"/>
      <c r="O162" s="26"/>
      <c r="P162" s="26"/>
      <c r="Q162" s="26"/>
      <c r="R162" s="26"/>
      <c r="S162" s="26"/>
      <c r="T162" s="26"/>
      <c r="U162" s="26"/>
      <c r="V162" s="26"/>
      <c r="W162" s="26"/>
      <c r="X162" s="26"/>
      <c r="Y162" s="26"/>
      <c r="Z162" s="26"/>
      <c r="AA162" s="26"/>
    </row>
    <row r="163" spans="1:27" ht="60" customHeight="1" x14ac:dyDescent="0.2">
      <c r="A163" s="71"/>
      <c r="B163" s="71"/>
      <c r="C163" s="101"/>
      <c r="D163" s="26"/>
      <c r="E163" s="26"/>
      <c r="F163" s="26"/>
      <c r="G163" s="26"/>
      <c r="H163" s="26"/>
      <c r="I163" s="26"/>
      <c r="J163" s="26"/>
      <c r="K163" s="26"/>
      <c r="L163" s="69"/>
      <c r="M163" s="130"/>
      <c r="N163" s="26"/>
      <c r="O163" s="26"/>
      <c r="P163" s="26"/>
      <c r="Q163" s="26"/>
      <c r="R163" s="26"/>
      <c r="S163" s="26"/>
      <c r="T163" s="26"/>
      <c r="U163" s="26"/>
      <c r="V163" s="26"/>
      <c r="W163" s="26"/>
      <c r="X163" s="26"/>
      <c r="Y163" s="26"/>
      <c r="Z163" s="26"/>
      <c r="AA163" s="26"/>
    </row>
    <row r="164" spans="1:27" ht="60" customHeight="1" x14ac:dyDescent="0.2">
      <c r="A164" s="71"/>
      <c r="B164" s="71"/>
      <c r="C164" s="101"/>
      <c r="D164" s="26"/>
      <c r="E164" s="26"/>
      <c r="F164" s="26"/>
      <c r="G164" s="26"/>
      <c r="H164" s="26"/>
      <c r="I164" s="26"/>
      <c r="J164" s="26"/>
      <c r="K164" s="26"/>
      <c r="L164" s="69"/>
      <c r="M164" s="130"/>
      <c r="N164" s="26"/>
      <c r="O164" s="26"/>
      <c r="P164" s="26"/>
      <c r="Q164" s="26"/>
      <c r="R164" s="26"/>
      <c r="S164" s="26"/>
      <c r="T164" s="26"/>
      <c r="U164" s="26"/>
      <c r="V164" s="26"/>
      <c r="W164" s="26"/>
      <c r="X164" s="26"/>
      <c r="Y164" s="26"/>
      <c r="Z164" s="26"/>
      <c r="AA164" s="26"/>
    </row>
    <row r="165" spans="1:27" ht="60" customHeight="1" x14ac:dyDescent="0.2">
      <c r="A165" s="71"/>
      <c r="B165" s="71"/>
      <c r="C165" s="101"/>
      <c r="D165" s="26"/>
      <c r="E165" s="26"/>
      <c r="F165" s="26"/>
      <c r="G165" s="26"/>
      <c r="H165" s="26"/>
      <c r="I165" s="26"/>
      <c r="J165" s="26"/>
      <c r="K165" s="26"/>
      <c r="L165" s="69"/>
      <c r="M165" s="130"/>
      <c r="N165" s="26"/>
      <c r="O165" s="26"/>
      <c r="P165" s="26"/>
      <c r="Q165" s="26"/>
      <c r="R165" s="26"/>
      <c r="S165" s="26"/>
      <c r="T165" s="26"/>
      <c r="U165" s="26"/>
      <c r="V165" s="26"/>
      <c r="W165" s="26"/>
      <c r="X165" s="26"/>
      <c r="Y165" s="26"/>
      <c r="Z165" s="26"/>
      <c r="AA165" s="26"/>
    </row>
    <row r="166" spans="1:27" ht="60" customHeight="1" x14ac:dyDescent="0.2">
      <c r="A166" s="71"/>
      <c r="B166" s="71"/>
      <c r="C166" s="101"/>
      <c r="D166" s="26"/>
      <c r="E166" s="26"/>
      <c r="F166" s="26"/>
      <c r="G166" s="26"/>
      <c r="H166" s="26"/>
      <c r="I166" s="26"/>
      <c r="J166" s="26"/>
      <c r="K166" s="26"/>
      <c r="L166" s="69"/>
      <c r="M166" s="130"/>
      <c r="N166" s="26"/>
      <c r="O166" s="26"/>
      <c r="P166" s="26"/>
      <c r="Q166" s="26"/>
      <c r="R166" s="26"/>
      <c r="S166" s="26"/>
      <c r="T166" s="26"/>
      <c r="U166" s="26"/>
      <c r="V166" s="26"/>
      <c r="W166" s="26"/>
      <c r="X166" s="26"/>
      <c r="Y166" s="26"/>
      <c r="Z166" s="26"/>
      <c r="AA166" s="26"/>
    </row>
    <row r="167" spans="1:27" ht="60" customHeight="1" x14ac:dyDescent="0.2">
      <c r="A167" s="71"/>
      <c r="B167" s="71"/>
      <c r="C167" s="101"/>
      <c r="D167" s="26"/>
      <c r="E167" s="26"/>
      <c r="F167" s="26"/>
      <c r="G167" s="26"/>
      <c r="H167" s="26"/>
      <c r="I167" s="26"/>
      <c r="J167" s="26"/>
      <c r="K167" s="26"/>
      <c r="L167" s="69"/>
      <c r="M167" s="130"/>
      <c r="N167" s="26"/>
      <c r="O167" s="26"/>
      <c r="P167" s="26"/>
      <c r="Q167" s="26"/>
      <c r="R167" s="26"/>
      <c r="S167" s="26"/>
      <c r="T167" s="26"/>
      <c r="U167" s="26"/>
      <c r="V167" s="26"/>
      <c r="W167" s="26"/>
      <c r="X167" s="26"/>
      <c r="Y167" s="26"/>
      <c r="Z167" s="26"/>
      <c r="AA167" s="26"/>
    </row>
    <row r="168" spans="1:27" ht="60" customHeight="1" x14ac:dyDescent="0.2">
      <c r="A168" s="71"/>
      <c r="B168" s="71"/>
      <c r="C168" s="101"/>
      <c r="D168" s="26"/>
      <c r="E168" s="26"/>
      <c r="F168" s="26"/>
      <c r="G168" s="26"/>
      <c r="H168" s="26"/>
      <c r="I168" s="26"/>
      <c r="J168" s="26"/>
      <c r="K168" s="26"/>
      <c r="L168" s="69"/>
      <c r="M168" s="130"/>
      <c r="N168" s="26"/>
      <c r="O168" s="26"/>
      <c r="P168" s="26"/>
      <c r="Q168" s="26"/>
      <c r="R168" s="26"/>
      <c r="S168" s="26"/>
      <c r="T168" s="26"/>
      <c r="U168" s="26"/>
      <c r="V168" s="26"/>
      <c r="W168" s="26"/>
      <c r="X168" s="26"/>
      <c r="Y168" s="26"/>
      <c r="Z168" s="26"/>
      <c r="AA168" s="26"/>
    </row>
    <row r="169" spans="1:27" ht="60" customHeight="1" x14ac:dyDescent="0.2">
      <c r="A169" s="71"/>
      <c r="B169" s="71"/>
      <c r="C169" s="101"/>
      <c r="D169" s="26"/>
      <c r="E169" s="26"/>
      <c r="F169" s="26"/>
      <c r="G169" s="26"/>
      <c r="H169" s="26"/>
      <c r="I169" s="26"/>
      <c r="J169" s="26"/>
      <c r="K169" s="26"/>
      <c r="L169" s="69"/>
      <c r="M169" s="130"/>
      <c r="N169" s="26"/>
      <c r="O169" s="26"/>
      <c r="P169" s="26"/>
      <c r="Q169" s="26"/>
      <c r="R169" s="26"/>
      <c r="S169" s="26"/>
      <c r="T169" s="26"/>
      <c r="U169" s="26"/>
      <c r="V169" s="26"/>
      <c r="W169" s="26"/>
      <c r="X169" s="26"/>
      <c r="Y169" s="26"/>
      <c r="Z169" s="26"/>
      <c r="AA169" s="26"/>
    </row>
    <row r="170" spans="1:27" ht="60" customHeight="1" x14ac:dyDescent="0.2">
      <c r="A170" s="71"/>
      <c r="B170" s="71"/>
      <c r="C170" s="101"/>
      <c r="D170" s="26"/>
      <c r="E170" s="26"/>
      <c r="F170" s="26"/>
      <c r="G170" s="26"/>
      <c r="H170" s="26"/>
      <c r="I170" s="26"/>
      <c r="J170" s="26"/>
      <c r="K170" s="26"/>
      <c r="L170" s="69"/>
      <c r="M170" s="130"/>
      <c r="N170" s="26"/>
      <c r="O170" s="26"/>
      <c r="P170" s="26"/>
      <c r="Q170" s="26"/>
      <c r="R170" s="26"/>
      <c r="S170" s="26"/>
      <c r="T170" s="26"/>
      <c r="U170" s="26"/>
      <c r="V170" s="26"/>
      <c r="W170" s="26"/>
      <c r="X170" s="26"/>
      <c r="Y170" s="26"/>
      <c r="Z170" s="26"/>
      <c r="AA170" s="26"/>
    </row>
    <row r="171" spans="1:27" ht="60" customHeight="1" x14ac:dyDescent="0.2">
      <c r="A171" s="71"/>
      <c r="B171" s="71"/>
      <c r="C171" s="101"/>
      <c r="D171" s="26"/>
      <c r="E171" s="26"/>
      <c r="F171" s="26"/>
      <c r="G171" s="26"/>
      <c r="H171" s="26"/>
      <c r="I171" s="26"/>
      <c r="J171" s="26"/>
      <c r="K171" s="26"/>
      <c r="L171" s="69"/>
      <c r="M171" s="130"/>
      <c r="N171" s="26"/>
      <c r="O171" s="26"/>
      <c r="P171" s="26"/>
      <c r="Q171" s="26"/>
      <c r="R171" s="26"/>
      <c r="S171" s="26"/>
      <c r="T171" s="26"/>
      <c r="U171" s="26"/>
      <c r="V171" s="26"/>
      <c r="W171" s="26"/>
      <c r="X171" s="26"/>
      <c r="Y171" s="26"/>
      <c r="Z171" s="26"/>
      <c r="AA171" s="26"/>
    </row>
    <row r="172" spans="1:27" ht="60" customHeight="1" x14ac:dyDescent="0.2">
      <c r="A172" s="71"/>
      <c r="B172" s="71"/>
      <c r="C172" s="101"/>
      <c r="D172" s="26"/>
      <c r="E172" s="26"/>
      <c r="F172" s="26"/>
      <c r="G172" s="26"/>
      <c r="H172" s="26"/>
      <c r="I172" s="26"/>
      <c r="J172" s="26"/>
      <c r="K172" s="26"/>
      <c r="L172" s="69"/>
      <c r="M172" s="130"/>
      <c r="N172" s="26"/>
      <c r="O172" s="26"/>
      <c r="P172" s="26"/>
      <c r="Q172" s="26"/>
      <c r="R172" s="26"/>
      <c r="S172" s="26"/>
      <c r="T172" s="26"/>
      <c r="U172" s="26"/>
      <c r="V172" s="26"/>
      <c r="W172" s="26"/>
      <c r="X172" s="26"/>
      <c r="Y172" s="26"/>
      <c r="Z172" s="26"/>
      <c r="AA172" s="26"/>
    </row>
    <row r="173" spans="1:27" ht="60" customHeight="1" x14ac:dyDescent="0.2">
      <c r="A173" s="71"/>
      <c r="B173" s="71"/>
      <c r="C173" s="101"/>
      <c r="D173" s="26"/>
      <c r="E173" s="26"/>
      <c r="F173" s="26"/>
      <c r="G173" s="26"/>
      <c r="H173" s="26"/>
      <c r="I173" s="26"/>
      <c r="J173" s="26"/>
      <c r="K173" s="26"/>
      <c r="L173" s="69"/>
      <c r="M173" s="130"/>
      <c r="N173" s="26"/>
      <c r="O173" s="26"/>
      <c r="P173" s="26"/>
      <c r="Q173" s="26"/>
      <c r="R173" s="26"/>
      <c r="S173" s="26"/>
      <c r="T173" s="26"/>
      <c r="U173" s="26"/>
      <c r="V173" s="26"/>
      <c r="W173" s="26"/>
      <c r="X173" s="26"/>
      <c r="Y173" s="26"/>
      <c r="Z173" s="26"/>
      <c r="AA173" s="26"/>
    </row>
    <row r="174" spans="1:27" ht="60" customHeight="1" x14ac:dyDescent="0.2">
      <c r="A174" s="71"/>
      <c r="B174" s="71"/>
      <c r="C174" s="101"/>
      <c r="D174" s="26"/>
      <c r="E174" s="26"/>
      <c r="F174" s="26"/>
      <c r="G174" s="26"/>
      <c r="H174" s="26"/>
      <c r="I174" s="26"/>
      <c r="J174" s="26"/>
      <c r="K174" s="26"/>
      <c r="L174" s="69"/>
      <c r="M174" s="130"/>
      <c r="N174" s="26"/>
      <c r="O174" s="26"/>
      <c r="P174" s="26"/>
      <c r="Q174" s="26"/>
      <c r="R174" s="26"/>
      <c r="S174" s="26"/>
      <c r="T174" s="26"/>
      <c r="U174" s="26"/>
      <c r="V174" s="26"/>
      <c r="W174" s="26"/>
      <c r="X174" s="26"/>
      <c r="Y174" s="26"/>
      <c r="Z174" s="26"/>
      <c r="AA174" s="26"/>
    </row>
    <row r="175" spans="1:27" ht="60" customHeight="1" x14ac:dyDescent="0.2">
      <c r="A175" s="71"/>
      <c r="B175" s="71"/>
      <c r="C175" s="101"/>
      <c r="D175" s="26"/>
      <c r="E175" s="26"/>
      <c r="F175" s="26"/>
      <c r="G175" s="26"/>
      <c r="H175" s="26"/>
      <c r="I175" s="26"/>
      <c r="J175" s="26"/>
      <c r="K175" s="26"/>
      <c r="L175" s="69"/>
      <c r="M175" s="130"/>
      <c r="N175" s="26"/>
      <c r="O175" s="26"/>
      <c r="P175" s="26"/>
      <c r="Q175" s="26"/>
      <c r="R175" s="26"/>
      <c r="S175" s="26"/>
      <c r="T175" s="26"/>
      <c r="U175" s="26"/>
      <c r="V175" s="26"/>
      <c r="W175" s="26"/>
      <c r="X175" s="26"/>
      <c r="Y175" s="26"/>
      <c r="Z175" s="26"/>
      <c r="AA175" s="26"/>
    </row>
    <row r="176" spans="1:27" ht="60" customHeight="1" x14ac:dyDescent="0.2">
      <c r="A176" s="71"/>
      <c r="B176" s="71"/>
      <c r="C176" s="101"/>
      <c r="D176" s="26"/>
      <c r="E176" s="26"/>
      <c r="F176" s="26"/>
      <c r="G176" s="26"/>
      <c r="H176" s="26"/>
      <c r="I176" s="26"/>
      <c r="J176" s="26"/>
      <c r="K176" s="26"/>
      <c r="L176" s="69"/>
      <c r="M176" s="130"/>
      <c r="N176" s="26"/>
      <c r="O176" s="26"/>
      <c r="P176" s="26"/>
      <c r="Q176" s="26"/>
      <c r="R176" s="26"/>
      <c r="S176" s="26"/>
      <c r="T176" s="26"/>
      <c r="U176" s="26"/>
      <c r="V176" s="26"/>
      <c r="W176" s="26"/>
      <c r="X176" s="26"/>
      <c r="Y176" s="26"/>
      <c r="Z176" s="26"/>
      <c r="AA176" s="26"/>
    </row>
    <row r="177" spans="1:27" ht="60" customHeight="1" x14ac:dyDescent="0.2">
      <c r="A177" s="71"/>
      <c r="B177" s="71"/>
      <c r="C177" s="101"/>
      <c r="D177" s="26"/>
      <c r="E177" s="26"/>
      <c r="F177" s="26"/>
      <c r="G177" s="26"/>
      <c r="H177" s="26"/>
      <c r="I177" s="26"/>
      <c r="J177" s="26"/>
      <c r="K177" s="26"/>
      <c r="L177" s="69"/>
      <c r="M177" s="130"/>
      <c r="N177" s="26"/>
      <c r="O177" s="26"/>
      <c r="P177" s="26"/>
      <c r="Q177" s="26"/>
      <c r="R177" s="26"/>
      <c r="S177" s="26"/>
      <c r="T177" s="26"/>
      <c r="U177" s="26"/>
      <c r="V177" s="26"/>
      <c r="W177" s="26"/>
      <c r="X177" s="26"/>
      <c r="Y177" s="26"/>
      <c r="Z177" s="26"/>
      <c r="AA177" s="26"/>
    </row>
    <row r="178" spans="1:27" ht="60" customHeight="1" x14ac:dyDescent="0.2">
      <c r="A178" s="71"/>
      <c r="B178" s="71"/>
      <c r="C178" s="101"/>
      <c r="D178" s="26"/>
      <c r="E178" s="26"/>
      <c r="F178" s="26"/>
      <c r="G178" s="26"/>
      <c r="H178" s="26"/>
      <c r="I178" s="26"/>
      <c r="J178" s="26"/>
      <c r="K178" s="26"/>
      <c r="L178" s="69"/>
      <c r="M178" s="130"/>
      <c r="N178" s="26"/>
      <c r="O178" s="26"/>
      <c r="P178" s="26"/>
      <c r="Q178" s="26"/>
      <c r="R178" s="26"/>
      <c r="S178" s="26"/>
      <c r="T178" s="26"/>
      <c r="U178" s="26"/>
      <c r="V178" s="26"/>
      <c r="W178" s="26"/>
      <c r="X178" s="26"/>
      <c r="Y178" s="26"/>
      <c r="Z178" s="26"/>
      <c r="AA178" s="26"/>
    </row>
    <row r="179" spans="1:27" ht="60" customHeight="1" x14ac:dyDescent="0.2">
      <c r="A179" s="71"/>
      <c r="B179" s="71"/>
      <c r="C179" s="101"/>
      <c r="D179" s="26"/>
      <c r="E179" s="26"/>
      <c r="F179" s="26"/>
      <c r="G179" s="26"/>
      <c r="H179" s="26"/>
      <c r="I179" s="26"/>
      <c r="J179" s="26"/>
      <c r="K179" s="26"/>
      <c r="L179" s="69"/>
      <c r="M179" s="130"/>
      <c r="N179" s="26"/>
      <c r="O179" s="26"/>
      <c r="P179" s="26"/>
      <c r="Q179" s="26"/>
      <c r="R179" s="26"/>
      <c r="S179" s="26"/>
      <c r="T179" s="26"/>
      <c r="U179" s="26"/>
      <c r="V179" s="26"/>
      <c r="W179" s="26"/>
      <c r="X179" s="26"/>
      <c r="Y179" s="26"/>
      <c r="Z179" s="26"/>
      <c r="AA179" s="26"/>
    </row>
    <row r="180" spans="1:27" ht="60" customHeight="1" x14ac:dyDescent="0.2">
      <c r="A180" s="71"/>
      <c r="B180" s="71"/>
      <c r="C180" s="101"/>
      <c r="D180" s="26"/>
      <c r="E180" s="26"/>
      <c r="F180" s="26"/>
      <c r="G180" s="26"/>
      <c r="H180" s="26"/>
      <c r="I180" s="26"/>
      <c r="J180" s="26"/>
      <c r="K180" s="26"/>
      <c r="L180" s="69"/>
      <c r="M180" s="130"/>
      <c r="N180" s="26"/>
      <c r="O180" s="26"/>
      <c r="P180" s="26"/>
      <c r="Q180" s="26"/>
      <c r="R180" s="26"/>
      <c r="S180" s="26"/>
      <c r="T180" s="26"/>
      <c r="U180" s="26"/>
      <c r="V180" s="26"/>
      <c r="W180" s="26"/>
      <c r="X180" s="26"/>
      <c r="Y180" s="26"/>
      <c r="Z180" s="26"/>
      <c r="AA180" s="26"/>
    </row>
    <row r="181" spans="1:27" ht="60" customHeight="1" x14ac:dyDescent="0.2">
      <c r="A181" s="71"/>
      <c r="B181" s="71"/>
      <c r="C181" s="101"/>
      <c r="D181" s="26"/>
      <c r="E181" s="26"/>
      <c r="F181" s="26"/>
      <c r="G181" s="26"/>
      <c r="H181" s="26"/>
      <c r="I181" s="26"/>
      <c r="J181" s="26"/>
      <c r="K181" s="26"/>
      <c r="L181" s="69"/>
      <c r="M181" s="130"/>
      <c r="N181" s="26"/>
      <c r="O181" s="26"/>
      <c r="P181" s="26"/>
      <c r="Q181" s="26"/>
      <c r="R181" s="26"/>
      <c r="S181" s="26"/>
      <c r="T181" s="26"/>
      <c r="U181" s="26"/>
      <c r="V181" s="26"/>
      <c r="W181" s="26"/>
      <c r="X181" s="26"/>
      <c r="Y181" s="26"/>
      <c r="Z181" s="26"/>
      <c r="AA181" s="26"/>
    </row>
    <row r="182" spans="1:27" ht="60" customHeight="1" x14ac:dyDescent="0.2">
      <c r="A182" s="71"/>
      <c r="B182" s="71"/>
      <c r="C182" s="101"/>
      <c r="D182" s="26"/>
      <c r="E182" s="26"/>
      <c r="F182" s="26"/>
      <c r="G182" s="26"/>
      <c r="H182" s="26"/>
      <c r="I182" s="26"/>
      <c r="J182" s="26"/>
      <c r="K182" s="26"/>
      <c r="L182" s="69"/>
      <c r="M182" s="130"/>
      <c r="N182" s="26"/>
      <c r="O182" s="26"/>
      <c r="P182" s="26"/>
      <c r="Q182" s="26"/>
      <c r="R182" s="26"/>
      <c r="S182" s="26"/>
      <c r="T182" s="26"/>
      <c r="U182" s="26"/>
      <c r="V182" s="26"/>
      <c r="W182" s="26"/>
      <c r="X182" s="26"/>
      <c r="Y182" s="26"/>
      <c r="Z182" s="26"/>
      <c r="AA182" s="26"/>
    </row>
    <row r="183" spans="1:27" ht="60" customHeight="1" x14ac:dyDescent="0.2">
      <c r="A183" s="71"/>
      <c r="B183" s="71"/>
      <c r="C183" s="101"/>
      <c r="D183" s="26"/>
      <c r="E183" s="26"/>
      <c r="F183" s="26"/>
      <c r="G183" s="26"/>
      <c r="H183" s="26"/>
      <c r="I183" s="26"/>
      <c r="J183" s="26"/>
      <c r="K183" s="26"/>
      <c r="L183" s="69"/>
      <c r="M183" s="130"/>
      <c r="N183" s="26"/>
      <c r="O183" s="26"/>
      <c r="P183" s="26"/>
      <c r="Q183" s="26"/>
      <c r="R183" s="26"/>
      <c r="S183" s="26"/>
      <c r="T183" s="26"/>
      <c r="U183" s="26"/>
      <c r="V183" s="26"/>
      <c r="W183" s="26"/>
      <c r="X183" s="26"/>
      <c r="Y183" s="26"/>
      <c r="Z183" s="26"/>
      <c r="AA183" s="26"/>
    </row>
    <row r="184" spans="1:27" ht="60" customHeight="1" x14ac:dyDescent="0.2">
      <c r="A184" s="71"/>
      <c r="B184" s="71"/>
      <c r="C184" s="101"/>
      <c r="D184" s="26"/>
      <c r="E184" s="26"/>
      <c r="F184" s="26"/>
      <c r="G184" s="26"/>
      <c r="H184" s="26"/>
      <c r="I184" s="26"/>
      <c r="J184" s="26"/>
      <c r="K184" s="26"/>
      <c r="L184" s="69"/>
      <c r="M184" s="130"/>
      <c r="N184" s="26"/>
      <c r="O184" s="26"/>
      <c r="P184" s="26"/>
      <c r="Q184" s="26"/>
      <c r="R184" s="26"/>
      <c r="S184" s="26"/>
      <c r="T184" s="26"/>
      <c r="U184" s="26"/>
      <c r="V184" s="26"/>
      <c r="W184" s="26"/>
      <c r="X184" s="26"/>
      <c r="Y184" s="26"/>
      <c r="Z184" s="26"/>
      <c r="AA184" s="26"/>
    </row>
    <row r="185" spans="1:27" ht="60" customHeight="1" x14ac:dyDescent="0.2">
      <c r="A185" s="71"/>
      <c r="B185" s="71"/>
      <c r="C185" s="101"/>
      <c r="D185" s="26"/>
      <c r="E185" s="26"/>
      <c r="F185" s="26"/>
      <c r="G185" s="26"/>
      <c r="H185" s="26"/>
      <c r="I185" s="26"/>
      <c r="J185" s="26"/>
      <c r="K185" s="26"/>
      <c r="L185" s="69"/>
      <c r="M185" s="130"/>
      <c r="N185" s="26"/>
      <c r="O185" s="26"/>
      <c r="P185" s="26"/>
      <c r="Q185" s="26"/>
      <c r="R185" s="26"/>
      <c r="S185" s="26"/>
      <c r="T185" s="26"/>
      <c r="U185" s="26"/>
      <c r="V185" s="26"/>
      <c r="W185" s="26"/>
      <c r="X185" s="26"/>
      <c r="Y185" s="26"/>
      <c r="Z185" s="26"/>
      <c r="AA185" s="26"/>
    </row>
    <row r="186" spans="1:27" ht="60" customHeight="1" x14ac:dyDescent="0.2">
      <c r="A186" s="71"/>
      <c r="B186" s="71"/>
      <c r="C186" s="101"/>
      <c r="D186" s="26"/>
      <c r="E186" s="26"/>
      <c r="F186" s="26"/>
      <c r="G186" s="26"/>
      <c r="H186" s="26"/>
      <c r="I186" s="26"/>
      <c r="J186" s="26"/>
      <c r="K186" s="26"/>
      <c r="L186" s="69"/>
      <c r="M186" s="130"/>
      <c r="N186" s="26"/>
      <c r="O186" s="26"/>
      <c r="P186" s="26"/>
      <c r="Q186" s="26"/>
      <c r="R186" s="26"/>
      <c r="S186" s="26"/>
      <c r="T186" s="26"/>
      <c r="U186" s="26"/>
      <c r="V186" s="26"/>
      <c r="W186" s="26"/>
      <c r="X186" s="26"/>
      <c r="Y186" s="26"/>
      <c r="Z186" s="26"/>
      <c r="AA186" s="26"/>
    </row>
    <row r="187" spans="1:27" ht="60" customHeight="1" x14ac:dyDescent="0.2">
      <c r="A187" s="71"/>
      <c r="B187" s="71"/>
      <c r="C187" s="101"/>
      <c r="D187" s="26"/>
      <c r="E187" s="26"/>
      <c r="F187" s="26"/>
      <c r="G187" s="26"/>
      <c r="H187" s="26"/>
      <c r="I187" s="26"/>
      <c r="J187" s="26"/>
      <c r="K187" s="26"/>
      <c r="L187" s="69"/>
      <c r="M187" s="130"/>
      <c r="N187" s="26"/>
      <c r="O187" s="26"/>
      <c r="P187" s="26"/>
      <c r="Q187" s="26"/>
      <c r="R187" s="26"/>
      <c r="S187" s="26"/>
      <c r="T187" s="26"/>
      <c r="U187" s="26"/>
      <c r="V187" s="26"/>
      <c r="W187" s="26"/>
      <c r="X187" s="26"/>
      <c r="Y187" s="26"/>
      <c r="Z187" s="26"/>
      <c r="AA187" s="26"/>
    </row>
    <row r="188" spans="1:27" ht="60" customHeight="1" x14ac:dyDescent="0.2">
      <c r="A188" s="71"/>
      <c r="B188" s="71"/>
      <c r="C188" s="101"/>
      <c r="D188" s="26"/>
      <c r="E188" s="26"/>
      <c r="F188" s="26"/>
      <c r="G188" s="26"/>
      <c r="H188" s="26"/>
      <c r="I188" s="26"/>
      <c r="J188" s="26"/>
      <c r="K188" s="26"/>
      <c r="L188" s="69"/>
      <c r="M188" s="130"/>
      <c r="N188" s="26"/>
      <c r="O188" s="26"/>
      <c r="P188" s="26"/>
      <c r="Q188" s="26"/>
      <c r="R188" s="26"/>
      <c r="S188" s="26"/>
      <c r="T188" s="26"/>
      <c r="U188" s="26"/>
      <c r="V188" s="26"/>
      <c r="W188" s="26"/>
      <c r="X188" s="26"/>
      <c r="Y188" s="26"/>
      <c r="Z188" s="26"/>
      <c r="AA188" s="26"/>
    </row>
    <row r="189" spans="1:27" ht="60" customHeight="1" x14ac:dyDescent="0.2">
      <c r="A189" s="71"/>
      <c r="B189" s="71"/>
      <c r="C189" s="101"/>
      <c r="D189" s="26"/>
      <c r="E189" s="26"/>
      <c r="F189" s="26"/>
      <c r="G189" s="26"/>
      <c r="H189" s="26"/>
      <c r="I189" s="26"/>
      <c r="J189" s="26"/>
      <c r="K189" s="26"/>
      <c r="L189" s="69"/>
      <c r="M189" s="130"/>
      <c r="N189" s="26"/>
      <c r="O189" s="26"/>
      <c r="P189" s="26"/>
      <c r="Q189" s="26"/>
      <c r="R189" s="26"/>
      <c r="S189" s="26"/>
      <c r="T189" s="26"/>
      <c r="U189" s="26"/>
      <c r="V189" s="26"/>
      <c r="W189" s="26"/>
      <c r="X189" s="26"/>
      <c r="Y189" s="26"/>
      <c r="Z189" s="26"/>
      <c r="AA189" s="26"/>
    </row>
    <row r="190" spans="1:27" ht="60" customHeight="1" x14ac:dyDescent="0.2">
      <c r="A190" s="71"/>
      <c r="B190" s="71"/>
      <c r="C190" s="101"/>
      <c r="D190" s="26"/>
      <c r="E190" s="26"/>
      <c r="F190" s="26"/>
      <c r="G190" s="26"/>
      <c r="H190" s="26"/>
      <c r="I190" s="26"/>
      <c r="J190" s="26"/>
      <c r="K190" s="26"/>
      <c r="L190" s="69"/>
      <c r="M190" s="130"/>
      <c r="N190" s="26"/>
      <c r="O190" s="26"/>
      <c r="P190" s="26"/>
      <c r="Q190" s="26"/>
      <c r="R190" s="26"/>
      <c r="S190" s="26"/>
      <c r="T190" s="26"/>
      <c r="U190" s="26"/>
      <c r="V190" s="26"/>
      <c r="W190" s="26"/>
      <c r="X190" s="26"/>
      <c r="Y190" s="26"/>
      <c r="Z190" s="26"/>
      <c r="AA190" s="26"/>
    </row>
    <row r="191" spans="1:27" ht="60" customHeight="1" x14ac:dyDescent="0.2">
      <c r="A191" s="71"/>
      <c r="B191" s="71"/>
      <c r="C191" s="101"/>
      <c r="D191" s="26"/>
      <c r="E191" s="26"/>
      <c r="F191" s="26"/>
      <c r="G191" s="26"/>
      <c r="H191" s="26"/>
      <c r="I191" s="26"/>
      <c r="J191" s="26"/>
      <c r="K191" s="26"/>
      <c r="L191" s="69"/>
      <c r="M191" s="130"/>
      <c r="N191" s="26"/>
      <c r="O191" s="26"/>
      <c r="P191" s="26"/>
      <c r="Q191" s="26"/>
      <c r="R191" s="26"/>
      <c r="S191" s="26"/>
      <c r="T191" s="26"/>
      <c r="U191" s="26"/>
      <c r="V191" s="26"/>
      <c r="W191" s="26"/>
      <c r="X191" s="26"/>
      <c r="Y191" s="26"/>
      <c r="Z191" s="26"/>
      <c r="AA191" s="26"/>
    </row>
    <row r="192" spans="1:27" ht="60" customHeight="1" x14ac:dyDescent="0.2">
      <c r="A192" s="71"/>
      <c r="B192" s="71"/>
      <c r="C192" s="101"/>
      <c r="D192" s="26"/>
      <c r="E192" s="26"/>
      <c r="F192" s="26"/>
      <c r="G192" s="26"/>
      <c r="H192" s="26"/>
      <c r="I192" s="26"/>
      <c r="J192" s="26"/>
      <c r="K192" s="26"/>
      <c r="L192" s="69"/>
      <c r="M192" s="130"/>
      <c r="N192" s="26"/>
      <c r="O192" s="26"/>
      <c r="P192" s="26"/>
      <c r="Q192" s="26"/>
      <c r="R192" s="26"/>
      <c r="S192" s="26"/>
      <c r="T192" s="26"/>
      <c r="U192" s="26"/>
      <c r="V192" s="26"/>
      <c r="W192" s="26"/>
      <c r="X192" s="26"/>
      <c r="Y192" s="26"/>
      <c r="Z192" s="26"/>
      <c r="AA192" s="26"/>
    </row>
    <row r="193" spans="1:27" ht="60" customHeight="1" x14ac:dyDescent="0.2">
      <c r="A193" s="71"/>
      <c r="B193" s="71"/>
      <c r="C193" s="101"/>
      <c r="D193" s="26"/>
      <c r="E193" s="26"/>
      <c r="F193" s="26"/>
      <c r="G193" s="26"/>
      <c r="H193" s="26"/>
      <c r="I193" s="26"/>
      <c r="J193" s="26"/>
      <c r="K193" s="26"/>
      <c r="L193" s="69"/>
      <c r="M193" s="130"/>
      <c r="N193" s="26"/>
      <c r="O193" s="26"/>
      <c r="P193" s="26"/>
      <c r="Q193" s="26"/>
      <c r="R193" s="26"/>
      <c r="S193" s="26"/>
      <c r="T193" s="26"/>
      <c r="U193" s="26"/>
      <c r="V193" s="26"/>
      <c r="W193" s="26"/>
      <c r="X193" s="26"/>
      <c r="Y193" s="26"/>
      <c r="Z193" s="26"/>
      <c r="AA193" s="26"/>
    </row>
    <row r="194" spans="1:27" ht="60" customHeight="1" x14ac:dyDescent="0.2">
      <c r="A194" s="71"/>
      <c r="B194" s="71"/>
      <c r="C194" s="101"/>
      <c r="D194" s="26"/>
      <c r="E194" s="26"/>
      <c r="F194" s="26"/>
      <c r="G194" s="26"/>
      <c r="H194" s="26"/>
      <c r="I194" s="26"/>
      <c r="J194" s="26"/>
      <c r="K194" s="26"/>
      <c r="L194" s="69"/>
      <c r="M194" s="130"/>
      <c r="N194" s="26"/>
      <c r="O194" s="26"/>
      <c r="P194" s="26"/>
      <c r="Q194" s="26"/>
      <c r="R194" s="26"/>
      <c r="S194" s="26"/>
      <c r="T194" s="26"/>
      <c r="U194" s="26"/>
      <c r="V194" s="26"/>
      <c r="W194" s="26"/>
      <c r="X194" s="26"/>
      <c r="Y194" s="26"/>
      <c r="Z194" s="26"/>
      <c r="AA194" s="26"/>
    </row>
    <row r="195" spans="1:27" ht="60" customHeight="1" x14ac:dyDescent="0.2">
      <c r="A195" s="71"/>
      <c r="B195" s="71"/>
      <c r="C195" s="101"/>
      <c r="D195" s="26"/>
      <c r="E195" s="26"/>
      <c r="F195" s="26"/>
      <c r="G195" s="26"/>
      <c r="H195" s="26"/>
      <c r="I195" s="26"/>
      <c r="J195" s="26"/>
      <c r="K195" s="26"/>
      <c r="L195" s="69"/>
      <c r="M195" s="130"/>
      <c r="N195" s="26"/>
      <c r="O195" s="26"/>
      <c r="P195" s="26"/>
      <c r="Q195" s="26"/>
      <c r="R195" s="26"/>
      <c r="S195" s="26"/>
      <c r="T195" s="26"/>
      <c r="U195" s="26"/>
      <c r="V195" s="26"/>
      <c r="W195" s="26"/>
      <c r="X195" s="26"/>
      <c r="Y195" s="26"/>
      <c r="Z195" s="26"/>
      <c r="AA195" s="26"/>
    </row>
    <row r="196" spans="1:27" ht="60" customHeight="1" x14ac:dyDescent="0.2">
      <c r="A196" s="71"/>
      <c r="B196" s="71"/>
      <c r="C196" s="101"/>
      <c r="D196" s="26"/>
      <c r="E196" s="26"/>
      <c r="F196" s="26"/>
      <c r="G196" s="26"/>
      <c r="H196" s="26"/>
      <c r="I196" s="26"/>
      <c r="J196" s="26"/>
      <c r="K196" s="26"/>
      <c r="L196" s="69"/>
      <c r="M196" s="130"/>
      <c r="N196" s="26"/>
      <c r="O196" s="26"/>
      <c r="P196" s="26"/>
      <c r="Q196" s="26"/>
      <c r="R196" s="26"/>
      <c r="S196" s="26"/>
      <c r="T196" s="26"/>
      <c r="U196" s="26"/>
      <c r="V196" s="26"/>
      <c r="W196" s="26"/>
      <c r="X196" s="26"/>
      <c r="Y196" s="26"/>
      <c r="Z196" s="26"/>
      <c r="AA196" s="26"/>
    </row>
    <row r="197" spans="1:27" ht="60" customHeight="1" x14ac:dyDescent="0.2">
      <c r="A197" s="71"/>
      <c r="B197" s="71"/>
      <c r="C197" s="101"/>
      <c r="D197" s="26"/>
      <c r="E197" s="26"/>
      <c r="F197" s="26"/>
      <c r="G197" s="26"/>
      <c r="H197" s="26"/>
      <c r="I197" s="26"/>
      <c r="J197" s="26"/>
      <c r="K197" s="26"/>
      <c r="L197" s="69"/>
      <c r="M197" s="130"/>
      <c r="N197" s="26"/>
      <c r="O197" s="26"/>
      <c r="P197" s="26"/>
      <c r="Q197" s="26"/>
      <c r="R197" s="26"/>
      <c r="S197" s="26"/>
      <c r="T197" s="26"/>
      <c r="U197" s="26"/>
      <c r="V197" s="26"/>
      <c r="W197" s="26"/>
      <c r="X197" s="26"/>
      <c r="Y197" s="26"/>
      <c r="Z197" s="26"/>
      <c r="AA197" s="26"/>
    </row>
    <row r="198" spans="1:27" ht="60" customHeight="1" x14ac:dyDescent="0.2">
      <c r="A198" s="71"/>
      <c r="B198" s="71"/>
      <c r="C198" s="101"/>
      <c r="D198" s="26"/>
      <c r="E198" s="26"/>
      <c r="F198" s="26"/>
      <c r="G198" s="26"/>
      <c r="H198" s="26"/>
      <c r="I198" s="26"/>
      <c r="J198" s="26"/>
      <c r="K198" s="26"/>
      <c r="L198" s="69"/>
      <c r="M198" s="130"/>
      <c r="N198" s="26"/>
      <c r="O198" s="26"/>
      <c r="P198" s="26"/>
      <c r="Q198" s="26"/>
      <c r="R198" s="26"/>
      <c r="S198" s="26"/>
      <c r="T198" s="26"/>
      <c r="U198" s="26"/>
      <c r="V198" s="26"/>
      <c r="W198" s="26"/>
      <c r="X198" s="26"/>
      <c r="Y198" s="26"/>
      <c r="Z198" s="26"/>
      <c r="AA198" s="26"/>
    </row>
    <row r="199" spans="1:27" ht="60" customHeight="1" x14ac:dyDescent="0.2">
      <c r="A199" s="71"/>
      <c r="B199" s="71"/>
      <c r="C199" s="101"/>
      <c r="D199" s="26"/>
      <c r="E199" s="26"/>
      <c r="F199" s="26"/>
      <c r="G199" s="26"/>
      <c r="H199" s="26"/>
      <c r="I199" s="26"/>
      <c r="J199" s="26"/>
      <c r="K199" s="26"/>
      <c r="L199" s="69"/>
      <c r="M199" s="130"/>
      <c r="N199" s="26"/>
      <c r="O199" s="26"/>
      <c r="P199" s="26"/>
      <c r="Q199" s="26"/>
      <c r="R199" s="26"/>
      <c r="S199" s="26"/>
      <c r="T199" s="26"/>
      <c r="U199" s="26"/>
      <c r="V199" s="26"/>
      <c r="W199" s="26"/>
      <c r="X199" s="26"/>
      <c r="Y199" s="26"/>
      <c r="Z199" s="26"/>
      <c r="AA199" s="26"/>
    </row>
    <row r="200" spans="1:27" ht="60" customHeight="1" x14ac:dyDescent="0.2">
      <c r="A200" s="71"/>
      <c r="B200" s="71"/>
      <c r="C200" s="101"/>
      <c r="D200" s="26"/>
      <c r="E200" s="26"/>
      <c r="F200" s="26"/>
      <c r="G200" s="26"/>
      <c r="H200" s="26"/>
      <c r="I200" s="26"/>
      <c r="J200" s="26"/>
      <c r="K200" s="26"/>
      <c r="L200" s="69"/>
      <c r="M200" s="130"/>
      <c r="N200" s="26"/>
      <c r="O200" s="26"/>
      <c r="P200" s="26"/>
      <c r="Q200" s="26"/>
      <c r="R200" s="26"/>
      <c r="S200" s="26"/>
      <c r="T200" s="26"/>
      <c r="U200" s="26"/>
      <c r="V200" s="26"/>
      <c r="W200" s="26"/>
      <c r="X200" s="26"/>
      <c r="Y200" s="26"/>
      <c r="Z200" s="26"/>
      <c r="AA200" s="26"/>
    </row>
    <row r="201" spans="1:27" ht="60" customHeight="1" x14ac:dyDescent="0.2">
      <c r="A201" s="71"/>
      <c r="B201" s="71"/>
      <c r="C201" s="101"/>
      <c r="D201" s="26"/>
      <c r="E201" s="26"/>
      <c r="F201" s="26"/>
      <c r="G201" s="26"/>
      <c r="H201" s="26"/>
      <c r="I201" s="26"/>
      <c r="J201" s="26"/>
      <c r="K201" s="26"/>
      <c r="L201" s="69"/>
      <c r="M201" s="130"/>
      <c r="N201" s="26"/>
      <c r="O201" s="26"/>
      <c r="P201" s="26"/>
      <c r="Q201" s="26"/>
      <c r="R201" s="26"/>
      <c r="S201" s="26"/>
      <c r="T201" s="26"/>
      <c r="U201" s="26"/>
      <c r="V201" s="26"/>
      <c r="W201" s="26"/>
      <c r="X201" s="26"/>
      <c r="Y201" s="26"/>
      <c r="Z201" s="26"/>
      <c r="AA201" s="26"/>
    </row>
    <row r="202" spans="1:27" ht="60" customHeight="1" x14ac:dyDescent="0.2">
      <c r="A202" s="71"/>
      <c r="B202" s="71"/>
      <c r="C202" s="101"/>
      <c r="D202" s="26"/>
      <c r="E202" s="26"/>
      <c r="F202" s="26"/>
      <c r="G202" s="26"/>
      <c r="H202" s="26"/>
      <c r="I202" s="26"/>
      <c r="J202" s="26"/>
      <c r="K202" s="26"/>
      <c r="L202" s="69"/>
      <c r="M202" s="130"/>
      <c r="N202" s="26"/>
      <c r="O202" s="26"/>
      <c r="P202" s="26"/>
      <c r="Q202" s="26"/>
      <c r="R202" s="26"/>
      <c r="S202" s="26"/>
      <c r="T202" s="26"/>
      <c r="U202" s="26"/>
      <c r="V202" s="26"/>
      <c r="W202" s="26"/>
      <c r="X202" s="26"/>
      <c r="Y202" s="26"/>
      <c r="Z202" s="26"/>
      <c r="AA202" s="26"/>
    </row>
    <row r="203" spans="1:27" ht="60" customHeight="1" x14ac:dyDescent="0.2">
      <c r="A203" s="71"/>
      <c r="B203" s="71"/>
      <c r="C203" s="101"/>
      <c r="D203" s="26"/>
      <c r="E203" s="26"/>
      <c r="F203" s="26"/>
      <c r="G203" s="26"/>
      <c r="H203" s="26"/>
      <c r="I203" s="26"/>
      <c r="J203" s="26"/>
      <c r="K203" s="26"/>
      <c r="L203" s="69"/>
      <c r="M203" s="130"/>
      <c r="N203" s="26"/>
      <c r="O203" s="26"/>
      <c r="P203" s="26"/>
      <c r="Q203" s="26"/>
      <c r="R203" s="26"/>
      <c r="S203" s="26"/>
      <c r="T203" s="26"/>
      <c r="U203" s="26"/>
      <c r="V203" s="26"/>
      <c r="W203" s="26"/>
      <c r="X203" s="26"/>
      <c r="Y203" s="26"/>
      <c r="Z203" s="26"/>
      <c r="AA203" s="26"/>
    </row>
    <row r="204" spans="1:27" ht="60" customHeight="1" x14ac:dyDescent="0.2">
      <c r="A204" s="71"/>
      <c r="B204" s="71"/>
      <c r="C204" s="101"/>
      <c r="D204" s="26"/>
      <c r="E204" s="26"/>
      <c r="F204" s="26"/>
      <c r="G204" s="26"/>
      <c r="H204" s="26"/>
      <c r="I204" s="26"/>
      <c r="J204" s="26"/>
      <c r="K204" s="26"/>
      <c r="L204" s="69"/>
      <c r="M204" s="130"/>
      <c r="N204" s="26"/>
      <c r="O204" s="26"/>
      <c r="P204" s="26"/>
      <c r="Q204" s="26"/>
      <c r="R204" s="26"/>
      <c r="S204" s="26"/>
      <c r="T204" s="26"/>
      <c r="U204" s="26"/>
      <c r="V204" s="26"/>
      <c r="W204" s="26"/>
      <c r="X204" s="26"/>
      <c r="Y204" s="26"/>
      <c r="Z204" s="26"/>
      <c r="AA204" s="26"/>
    </row>
    <row r="205" spans="1:27" ht="60" customHeight="1" x14ac:dyDescent="0.2">
      <c r="A205" s="71"/>
      <c r="B205" s="71"/>
      <c r="C205" s="101"/>
      <c r="D205" s="26"/>
      <c r="E205" s="26"/>
      <c r="F205" s="26"/>
      <c r="G205" s="26"/>
      <c r="H205" s="26"/>
      <c r="I205" s="26"/>
      <c r="J205" s="26"/>
      <c r="K205" s="26"/>
      <c r="L205" s="69"/>
      <c r="M205" s="130"/>
      <c r="N205" s="26"/>
      <c r="O205" s="26"/>
      <c r="P205" s="26"/>
      <c r="Q205" s="26"/>
      <c r="R205" s="26"/>
      <c r="S205" s="26"/>
      <c r="T205" s="26"/>
      <c r="U205" s="26"/>
      <c r="V205" s="26"/>
      <c r="W205" s="26"/>
      <c r="X205" s="26"/>
      <c r="Y205" s="26"/>
      <c r="Z205" s="26"/>
      <c r="AA205" s="26"/>
    </row>
    <row r="206" spans="1:27" ht="60" customHeight="1" x14ac:dyDescent="0.2">
      <c r="A206" s="71"/>
      <c r="B206" s="71"/>
      <c r="C206" s="101"/>
      <c r="D206" s="26"/>
      <c r="E206" s="26"/>
      <c r="F206" s="26"/>
      <c r="G206" s="26"/>
      <c r="H206" s="26"/>
      <c r="I206" s="26"/>
      <c r="J206" s="26"/>
      <c r="K206" s="26"/>
      <c r="L206" s="69"/>
      <c r="M206" s="130"/>
      <c r="N206" s="26"/>
      <c r="O206" s="26"/>
      <c r="P206" s="26"/>
      <c r="Q206" s="26"/>
      <c r="R206" s="26"/>
      <c r="S206" s="26"/>
      <c r="T206" s="26"/>
      <c r="U206" s="26"/>
      <c r="V206" s="26"/>
      <c r="W206" s="26"/>
      <c r="X206" s="26"/>
      <c r="Y206" s="26"/>
      <c r="Z206" s="26"/>
      <c r="AA206" s="26"/>
    </row>
    <row r="207" spans="1:27" ht="60" customHeight="1" x14ac:dyDescent="0.2">
      <c r="A207" s="71"/>
      <c r="B207" s="71"/>
      <c r="C207" s="101"/>
      <c r="D207" s="26"/>
      <c r="E207" s="26"/>
      <c r="F207" s="26"/>
      <c r="G207" s="26"/>
      <c r="H207" s="26"/>
      <c r="I207" s="26"/>
      <c r="J207" s="26"/>
      <c r="K207" s="26"/>
      <c r="L207" s="69"/>
      <c r="M207" s="130"/>
      <c r="N207" s="26"/>
      <c r="O207" s="26"/>
      <c r="P207" s="26"/>
      <c r="Q207" s="26"/>
      <c r="R207" s="26"/>
      <c r="S207" s="26"/>
      <c r="T207" s="26"/>
      <c r="U207" s="26"/>
      <c r="V207" s="26"/>
      <c r="W207" s="26"/>
      <c r="X207" s="26"/>
      <c r="Y207" s="26"/>
      <c r="Z207" s="26"/>
      <c r="AA207" s="26"/>
    </row>
    <row r="208" spans="1:27" ht="60" customHeight="1" x14ac:dyDescent="0.2">
      <c r="A208" s="71"/>
      <c r="B208" s="71"/>
      <c r="C208" s="101"/>
      <c r="D208" s="26"/>
      <c r="E208" s="26"/>
      <c r="F208" s="26"/>
      <c r="G208" s="26"/>
      <c r="H208" s="26"/>
      <c r="I208" s="26"/>
      <c r="J208" s="26"/>
      <c r="K208" s="26"/>
      <c r="L208" s="69"/>
      <c r="M208" s="130"/>
      <c r="N208" s="26"/>
      <c r="O208" s="26"/>
      <c r="P208" s="26"/>
      <c r="Q208" s="26"/>
      <c r="R208" s="26"/>
      <c r="S208" s="26"/>
      <c r="T208" s="26"/>
      <c r="U208" s="26"/>
      <c r="V208" s="26"/>
      <c r="W208" s="26"/>
      <c r="X208" s="26"/>
      <c r="Y208" s="26"/>
      <c r="Z208" s="26"/>
      <c r="AA208" s="26"/>
    </row>
    <row r="209" spans="1:27" ht="60" customHeight="1" x14ac:dyDescent="0.2">
      <c r="A209" s="71"/>
      <c r="B209" s="71"/>
      <c r="C209" s="101"/>
      <c r="D209" s="26"/>
      <c r="E209" s="26"/>
      <c r="F209" s="26"/>
      <c r="G209" s="26"/>
      <c r="H209" s="26"/>
      <c r="I209" s="26"/>
      <c r="J209" s="26"/>
      <c r="K209" s="26"/>
      <c r="L209" s="69"/>
      <c r="M209" s="130"/>
      <c r="N209" s="26"/>
      <c r="O209" s="26"/>
      <c r="P209" s="26"/>
      <c r="Q209" s="26"/>
      <c r="R209" s="26"/>
      <c r="S209" s="26"/>
      <c r="T209" s="26"/>
      <c r="U209" s="26"/>
      <c r="V209" s="26"/>
      <c r="W209" s="26"/>
      <c r="X209" s="26"/>
      <c r="Y209" s="26"/>
      <c r="Z209" s="26"/>
      <c r="AA209" s="26"/>
    </row>
    <row r="210" spans="1:27" ht="60" customHeight="1" x14ac:dyDescent="0.2">
      <c r="A210" s="71"/>
      <c r="B210" s="71"/>
      <c r="C210" s="101"/>
      <c r="D210" s="26"/>
      <c r="E210" s="26"/>
      <c r="F210" s="26"/>
      <c r="G210" s="26"/>
      <c r="H210" s="26"/>
      <c r="I210" s="26"/>
      <c r="J210" s="26"/>
      <c r="K210" s="26"/>
      <c r="L210" s="69"/>
      <c r="M210" s="130"/>
      <c r="N210" s="26"/>
      <c r="O210" s="26"/>
      <c r="P210" s="26"/>
      <c r="Q210" s="26"/>
      <c r="R210" s="26"/>
      <c r="S210" s="26"/>
      <c r="T210" s="26"/>
      <c r="U210" s="26"/>
      <c r="V210" s="26"/>
      <c r="W210" s="26"/>
      <c r="X210" s="26"/>
      <c r="Y210" s="26"/>
      <c r="Z210" s="26"/>
      <c r="AA210" s="26"/>
    </row>
    <row r="211" spans="1:27" ht="60" customHeight="1" x14ac:dyDescent="0.2">
      <c r="A211" s="71"/>
      <c r="B211" s="71"/>
      <c r="C211" s="101"/>
      <c r="D211" s="26"/>
      <c r="E211" s="26"/>
      <c r="F211" s="26"/>
      <c r="G211" s="26"/>
      <c r="H211" s="26"/>
      <c r="I211" s="26"/>
      <c r="J211" s="26"/>
      <c r="K211" s="26"/>
      <c r="L211" s="69"/>
      <c r="M211" s="130"/>
      <c r="N211" s="26"/>
      <c r="O211" s="26"/>
      <c r="P211" s="26"/>
      <c r="Q211" s="26"/>
      <c r="R211" s="26"/>
      <c r="S211" s="26"/>
      <c r="T211" s="26"/>
      <c r="U211" s="26"/>
      <c r="V211" s="26"/>
      <c r="W211" s="26"/>
      <c r="X211" s="26"/>
      <c r="Y211" s="26"/>
      <c r="Z211" s="26"/>
      <c r="AA211" s="26"/>
    </row>
    <row r="212" spans="1:27" ht="60" customHeight="1" x14ac:dyDescent="0.2">
      <c r="A212" s="71"/>
      <c r="B212" s="71"/>
      <c r="C212" s="101"/>
      <c r="D212" s="26"/>
      <c r="E212" s="26"/>
      <c r="F212" s="26"/>
      <c r="G212" s="26"/>
      <c r="H212" s="26"/>
      <c r="I212" s="26"/>
      <c r="J212" s="26"/>
      <c r="K212" s="26"/>
      <c r="L212" s="69"/>
      <c r="M212" s="130"/>
      <c r="N212" s="26"/>
      <c r="O212" s="26"/>
      <c r="P212" s="26"/>
      <c r="Q212" s="26"/>
      <c r="R212" s="26"/>
      <c r="S212" s="26"/>
      <c r="T212" s="26"/>
      <c r="U212" s="26"/>
      <c r="V212" s="26"/>
      <c r="W212" s="26"/>
      <c r="X212" s="26"/>
      <c r="Y212" s="26"/>
      <c r="Z212" s="26"/>
      <c r="AA212" s="26"/>
    </row>
    <row r="213" spans="1:27" ht="60" customHeight="1" x14ac:dyDescent="0.2">
      <c r="A213" s="71"/>
      <c r="B213" s="71"/>
      <c r="C213" s="101"/>
      <c r="D213" s="26"/>
      <c r="E213" s="26"/>
      <c r="F213" s="26"/>
      <c r="G213" s="26"/>
      <c r="H213" s="26"/>
      <c r="I213" s="26"/>
      <c r="J213" s="26"/>
      <c r="K213" s="26"/>
      <c r="L213" s="69"/>
      <c r="M213" s="130"/>
      <c r="N213" s="26"/>
      <c r="O213" s="26"/>
      <c r="P213" s="26"/>
      <c r="Q213" s="26"/>
      <c r="R213" s="26"/>
      <c r="S213" s="26"/>
      <c r="T213" s="26"/>
      <c r="U213" s="26"/>
      <c r="V213" s="26"/>
      <c r="W213" s="26"/>
      <c r="X213" s="26"/>
      <c r="Y213" s="26"/>
      <c r="Z213" s="26"/>
      <c r="AA213" s="26"/>
    </row>
    <row r="214" spans="1:27" ht="60" customHeight="1" x14ac:dyDescent="0.2">
      <c r="A214" s="71"/>
      <c r="B214" s="71"/>
      <c r="C214" s="101"/>
      <c r="D214" s="26"/>
      <c r="E214" s="26"/>
      <c r="F214" s="26"/>
      <c r="G214" s="26"/>
      <c r="H214" s="26"/>
      <c r="I214" s="26"/>
      <c r="J214" s="26"/>
      <c r="K214" s="26"/>
      <c r="L214" s="69"/>
      <c r="M214" s="130"/>
      <c r="N214" s="26"/>
      <c r="O214" s="26"/>
      <c r="P214" s="26"/>
      <c r="Q214" s="26"/>
      <c r="R214" s="26"/>
      <c r="S214" s="26"/>
      <c r="T214" s="26"/>
      <c r="U214" s="26"/>
      <c r="V214" s="26"/>
      <c r="W214" s="26"/>
      <c r="X214" s="26"/>
      <c r="Y214" s="26"/>
      <c r="Z214" s="26"/>
      <c r="AA214" s="26"/>
    </row>
    <row r="215" spans="1:27" ht="60" customHeight="1" x14ac:dyDescent="0.2">
      <c r="A215" s="71"/>
      <c r="B215" s="71"/>
      <c r="C215" s="101"/>
      <c r="D215" s="26"/>
      <c r="E215" s="26"/>
      <c r="F215" s="26"/>
      <c r="G215" s="26"/>
      <c r="H215" s="26"/>
      <c r="I215" s="26"/>
      <c r="J215" s="26"/>
      <c r="K215" s="26"/>
      <c r="L215" s="69"/>
      <c r="M215" s="130"/>
      <c r="N215" s="26"/>
      <c r="O215" s="26"/>
      <c r="P215" s="26"/>
      <c r="Q215" s="26"/>
      <c r="R215" s="26"/>
      <c r="S215" s="26"/>
      <c r="T215" s="26"/>
      <c r="U215" s="26"/>
      <c r="V215" s="26"/>
      <c r="W215" s="26"/>
      <c r="X215" s="26"/>
      <c r="Y215" s="26"/>
      <c r="Z215" s="26"/>
      <c r="AA215" s="26"/>
    </row>
    <row r="216" spans="1:27" ht="60" customHeight="1" x14ac:dyDescent="0.2">
      <c r="A216" s="71"/>
      <c r="B216" s="71"/>
      <c r="C216" s="101"/>
      <c r="D216" s="26"/>
      <c r="E216" s="26"/>
      <c r="F216" s="26"/>
      <c r="G216" s="26"/>
      <c r="H216" s="26"/>
      <c r="I216" s="26"/>
      <c r="J216" s="26"/>
      <c r="K216" s="26"/>
      <c r="L216" s="69"/>
      <c r="M216" s="130"/>
      <c r="N216" s="26"/>
      <c r="O216" s="26"/>
      <c r="P216" s="26"/>
      <c r="Q216" s="26"/>
      <c r="R216" s="26"/>
      <c r="S216" s="26"/>
      <c r="T216" s="26"/>
      <c r="U216" s="26"/>
      <c r="V216" s="26"/>
      <c r="W216" s="26"/>
      <c r="X216" s="26"/>
      <c r="Y216" s="26"/>
      <c r="Z216" s="26"/>
      <c r="AA216" s="26"/>
    </row>
    <row r="217" spans="1:27" ht="60" customHeight="1" x14ac:dyDescent="0.2">
      <c r="A217" s="71"/>
      <c r="B217" s="71"/>
      <c r="C217" s="101"/>
      <c r="D217" s="26"/>
      <c r="E217" s="26"/>
      <c r="F217" s="26"/>
      <c r="G217" s="26"/>
      <c r="H217" s="26"/>
      <c r="I217" s="26"/>
      <c r="J217" s="26"/>
      <c r="K217" s="26"/>
      <c r="L217" s="69"/>
      <c r="M217" s="130"/>
      <c r="N217" s="26"/>
      <c r="O217" s="26"/>
      <c r="P217" s="26"/>
      <c r="Q217" s="26"/>
      <c r="R217" s="26"/>
      <c r="S217" s="26"/>
      <c r="T217" s="26"/>
      <c r="U217" s="26"/>
      <c r="V217" s="26"/>
      <c r="W217" s="26"/>
      <c r="X217" s="26"/>
      <c r="Y217" s="26"/>
      <c r="Z217" s="26"/>
      <c r="AA217" s="26"/>
    </row>
    <row r="218" spans="1:27" ht="60" customHeight="1" x14ac:dyDescent="0.2">
      <c r="A218" s="71"/>
      <c r="B218" s="71"/>
      <c r="C218" s="101"/>
      <c r="D218" s="26"/>
      <c r="E218" s="26"/>
      <c r="F218" s="26"/>
      <c r="G218" s="26"/>
      <c r="H218" s="26"/>
      <c r="I218" s="26"/>
      <c r="J218" s="26"/>
      <c r="K218" s="26"/>
      <c r="L218" s="69"/>
      <c r="M218" s="130"/>
      <c r="N218" s="26"/>
      <c r="O218" s="26"/>
      <c r="P218" s="26"/>
      <c r="Q218" s="26"/>
      <c r="R218" s="26"/>
      <c r="S218" s="26"/>
      <c r="T218" s="26"/>
      <c r="U218" s="26"/>
      <c r="V218" s="26"/>
      <c r="W218" s="26"/>
      <c r="X218" s="26"/>
      <c r="Y218" s="26"/>
      <c r="Z218" s="26"/>
      <c r="AA218" s="26"/>
    </row>
    <row r="219" spans="1:27" ht="60" customHeight="1" x14ac:dyDescent="0.2">
      <c r="A219" s="71"/>
      <c r="B219" s="71"/>
      <c r="C219" s="101"/>
      <c r="D219" s="26"/>
      <c r="E219" s="26"/>
      <c r="F219" s="26"/>
      <c r="G219" s="26"/>
      <c r="H219" s="26"/>
      <c r="I219" s="26"/>
      <c r="J219" s="26"/>
      <c r="K219" s="26"/>
      <c r="L219" s="69"/>
      <c r="M219" s="130"/>
      <c r="N219" s="26"/>
      <c r="O219" s="26"/>
      <c r="P219" s="26"/>
      <c r="Q219" s="26"/>
      <c r="R219" s="26"/>
      <c r="S219" s="26"/>
      <c r="T219" s="26"/>
      <c r="U219" s="26"/>
      <c r="V219" s="26"/>
      <c r="W219" s="26"/>
      <c r="X219" s="26"/>
      <c r="Y219" s="26"/>
      <c r="Z219" s="26"/>
      <c r="AA219" s="26"/>
    </row>
    <row r="220" spans="1:27" ht="60" customHeight="1" x14ac:dyDescent="0.2">
      <c r="A220" s="71"/>
      <c r="B220" s="71"/>
      <c r="C220" s="101"/>
      <c r="D220" s="26"/>
      <c r="E220" s="26"/>
      <c r="F220" s="26"/>
      <c r="G220" s="26"/>
      <c r="H220" s="26"/>
      <c r="I220" s="26"/>
      <c r="J220" s="26"/>
      <c r="K220" s="26"/>
      <c r="L220" s="69"/>
      <c r="M220" s="130"/>
      <c r="N220" s="26"/>
      <c r="O220" s="26"/>
      <c r="P220" s="26"/>
      <c r="Q220" s="26"/>
      <c r="R220" s="26"/>
      <c r="S220" s="26"/>
      <c r="T220" s="26"/>
      <c r="U220" s="26"/>
      <c r="V220" s="26"/>
      <c r="W220" s="26"/>
      <c r="X220" s="26"/>
      <c r="Y220" s="26"/>
      <c r="Z220" s="26"/>
      <c r="AA220" s="26"/>
    </row>
    <row r="221" spans="1:27" ht="60" customHeight="1" x14ac:dyDescent="0.2">
      <c r="A221" s="71"/>
      <c r="B221" s="71"/>
      <c r="C221" s="101"/>
      <c r="D221" s="26"/>
      <c r="E221" s="26"/>
      <c r="F221" s="26"/>
      <c r="G221" s="26"/>
      <c r="H221" s="26"/>
      <c r="I221" s="26"/>
      <c r="J221" s="26"/>
      <c r="K221" s="26"/>
      <c r="L221" s="69"/>
      <c r="M221" s="130"/>
      <c r="N221" s="26"/>
      <c r="O221" s="26"/>
      <c r="P221" s="26"/>
      <c r="Q221" s="26"/>
      <c r="R221" s="26"/>
      <c r="S221" s="26"/>
      <c r="T221" s="26"/>
      <c r="U221" s="26"/>
      <c r="V221" s="26"/>
      <c r="W221" s="26"/>
      <c r="X221" s="26"/>
      <c r="Y221" s="26"/>
      <c r="Z221" s="26"/>
      <c r="AA221" s="26"/>
    </row>
    <row r="222" spans="1:27" ht="60" customHeight="1" x14ac:dyDescent="0.2">
      <c r="A222" s="71"/>
      <c r="B222" s="71"/>
      <c r="C222" s="101"/>
      <c r="D222" s="26"/>
      <c r="E222" s="26"/>
      <c r="F222" s="26"/>
      <c r="G222" s="26"/>
      <c r="H222" s="26"/>
      <c r="I222" s="26"/>
      <c r="J222" s="26"/>
      <c r="K222" s="26"/>
      <c r="L222" s="69"/>
      <c r="M222" s="130"/>
      <c r="N222" s="26"/>
      <c r="O222" s="26"/>
      <c r="P222" s="26"/>
      <c r="Q222" s="26"/>
      <c r="R222" s="26"/>
      <c r="S222" s="26"/>
      <c r="T222" s="26"/>
      <c r="U222" s="26"/>
      <c r="V222" s="26"/>
      <c r="W222" s="26"/>
      <c r="X222" s="26"/>
      <c r="Y222" s="26"/>
      <c r="Z222" s="26"/>
      <c r="AA222" s="26"/>
    </row>
    <row r="223" spans="1:27" ht="60" customHeight="1" x14ac:dyDescent="0.2">
      <c r="A223" s="71"/>
      <c r="B223" s="71"/>
      <c r="C223" s="101"/>
      <c r="D223" s="26"/>
      <c r="E223" s="26"/>
      <c r="F223" s="26"/>
      <c r="G223" s="26"/>
      <c r="H223" s="26"/>
      <c r="I223" s="26"/>
      <c r="J223" s="26"/>
      <c r="K223" s="26"/>
      <c r="L223" s="69"/>
      <c r="M223" s="130"/>
      <c r="N223" s="26"/>
      <c r="O223" s="26"/>
      <c r="P223" s="26"/>
      <c r="Q223" s="26"/>
      <c r="R223" s="26"/>
      <c r="S223" s="26"/>
      <c r="T223" s="26"/>
      <c r="U223" s="26"/>
      <c r="V223" s="26"/>
      <c r="W223" s="26"/>
      <c r="X223" s="26"/>
      <c r="Y223" s="26"/>
      <c r="Z223" s="26"/>
      <c r="AA223" s="26"/>
    </row>
    <row r="224" spans="1:27" ht="60" customHeight="1" x14ac:dyDescent="0.2">
      <c r="A224" s="71"/>
      <c r="B224" s="71"/>
      <c r="C224" s="101"/>
      <c r="D224" s="26"/>
      <c r="E224" s="26"/>
      <c r="F224" s="26"/>
      <c r="G224" s="26"/>
      <c r="H224" s="26"/>
      <c r="I224" s="26"/>
      <c r="J224" s="26"/>
      <c r="K224" s="26"/>
      <c r="L224" s="69"/>
      <c r="M224" s="130"/>
      <c r="N224" s="26"/>
      <c r="O224" s="26"/>
      <c r="P224" s="26"/>
      <c r="Q224" s="26"/>
      <c r="R224" s="26"/>
      <c r="S224" s="26"/>
      <c r="T224" s="26"/>
      <c r="U224" s="26"/>
      <c r="V224" s="26"/>
      <c r="W224" s="26"/>
      <c r="X224" s="26"/>
      <c r="Y224" s="26"/>
      <c r="Z224" s="26"/>
      <c r="AA224" s="26"/>
    </row>
    <row r="225" spans="1:27" ht="60" customHeight="1" x14ac:dyDescent="0.2">
      <c r="A225" s="71"/>
      <c r="B225" s="71"/>
      <c r="C225" s="101"/>
      <c r="D225" s="26"/>
      <c r="E225" s="26"/>
      <c r="F225" s="26"/>
      <c r="G225" s="26"/>
      <c r="H225" s="26"/>
      <c r="I225" s="26"/>
      <c r="J225" s="26"/>
      <c r="K225" s="26"/>
      <c r="L225" s="69"/>
      <c r="M225" s="130"/>
      <c r="N225" s="26"/>
      <c r="O225" s="26"/>
      <c r="P225" s="26"/>
      <c r="Q225" s="26"/>
      <c r="R225" s="26"/>
      <c r="S225" s="26"/>
      <c r="T225" s="26"/>
      <c r="U225" s="26"/>
      <c r="V225" s="26"/>
      <c r="W225" s="26"/>
      <c r="X225" s="26"/>
      <c r="Y225" s="26"/>
      <c r="Z225" s="26"/>
      <c r="AA225" s="26"/>
    </row>
    <row r="226" spans="1:27" ht="60" customHeight="1" x14ac:dyDescent="0.2">
      <c r="A226" s="71"/>
      <c r="B226" s="71"/>
      <c r="C226" s="101"/>
      <c r="D226" s="26"/>
      <c r="E226" s="26"/>
      <c r="F226" s="26"/>
      <c r="G226" s="26"/>
      <c r="H226" s="26"/>
      <c r="I226" s="26"/>
      <c r="J226" s="26"/>
      <c r="K226" s="26"/>
      <c r="L226" s="69"/>
      <c r="M226" s="130"/>
      <c r="N226" s="26"/>
      <c r="O226" s="26"/>
      <c r="P226" s="26"/>
      <c r="Q226" s="26"/>
      <c r="R226" s="26"/>
      <c r="S226" s="26"/>
      <c r="T226" s="26"/>
      <c r="U226" s="26"/>
      <c r="V226" s="26"/>
      <c r="W226" s="26"/>
      <c r="X226" s="26"/>
      <c r="Y226" s="26"/>
      <c r="Z226" s="26"/>
      <c r="AA226" s="26"/>
    </row>
    <row r="227" spans="1:27" ht="60" customHeight="1" x14ac:dyDescent="0.2">
      <c r="A227" s="71"/>
      <c r="B227" s="71"/>
      <c r="C227" s="101"/>
      <c r="D227" s="26"/>
      <c r="E227" s="26"/>
      <c r="F227" s="26"/>
      <c r="G227" s="26"/>
      <c r="H227" s="26"/>
      <c r="I227" s="26"/>
      <c r="J227" s="26"/>
      <c r="K227" s="26"/>
      <c r="L227" s="69"/>
      <c r="M227" s="130"/>
      <c r="N227" s="26"/>
      <c r="O227" s="26"/>
      <c r="P227" s="26"/>
      <c r="Q227" s="26"/>
      <c r="R227" s="26"/>
      <c r="S227" s="26"/>
      <c r="T227" s="26"/>
      <c r="U227" s="26"/>
      <c r="V227" s="26"/>
      <c r="W227" s="26"/>
      <c r="X227" s="26"/>
      <c r="Y227" s="26"/>
      <c r="Z227" s="26"/>
      <c r="AA227" s="26"/>
    </row>
    <row r="228" spans="1:27" ht="60" customHeight="1" x14ac:dyDescent="0.2">
      <c r="A228" s="71"/>
      <c r="B228" s="71"/>
      <c r="C228" s="101"/>
      <c r="D228" s="26"/>
      <c r="E228" s="26"/>
      <c r="F228" s="26"/>
      <c r="G228" s="26"/>
      <c r="H228" s="26"/>
      <c r="I228" s="26"/>
      <c r="J228" s="26"/>
      <c r="K228" s="26"/>
      <c r="L228" s="69"/>
      <c r="M228" s="130"/>
      <c r="N228" s="26"/>
      <c r="O228" s="26"/>
      <c r="P228" s="26"/>
      <c r="Q228" s="26"/>
      <c r="R228" s="26"/>
      <c r="S228" s="26"/>
      <c r="T228" s="26"/>
      <c r="U228" s="26"/>
      <c r="V228" s="26"/>
      <c r="W228" s="26"/>
      <c r="X228" s="26"/>
      <c r="Y228" s="26"/>
      <c r="Z228" s="26"/>
      <c r="AA228" s="26"/>
    </row>
    <row r="229" spans="1:27" ht="60" customHeight="1" x14ac:dyDescent="0.2">
      <c r="A229" s="71"/>
      <c r="B229" s="71"/>
      <c r="C229" s="101"/>
      <c r="D229" s="26"/>
      <c r="E229" s="26"/>
      <c r="F229" s="26"/>
      <c r="G229" s="26"/>
      <c r="H229" s="26"/>
      <c r="I229" s="26"/>
      <c r="J229" s="26"/>
      <c r="K229" s="26"/>
      <c r="L229" s="69"/>
      <c r="M229" s="130"/>
      <c r="N229" s="26"/>
      <c r="O229" s="26"/>
      <c r="P229" s="26"/>
      <c r="Q229" s="26"/>
      <c r="R229" s="26"/>
      <c r="S229" s="26"/>
      <c r="T229" s="26"/>
      <c r="U229" s="26"/>
      <c r="V229" s="26"/>
      <c r="W229" s="26"/>
      <c r="X229" s="26"/>
      <c r="Y229" s="26"/>
      <c r="Z229" s="26"/>
      <c r="AA229" s="26"/>
    </row>
    <row r="230" spans="1:27" ht="60" customHeight="1" x14ac:dyDescent="0.2">
      <c r="A230" s="71"/>
      <c r="B230" s="71"/>
      <c r="C230" s="101"/>
      <c r="D230" s="26"/>
      <c r="E230" s="26"/>
      <c r="F230" s="26"/>
      <c r="G230" s="26"/>
      <c r="H230" s="26"/>
      <c r="I230" s="26"/>
      <c r="J230" s="26"/>
      <c r="K230" s="26"/>
      <c r="L230" s="69"/>
      <c r="M230" s="130"/>
      <c r="N230" s="26"/>
      <c r="O230" s="26"/>
      <c r="P230" s="26"/>
      <c r="Q230" s="26"/>
      <c r="R230" s="26"/>
      <c r="S230" s="26"/>
      <c r="T230" s="26"/>
      <c r="U230" s="26"/>
      <c r="V230" s="26"/>
      <c r="W230" s="26"/>
      <c r="X230" s="26"/>
      <c r="Y230" s="26"/>
      <c r="Z230" s="26"/>
      <c r="AA230" s="26"/>
    </row>
    <row r="231" spans="1:27" ht="60" customHeight="1" x14ac:dyDescent="0.2">
      <c r="A231" s="71"/>
      <c r="B231" s="71"/>
      <c r="C231" s="101"/>
      <c r="D231" s="26"/>
      <c r="E231" s="26"/>
      <c r="F231" s="26"/>
      <c r="G231" s="26"/>
      <c r="H231" s="26"/>
      <c r="I231" s="26"/>
      <c r="J231" s="26"/>
      <c r="K231" s="26"/>
      <c r="L231" s="69"/>
      <c r="M231" s="130"/>
      <c r="N231" s="26"/>
      <c r="O231" s="26"/>
      <c r="P231" s="26"/>
      <c r="Q231" s="26"/>
      <c r="R231" s="26"/>
      <c r="S231" s="26"/>
      <c r="T231" s="26"/>
      <c r="U231" s="26"/>
      <c r="V231" s="26"/>
      <c r="W231" s="26"/>
      <c r="X231" s="26"/>
      <c r="Y231" s="26"/>
      <c r="Z231" s="26"/>
      <c r="AA231" s="26"/>
    </row>
    <row r="232" spans="1:27" ht="60" customHeight="1" x14ac:dyDescent="0.2">
      <c r="A232" s="71"/>
      <c r="B232" s="71"/>
      <c r="C232" s="101"/>
      <c r="D232" s="26"/>
      <c r="E232" s="26"/>
      <c r="F232" s="26"/>
      <c r="G232" s="26"/>
      <c r="H232" s="26"/>
      <c r="I232" s="26"/>
      <c r="J232" s="26"/>
      <c r="K232" s="26"/>
      <c r="L232" s="69"/>
      <c r="M232" s="130"/>
      <c r="N232" s="26"/>
      <c r="O232" s="26"/>
      <c r="P232" s="26"/>
      <c r="Q232" s="26"/>
      <c r="R232" s="26"/>
      <c r="S232" s="26"/>
      <c r="T232" s="26"/>
      <c r="U232" s="26"/>
      <c r="V232" s="26"/>
      <c r="W232" s="26"/>
      <c r="X232" s="26"/>
      <c r="Y232" s="26"/>
      <c r="Z232" s="26"/>
      <c r="AA232" s="26"/>
    </row>
    <row r="233" spans="1:27" ht="60" customHeight="1" x14ac:dyDescent="0.2">
      <c r="A233" s="71"/>
      <c r="B233" s="71"/>
      <c r="C233" s="101"/>
      <c r="D233" s="26"/>
      <c r="E233" s="26"/>
      <c r="F233" s="26"/>
      <c r="G233" s="26"/>
      <c r="H233" s="26"/>
      <c r="I233" s="26"/>
      <c r="J233" s="26"/>
      <c r="K233" s="26"/>
      <c r="L233" s="69"/>
      <c r="M233" s="130"/>
      <c r="N233" s="26"/>
      <c r="O233" s="26"/>
      <c r="P233" s="26"/>
      <c r="Q233" s="26"/>
      <c r="R233" s="26"/>
      <c r="S233" s="26"/>
      <c r="T233" s="26"/>
      <c r="U233" s="26"/>
      <c r="V233" s="26"/>
      <c r="W233" s="26"/>
      <c r="X233" s="26"/>
      <c r="Y233" s="26"/>
      <c r="Z233" s="26"/>
      <c r="AA233" s="26"/>
    </row>
    <row r="234" spans="1:27" ht="60" customHeight="1" x14ac:dyDescent="0.2">
      <c r="A234" s="71"/>
      <c r="B234" s="71"/>
      <c r="C234" s="101"/>
      <c r="D234" s="26"/>
      <c r="E234" s="26"/>
      <c r="F234" s="26"/>
      <c r="G234" s="26"/>
      <c r="H234" s="26"/>
      <c r="I234" s="26"/>
      <c r="J234" s="26"/>
      <c r="K234" s="26"/>
      <c r="L234" s="69"/>
      <c r="M234" s="130"/>
      <c r="N234" s="26"/>
      <c r="O234" s="26"/>
      <c r="P234" s="26"/>
      <c r="Q234" s="26"/>
      <c r="R234" s="26"/>
      <c r="S234" s="26"/>
      <c r="T234" s="26"/>
      <c r="U234" s="26"/>
      <c r="V234" s="26"/>
      <c r="W234" s="26"/>
      <c r="X234" s="26"/>
      <c r="Y234" s="26"/>
      <c r="Z234" s="26"/>
      <c r="AA234" s="26"/>
    </row>
    <row r="235" spans="1:27" ht="60" customHeight="1" x14ac:dyDescent="0.2">
      <c r="A235" s="71"/>
      <c r="B235" s="71"/>
      <c r="C235" s="101"/>
      <c r="D235" s="26"/>
      <c r="E235" s="26"/>
      <c r="F235" s="26"/>
      <c r="G235" s="26"/>
      <c r="H235" s="26"/>
      <c r="I235" s="26"/>
      <c r="J235" s="26"/>
      <c r="K235" s="26"/>
      <c r="L235" s="69"/>
      <c r="M235" s="130"/>
      <c r="N235" s="26"/>
      <c r="O235" s="26"/>
      <c r="P235" s="26"/>
      <c r="Q235" s="26"/>
      <c r="R235" s="26"/>
      <c r="S235" s="26"/>
      <c r="T235" s="26"/>
      <c r="U235" s="26"/>
      <c r="V235" s="26"/>
      <c r="W235" s="26"/>
      <c r="X235" s="26"/>
      <c r="Y235" s="26"/>
      <c r="Z235" s="26"/>
      <c r="AA235" s="26"/>
    </row>
    <row r="236" spans="1:27" ht="60" customHeight="1" x14ac:dyDescent="0.2">
      <c r="A236" s="71"/>
      <c r="B236" s="71"/>
      <c r="C236" s="101"/>
      <c r="D236" s="26"/>
      <c r="E236" s="26"/>
      <c r="F236" s="26"/>
      <c r="G236" s="26"/>
      <c r="H236" s="26"/>
      <c r="I236" s="26"/>
      <c r="J236" s="26"/>
      <c r="K236" s="26"/>
      <c r="L236" s="69"/>
      <c r="M236" s="130"/>
      <c r="N236" s="26"/>
      <c r="O236" s="26"/>
      <c r="P236" s="26"/>
      <c r="Q236" s="26"/>
      <c r="R236" s="26"/>
      <c r="S236" s="26"/>
      <c r="T236" s="26"/>
      <c r="U236" s="26"/>
      <c r="V236" s="26"/>
      <c r="W236" s="26"/>
      <c r="X236" s="26"/>
      <c r="Y236" s="26"/>
      <c r="Z236" s="26"/>
      <c r="AA236" s="26"/>
    </row>
    <row r="237" spans="1:27" ht="60" customHeight="1" x14ac:dyDescent="0.2">
      <c r="A237" s="71"/>
      <c r="B237" s="71"/>
      <c r="C237" s="101"/>
      <c r="D237" s="26"/>
      <c r="E237" s="26"/>
      <c r="F237" s="26"/>
      <c r="G237" s="26"/>
      <c r="H237" s="26"/>
      <c r="I237" s="26"/>
      <c r="J237" s="26"/>
      <c r="K237" s="26"/>
      <c r="L237" s="69"/>
      <c r="M237" s="130"/>
      <c r="N237" s="26"/>
      <c r="O237" s="26"/>
      <c r="P237" s="26"/>
      <c r="Q237" s="26"/>
      <c r="R237" s="26"/>
      <c r="S237" s="26"/>
      <c r="T237" s="26"/>
      <c r="U237" s="26"/>
      <c r="V237" s="26"/>
      <c r="W237" s="26"/>
      <c r="X237" s="26"/>
      <c r="Y237" s="26"/>
      <c r="Z237" s="26"/>
      <c r="AA237" s="26"/>
    </row>
    <row r="238" spans="1:27" ht="60" customHeight="1" x14ac:dyDescent="0.2">
      <c r="A238" s="71"/>
      <c r="B238" s="71"/>
      <c r="C238" s="101"/>
      <c r="D238" s="26"/>
      <c r="E238" s="26"/>
      <c r="F238" s="26"/>
      <c r="G238" s="26"/>
      <c r="H238" s="26"/>
      <c r="I238" s="26"/>
      <c r="J238" s="26"/>
      <c r="K238" s="26"/>
      <c r="L238" s="69"/>
      <c r="M238" s="130"/>
      <c r="N238" s="26"/>
      <c r="O238" s="26"/>
      <c r="P238" s="26"/>
      <c r="Q238" s="26"/>
      <c r="R238" s="26"/>
      <c r="S238" s="26"/>
      <c r="T238" s="26"/>
      <c r="U238" s="26"/>
      <c r="V238" s="26"/>
      <c r="W238" s="26"/>
      <c r="X238" s="26"/>
      <c r="Y238" s="26"/>
      <c r="Z238" s="26"/>
      <c r="AA238" s="26"/>
    </row>
    <row r="239" spans="1:27" ht="60" customHeight="1" x14ac:dyDescent="0.2">
      <c r="A239" s="71"/>
      <c r="B239" s="71"/>
      <c r="C239" s="101"/>
      <c r="D239" s="26"/>
      <c r="E239" s="26"/>
      <c r="F239" s="26"/>
      <c r="G239" s="26"/>
      <c r="H239" s="26"/>
      <c r="I239" s="26"/>
      <c r="J239" s="26"/>
      <c r="K239" s="26"/>
      <c r="L239" s="69"/>
      <c r="M239" s="130"/>
      <c r="N239" s="26"/>
      <c r="O239" s="26"/>
      <c r="P239" s="26"/>
      <c r="Q239" s="26"/>
      <c r="R239" s="26"/>
      <c r="S239" s="26"/>
      <c r="T239" s="26"/>
      <c r="U239" s="26"/>
      <c r="V239" s="26"/>
      <c r="W239" s="26"/>
      <c r="X239" s="26"/>
      <c r="Y239" s="26"/>
      <c r="Z239" s="26"/>
      <c r="AA239" s="26"/>
    </row>
    <row r="240" spans="1:27" ht="60" customHeight="1" x14ac:dyDescent="0.2">
      <c r="A240" s="71"/>
      <c r="B240" s="71"/>
      <c r="C240" s="101"/>
      <c r="D240" s="26"/>
      <c r="E240" s="26"/>
      <c r="F240" s="26"/>
      <c r="G240" s="26"/>
      <c r="H240" s="26"/>
      <c r="I240" s="26"/>
      <c r="J240" s="26"/>
      <c r="K240" s="26"/>
      <c r="L240" s="69"/>
      <c r="M240" s="130"/>
      <c r="N240" s="26"/>
      <c r="O240" s="26"/>
      <c r="P240" s="26"/>
      <c r="Q240" s="26"/>
      <c r="R240" s="26"/>
      <c r="S240" s="26"/>
      <c r="T240" s="26"/>
      <c r="U240" s="26"/>
      <c r="V240" s="26"/>
      <c r="W240" s="26"/>
      <c r="X240" s="26"/>
      <c r="Y240" s="26"/>
      <c r="Z240" s="26"/>
      <c r="AA240" s="26"/>
    </row>
    <row r="241" spans="1:27" ht="60" customHeight="1" x14ac:dyDescent="0.2">
      <c r="A241" s="71"/>
      <c r="B241" s="71"/>
      <c r="C241" s="101"/>
      <c r="D241" s="26"/>
      <c r="E241" s="26"/>
      <c r="F241" s="26"/>
      <c r="G241" s="26"/>
      <c r="H241" s="26"/>
      <c r="I241" s="26"/>
      <c r="J241" s="26"/>
      <c r="K241" s="26"/>
      <c r="L241" s="69"/>
      <c r="M241" s="130"/>
      <c r="N241" s="26"/>
      <c r="O241" s="26"/>
      <c r="P241" s="26"/>
      <c r="Q241" s="26"/>
      <c r="R241" s="26"/>
      <c r="S241" s="26"/>
      <c r="T241" s="26"/>
      <c r="U241" s="26"/>
      <c r="V241" s="26"/>
      <c r="W241" s="26"/>
      <c r="X241" s="26"/>
      <c r="Y241" s="26"/>
      <c r="Z241" s="26"/>
      <c r="AA241" s="26"/>
    </row>
    <row r="242" spans="1:27" ht="60" customHeight="1" x14ac:dyDescent="0.2">
      <c r="A242" s="71"/>
      <c r="B242" s="71"/>
      <c r="C242" s="101"/>
      <c r="D242" s="26"/>
      <c r="E242" s="26"/>
      <c r="F242" s="26"/>
      <c r="G242" s="26"/>
      <c r="H242" s="26"/>
      <c r="I242" s="26"/>
      <c r="J242" s="26"/>
      <c r="K242" s="26"/>
      <c r="L242" s="69"/>
      <c r="M242" s="130"/>
      <c r="N242" s="26"/>
      <c r="O242" s="26"/>
      <c r="P242" s="26"/>
      <c r="Q242" s="26"/>
      <c r="R242" s="26"/>
      <c r="S242" s="26"/>
      <c r="T242" s="26"/>
      <c r="U242" s="26"/>
      <c r="V242" s="26"/>
      <c r="W242" s="26"/>
      <c r="X242" s="26"/>
      <c r="Y242" s="26"/>
      <c r="Z242" s="26"/>
      <c r="AA242" s="26"/>
    </row>
    <row r="243" spans="1:27" ht="60" customHeight="1" x14ac:dyDescent="0.2">
      <c r="A243" s="71"/>
      <c r="B243" s="71"/>
      <c r="C243" s="101"/>
      <c r="D243" s="26"/>
      <c r="E243" s="26"/>
      <c r="F243" s="26"/>
      <c r="G243" s="26"/>
      <c r="H243" s="26"/>
      <c r="I243" s="26"/>
      <c r="J243" s="26"/>
      <c r="K243" s="26"/>
      <c r="L243" s="69"/>
      <c r="M243" s="130"/>
      <c r="N243" s="26"/>
      <c r="O243" s="26"/>
      <c r="P243" s="26"/>
      <c r="Q243" s="26"/>
      <c r="R243" s="26"/>
      <c r="S243" s="26"/>
      <c r="T243" s="26"/>
      <c r="U243" s="26"/>
      <c r="V243" s="26"/>
      <c r="W243" s="26"/>
      <c r="X243" s="26"/>
      <c r="Y243" s="26"/>
      <c r="Z243" s="26"/>
      <c r="AA243" s="26"/>
    </row>
    <row r="244" spans="1:27" ht="60" customHeight="1" x14ac:dyDescent="0.2">
      <c r="A244" s="71"/>
      <c r="B244" s="71"/>
      <c r="C244" s="101"/>
      <c r="D244" s="26"/>
      <c r="E244" s="26"/>
      <c r="F244" s="26"/>
      <c r="G244" s="26"/>
      <c r="H244" s="26"/>
      <c r="I244" s="26"/>
      <c r="J244" s="26"/>
      <c r="K244" s="26"/>
      <c r="L244" s="69"/>
      <c r="M244" s="130"/>
      <c r="N244" s="26"/>
      <c r="O244" s="26"/>
      <c r="P244" s="26"/>
      <c r="Q244" s="26"/>
      <c r="R244" s="26"/>
      <c r="S244" s="26"/>
      <c r="T244" s="26"/>
      <c r="U244" s="26"/>
      <c r="V244" s="26"/>
      <c r="W244" s="26"/>
      <c r="X244" s="26"/>
      <c r="Y244" s="26"/>
      <c r="Z244" s="26"/>
      <c r="AA244" s="26"/>
    </row>
    <row r="245" spans="1:27" ht="60" customHeight="1" x14ac:dyDescent="0.2">
      <c r="A245" s="71"/>
      <c r="B245" s="71"/>
      <c r="C245" s="101"/>
      <c r="D245" s="26"/>
      <c r="E245" s="26"/>
      <c r="F245" s="26"/>
      <c r="G245" s="26"/>
      <c r="H245" s="26"/>
      <c r="I245" s="26"/>
      <c r="J245" s="26"/>
      <c r="K245" s="26"/>
      <c r="L245" s="69"/>
      <c r="M245" s="130"/>
      <c r="N245" s="26"/>
      <c r="O245" s="26"/>
      <c r="P245" s="26"/>
      <c r="Q245" s="26"/>
      <c r="R245" s="26"/>
      <c r="S245" s="26"/>
      <c r="T245" s="26"/>
      <c r="U245" s="26"/>
      <c r="V245" s="26"/>
      <c r="W245" s="26"/>
      <c r="X245" s="26"/>
      <c r="Y245" s="26"/>
      <c r="Z245" s="26"/>
      <c r="AA245" s="26"/>
    </row>
    <row r="246" spans="1:27" ht="60" customHeight="1" x14ac:dyDescent="0.2">
      <c r="A246" s="71"/>
      <c r="B246" s="71"/>
      <c r="C246" s="101"/>
      <c r="D246" s="26"/>
      <c r="E246" s="26"/>
      <c r="F246" s="26"/>
      <c r="G246" s="26"/>
      <c r="H246" s="26"/>
      <c r="I246" s="26"/>
      <c r="J246" s="26"/>
      <c r="K246" s="26"/>
      <c r="L246" s="69"/>
      <c r="M246" s="130"/>
      <c r="N246" s="26"/>
      <c r="O246" s="26"/>
      <c r="P246" s="26"/>
      <c r="Q246" s="26"/>
      <c r="R246" s="26"/>
      <c r="S246" s="26"/>
      <c r="T246" s="26"/>
      <c r="U246" s="26"/>
      <c r="V246" s="26"/>
      <c r="W246" s="26"/>
      <c r="X246" s="26"/>
      <c r="Y246" s="26"/>
      <c r="Z246" s="26"/>
      <c r="AA246" s="26"/>
    </row>
    <row r="247" spans="1:27" ht="60" customHeight="1" x14ac:dyDescent="0.2">
      <c r="A247" s="71"/>
      <c r="B247" s="71"/>
      <c r="C247" s="101"/>
      <c r="D247" s="26"/>
      <c r="E247" s="26"/>
      <c r="F247" s="26"/>
      <c r="G247" s="26"/>
      <c r="H247" s="26"/>
      <c r="I247" s="26"/>
      <c r="J247" s="26"/>
      <c r="K247" s="26"/>
      <c r="L247" s="69"/>
      <c r="M247" s="130"/>
      <c r="N247" s="26"/>
      <c r="O247" s="26"/>
      <c r="P247" s="26"/>
      <c r="Q247" s="26"/>
      <c r="R247" s="26"/>
      <c r="S247" s="26"/>
      <c r="T247" s="26"/>
      <c r="U247" s="26"/>
      <c r="V247" s="26"/>
      <c r="W247" s="26"/>
      <c r="X247" s="26"/>
      <c r="Y247" s="26"/>
      <c r="Z247" s="26"/>
      <c r="AA247" s="26"/>
    </row>
    <row r="248" spans="1:27" ht="60" customHeight="1" x14ac:dyDescent="0.2">
      <c r="A248" s="71"/>
      <c r="B248" s="71"/>
      <c r="C248" s="101"/>
      <c r="D248" s="26"/>
      <c r="E248" s="26"/>
      <c r="F248" s="26"/>
      <c r="G248" s="26"/>
      <c r="H248" s="26"/>
      <c r="I248" s="26"/>
      <c r="J248" s="26"/>
      <c r="K248" s="26"/>
      <c r="L248" s="69"/>
      <c r="M248" s="130"/>
      <c r="N248" s="26"/>
      <c r="O248" s="26"/>
      <c r="P248" s="26"/>
      <c r="Q248" s="26"/>
      <c r="R248" s="26"/>
      <c r="S248" s="26"/>
      <c r="T248" s="26"/>
      <c r="U248" s="26"/>
      <c r="V248" s="26"/>
      <c r="W248" s="26"/>
      <c r="X248" s="26"/>
      <c r="Y248" s="26"/>
      <c r="Z248" s="26"/>
      <c r="AA248" s="26"/>
    </row>
    <row r="249" spans="1:27" ht="60" customHeight="1" x14ac:dyDescent="0.2">
      <c r="A249" s="71"/>
      <c r="B249" s="71"/>
      <c r="C249" s="101"/>
      <c r="D249" s="26"/>
      <c r="E249" s="26"/>
      <c r="F249" s="26"/>
      <c r="G249" s="26"/>
      <c r="H249" s="26"/>
      <c r="I249" s="26"/>
      <c r="J249" s="26"/>
      <c r="K249" s="26"/>
      <c r="L249" s="69"/>
      <c r="M249" s="130"/>
      <c r="N249" s="26"/>
      <c r="O249" s="26"/>
      <c r="P249" s="26"/>
      <c r="Q249" s="26"/>
      <c r="R249" s="26"/>
      <c r="S249" s="26"/>
      <c r="T249" s="26"/>
      <c r="U249" s="26"/>
      <c r="V249" s="26"/>
      <c r="W249" s="26"/>
      <c r="X249" s="26"/>
      <c r="Y249" s="26"/>
      <c r="Z249" s="26"/>
      <c r="AA249" s="26"/>
    </row>
    <row r="250" spans="1:27" ht="60" customHeight="1" x14ac:dyDescent="0.2">
      <c r="A250" s="71"/>
      <c r="B250" s="71"/>
      <c r="C250" s="101"/>
      <c r="D250" s="26"/>
      <c r="E250" s="26"/>
      <c r="F250" s="26"/>
      <c r="G250" s="26"/>
      <c r="H250" s="26"/>
      <c r="I250" s="26"/>
      <c r="J250" s="26"/>
      <c r="K250" s="26"/>
      <c r="L250" s="69"/>
      <c r="M250" s="130"/>
      <c r="N250" s="26"/>
      <c r="O250" s="26"/>
      <c r="P250" s="26"/>
      <c r="Q250" s="26"/>
      <c r="R250" s="26"/>
      <c r="S250" s="26"/>
      <c r="T250" s="26"/>
      <c r="U250" s="26"/>
      <c r="V250" s="26"/>
      <c r="W250" s="26"/>
      <c r="X250" s="26"/>
      <c r="Y250" s="26"/>
      <c r="Z250" s="26"/>
      <c r="AA250" s="26"/>
    </row>
    <row r="251" spans="1:27" ht="60" customHeight="1" x14ac:dyDescent="0.2">
      <c r="A251" s="71"/>
      <c r="B251" s="71"/>
      <c r="C251" s="101"/>
      <c r="D251" s="26"/>
      <c r="E251" s="26"/>
      <c r="F251" s="26"/>
      <c r="G251" s="26"/>
      <c r="H251" s="26"/>
      <c r="I251" s="26"/>
      <c r="J251" s="26"/>
      <c r="K251" s="26"/>
      <c r="L251" s="69"/>
      <c r="M251" s="130"/>
      <c r="N251" s="26"/>
      <c r="O251" s="26"/>
      <c r="P251" s="26"/>
      <c r="Q251" s="26"/>
      <c r="R251" s="26"/>
      <c r="S251" s="26"/>
      <c r="T251" s="26"/>
      <c r="U251" s="26"/>
      <c r="V251" s="26"/>
      <c r="W251" s="26"/>
      <c r="X251" s="26"/>
      <c r="Y251" s="26"/>
      <c r="Z251" s="26"/>
      <c r="AA251" s="26"/>
    </row>
    <row r="252" spans="1:27" ht="60" customHeight="1" x14ac:dyDescent="0.2">
      <c r="A252" s="71"/>
      <c r="B252" s="71"/>
      <c r="C252" s="101"/>
      <c r="D252" s="26"/>
      <c r="E252" s="26"/>
      <c r="F252" s="26"/>
      <c r="G252" s="26"/>
      <c r="H252" s="26"/>
      <c r="I252" s="26"/>
      <c r="J252" s="26"/>
      <c r="K252" s="26"/>
      <c r="L252" s="69"/>
      <c r="M252" s="130"/>
      <c r="N252" s="26"/>
      <c r="O252" s="26"/>
      <c r="P252" s="26"/>
      <c r="Q252" s="26"/>
      <c r="R252" s="26"/>
      <c r="S252" s="26"/>
      <c r="T252" s="26"/>
      <c r="U252" s="26"/>
      <c r="V252" s="26"/>
      <c r="W252" s="26"/>
      <c r="X252" s="26"/>
      <c r="Y252" s="26"/>
      <c r="Z252" s="26"/>
      <c r="AA252" s="26"/>
    </row>
    <row r="253" spans="1:27" ht="60" customHeight="1" x14ac:dyDescent="0.2">
      <c r="A253" s="71"/>
      <c r="B253" s="71"/>
      <c r="C253" s="101"/>
      <c r="D253" s="26"/>
      <c r="E253" s="26"/>
      <c r="F253" s="26"/>
      <c r="G253" s="26"/>
      <c r="H253" s="26"/>
      <c r="I253" s="26"/>
      <c r="J253" s="26"/>
      <c r="K253" s="26"/>
      <c r="L253" s="69"/>
      <c r="M253" s="130"/>
      <c r="N253" s="26"/>
      <c r="O253" s="26"/>
      <c r="P253" s="26"/>
      <c r="Q253" s="26"/>
      <c r="R253" s="26"/>
      <c r="S253" s="26"/>
      <c r="T253" s="26"/>
      <c r="U253" s="26"/>
      <c r="V253" s="26"/>
      <c r="W253" s="26"/>
      <c r="X253" s="26"/>
      <c r="Y253" s="26"/>
      <c r="Z253" s="26"/>
      <c r="AA253" s="26"/>
    </row>
    <row r="254" spans="1:27" ht="60" customHeight="1" x14ac:dyDescent="0.2">
      <c r="A254" s="71"/>
      <c r="B254" s="71"/>
      <c r="C254" s="101"/>
      <c r="D254" s="26"/>
      <c r="E254" s="26"/>
      <c r="F254" s="26"/>
      <c r="G254" s="26"/>
      <c r="H254" s="26"/>
      <c r="I254" s="26"/>
      <c r="J254" s="26"/>
      <c r="K254" s="26"/>
      <c r="L254" s="69"/>
      <c r="M254" s="130"/>
      <c r="N254" s="26"/>
      <c r="O254" s="26"/>
      <c r="P254" s="26"/>
      <c r="Q254" s="26"/>
      <c r="R254" s="26"/>
      <c r="S254" s="26"/>
      <c r="T254" s="26"/>
      <c r="U254" s="26"/>
      <c r="V254" s="26"/>
      <c r="W254" s="26"/>
      <c r="X254" s="26"/>
      <c r="Y254" s="26"/>
      <c r="Z254" s="26"/>
      <c r="AA254" s="26"/>
    </row>
    <row r="255" spans="1:27" ht="60" customHeight="1" x14ac:dyDescent="0.2">
      <c r="A255" s="71"/>
      <c r="B255" s="71"/>
      <c r="C255" s="101"/>
      <c r="D255" s="26"/>
      <c r="E255" s="26"/>
      <c r="F255" s="26"/>
      <c r="G255" s="26"/>
      <c r="H255" s="26"/>
      <c r="I255" s="26"/>
      <c r="J255" s="26"/>
      <c r="K255" s="26"/>
      <c r="L255" s="69"/>
      <c r="M255" s="130"/>
      <c r="N255" s="26"/>
      <c r="O255" s="26"/>
      <c r="P255" s="26"/>
      <c r="Q255" s="26"/>
      <c r="R255" s="26"/>
      <c r="S255" s="26"/>
      <c r="T255" s="26"/>
      <c r="U255" s="26"/>
      <c r="V255" s="26"/>
      <c r="W255" s="26"/>
      <c r="X255" s="26"/>
      <c r="Y255" s="26"/>
      <c r="Z255" s="26"/>
      <c r="AA255" s="26"/>
    </row>
    <row r="256" spans="1:27" ht="60" customHeight="1" x14ac:dyDescent="0.2">
      <c r="A256" s="71"/>
      <c r="B256" s="71"/>
      <c r="C256" s="101"/>
      <c r="D256" s="26"/>
      <c r="E256" s="26"/>
      <c r="F256" s="26"/>
      <c r="G256" s="26"/>
      <c r="H256" s="26"/>
      <c r="I256" s="26"/>
      <c r="J256" s="26"/>
      <c r="K256" s="26"/>
      <c r="L256" s="69"/>
      <c r="M256" s="130"/>
      <c r="N256" s="26"/>
      <c r="O256" s="26"/>
      <c r="P256" s="26"/>
      <c r="Q256" s="26"/>
      <c r="R256" s="26"/>
      <c r="S256" s="26"/>
      <c r="T256" s="26"/>
      <c r="U256" s="26"/>
      <c r="V256" s="26"/>
      <c r="W256" s="26"/>
      <c r="X256" s="26"/>
      <c r="Y256" s="26"/>
      <c r="Z256" s="26"/>
      <c r="AA256" s="26"/>
    </row>
    <row r="257" spans="1:27" ht="60" customHeight="1" x14ac:dyDescent="0.2">
      <c r="A257" s="71"/>
      <c r="B257" s="71"/>
      <c r="C257" s="101"/>
      <c r="D257" s="26"/>
      <c r="E257" s="26"/>
      <c r="F257" s="26"/>
      <c r="G257" s="26"/>
      <c r="H257" s="26"/>
      <c r="I257" s="26"/>
      <c r="J257" s="26"/>
      <c r="K257" s="26"/>
      <c r="L257" s="69"/>
      <c r="M257" s="130"/>
      <c r="N257" s="26"/>
      <c r="O257" s="26"/>
      <c r="P257" s="26"/>
      <c r="Q257" s="26"/>
      <c r="R257" s="26"/>
      <c r="S257" s="26"/>
      <c r="T257" s="26"/>
      <c r="U257" s="26"/>
      <c r="V257" s="26"/>
      <c r="W257" s="26"/>
      <c r="X257" s="26"/>
      <c r="Y257" s="26"/>
      <c r="Z257" s="26"/>
      <c r="AA257" s="26"/>
    </row>
    <row r="258" spans="1:27" ht="60" customHeight="1" x14ac:dyDescent="0.2">
      <c r="A258" s="71"/>
      <c r="B258" s="71"/>
      <c r="C258" s="101"/>
      <c r="D258" s="26"/>
      <c r="E258" s="26"/>
      <c r="F258" s="26"/>
      <c r="G258" s="26"/>
      <c r="H258" s="26"/>
      <c r="I258" s="26"/>
      <c r="J258" s="26"/>
      <c r="K258" s="26"/>
      <c r="L258" s="69"/>
      <c r="M258" s="130"/>
      <c r="N258" s="26"/>
      <c r="O258" s="26"/>
      <c r="P258" s="26"/>
      <c r="Q258" s="26"/>
      <c r="R258" s="26"/>
      <c r="S258" s="26"/>
      <c r="T258" s="26"/>
      <c r="U258" s="26"/>
      <c r="V258" s="26"/>
      <c r="W258" s="26"/>
      <c r="X258" s="26"/>
      <c r="Y258" s="26"/>
      <c r="Z258" s="26"/>
      <c r="AA258" s="26"/>
    </row>
    <row r="259" spans="1:27" ht="60" customHeight="1" x14ac:dyDescent="0.2">
      <c r="A259" s="71"/>
      <c r="B259" s="71"/>
      <c r="C259" s="101"/>
      <c r="D259" s="26"/>
      <c r="E259" s="26"/>
      <c r="F259" s="26"/>
      <c r="G259" s="26"/>
      <c r="H259" s="26"/>
      <c r="I259" s="26"/>
      <c r="J259" s="26"/>
      <c r="K259" s="26"/>
      <c r="L259" s="69"/>
      <c r="M259" s="130"/>
      <c r="N259" s="26"/>
      <c r="O259" s="26"/>
      <c r="P259" s="26"/>
      <c r="Q259" s="26"/>
      <c r="R259" s="26"/>
      <c r="S259" s="26"/>
      <c r="T259" s="26"/>
      <c r="U259" s="26"/>
      <c r="V259" s="26"/>
      <c r="W259" s="26"/>
      <c r="X259" s="26"/>
      <c r="Y259" s="26"/>
      <c r="Z259" s="26"/>
      <c r="AA259" s="26"/>
    </row>
    <row r="260" spans="1:27" ht="60" customHeight="1" x14ac:dyDescent="0.2">
      <c r="A260" s="71"/>
      <c r="B260" s="71"/>
      <c r="C260" s="101"/>
      <c r="D260" s="26"/>
      <c r="E260" s="26"/>
      <c r="F260" s="26"/>
      <c r="G260" s="26"/>
      <c r="H260" s="26"/>
      <c r="I260" s="26"/>
      <c r="J260" s="26"/>
      <c r="K260" s="26"/>
      <c r="L260" s="69"/>
      <c r="M260" s="130"/>
      <c r="N260" s="26"/>
      <c r="O260" s="26"/>
      <c r="P260" s="26"/>
      <c r="Q260" s="26"/>
      <c r="R260" s="26"/>
      <c r="S260" s="26"/>
      <c r="T260" s="26"/>
      <c r="U260" s="26"/>
      <c r="V260" s="26"/>
      <c r="W260" s="26"/>
      <c r="X260" s="26"/>
      <c r="Y260" s="26"/>
      <c r="Z260" s="26"/>
      <c r="AA260" s="26"/>
    </row>
    <row r="261" spans="1:27" ht="60" customHeight="1" x14ac:dyDescent="0.2">
      <c r="A261" s="71"/>
      <c r="B261" s="71"/>
      <c r="C261" s="101"/>
      <c r="D261" s="26"/>
      <c r="E261" s="26"/>
      <c r="F261" s="26"/>
      <c r="G261" s="26"/>
      <c r="H261" s="26"/>
      <c r="I261" s="26"/>
      <c r="J261" s="26"/>
      <c r="K261" s="26"/>
      <c r="L261" s="69"/>
      <c r="M261" s="130"/>
      <c r="N261" s="26"/>
      <c r="O261" s="26"/>
      <c r="P261" s="26"/>
      <c r="Q261" s="26"/>
      <c r="R261" s="26"/>
      <c r="S261" s="26"/>
      <c r="T261" s="26"/>
      <c r="U261" s="26"/>
      <c r="V261" s="26"/>
      <c r="W261" s="26"/>
      <c r="X261" s="26"/>
      <c r="Y261" s="26"/>
      <c r="Z261" s="26"/>
      <c r="AA261" s="26"/>
    </row>
    <row r="262" spans="1:27" ht="60" customHeight="1" x14ac:dyDescent="0.2">
      <c r="A262" s="71"/>
      <c r="B262" s="71"/>
      <c r="C262" s="101"/>
      <c r="D262" s="26"/>
      <c r="E262" s="26"/>
      <c r="F262" s="26"/>
      <c r="G262" s="26"/>
      <c r="H262" s="26"/>
      <c r="I262" s="26"/>
      <c r="J262" s="26"/>
      <c r="K262" s="26"/>
      <c r="L262" s="69"/>
      <c r="M262" s="130"/>
      <c r="N262" s="26"/>
      <c r="O262" s="26"/>
      <c r="P262" s="26"/>
      <c r="Q262" s="26"/>
      <c r="R262" s="26"/>
      <c r="S262" s="26"/>
      <c r="T262" s="26"/>
      <c r="U262" s="26"/>
      <c r="V262" s="26"/>
      <c r="W262" s="26"/>
      <c r="X262" s="26"/>
      <c r="Y262" s="26"/>
      <c r="Z262" s="26"/>
      <c r="AA262" s="26"/>
    </row>
    <row r="263" spans="1:27" ht="60" customHeight="1" x14ac:dyDescent="0.2">
      <c r="A263" s="71"/>
      <c r="B263" s="71"/>
      <c r="C263" s="101"/>
      <c r="D263" s="26"/>
      <c r="E263" s="26"/>
      <c r="F263" s="26"/>
      <c r="G263" s="26"/>
      <c r="H263" s="26"/>
      <c r="I263" s="26"/>
      <c r="J263" s="26"/>
      <c r="K263" s="26"/>
      <c r="L263" s="69"/>
      <c r="M263" s="130"/>
      <c r="N263" s="26"/>
      <c r="O263" s="26"/>
      <c r="P263" s="26"/>
      <c r="Q263" s="26"/>
      <c r="R263" s="26"/>
      <c r="S263" s="26"/>
      <c r="T263" s="26"/>
      <c r="U263" s="26"/>
      <c r="V263" s="26"/>
      <c r="W263" s="26"/>
      <c r="X263" s="26"/>
      <c r="Y263" s="26"/>
      <c r="Z263" s="26"/>
      <c r="AA263" s="26"/>
    </row>
    <row r="264" spans="1:27" ht="60" customHeight="1" x14ac:dyDescent="0.2">
      <c r="A264" s="71"/>
      <c r="B264" s="71"/>
      <c r="C264" s="101"/>
      <c r="D264" s="26"/>
      <c r="E264" s="26"/>
      <c r="F264" s="26"/>
      <c r="G264" s="26"/>
      <c r="H264" s="26"/>
      <c r="I264" s="26"/>
      <c r="J264" s="26"/>
      <c r="K264" s="26"/>
      <c r="L264" s="69"/>
      <c r="M264" s="130"/>
      <c r="N264" s="26"/>
      <c r="O264" s="26"/>
      <c r="P264" s="26"/>
      <c r="Q264" s="26"/>
      <c r="R264" s="26"/>
      <c r="S264" s="26"/>
      <c r="T264" s="26"/>
      <c r="U264" s="26"/>
      <c r="V264" s="26"/>
      <c r="W264" s="26"/>
      <c r="X264" s="26"/>
      <c r="Y264" s="26"/>
      <c r="Z264" s="26"/>
      <c r="AA264" s="26"/>
    </row>
    <row r="265" spans="1:27" ht="60" customHeight="1" x14ac:dyDescent="0.2">
      <c r="A265" s="71"/>
      <c r="B265" s="71"/>
      <c r="C265" s="101"/>
      <c r="D265" s="26"/>
      <c r="E265" s="26"/>
      <c r="F265" s="26"/>
      <c r="G265" s="26"/>
      <c r="H265" s="26"/>
      <c r="I265" s="26"/>
      <c r="J265" s="26"/>
      <c r="K265" s="26"/>
      <c r="L265" s="69"/>
      <c r="M265" s="130"/>
      <c r="N265" s="26"/>
      <c r="O265" s="26"/>
      <c r="P265" s="26"/>
      <c r="Q265" s="26"/>
      <c r="R265" s="26"/>
      <c r="S265" s="26"/>
      <c r="T265" s="26"/>
      <c r="U265" s="26"/>
      <c r="V265" s="26"/>
      <c r="W265" s="26"/>
      <c r="X265" s="26"/>
      <c r="Y265" s="26"/>
      <c r="Z265" s="26"/>
      <c r="AA265" s="26"/>
    </row>
    <row r="266" spans="1:27" ht="60" customHeight="1" x14ac:dyDescent="0.2">
      <c r="A266" s="71"/>
      <c r="B266" s="71"/>
      <c r="C266" s="101"/>
      <c r="D266" s="26"/>
      <c r="E266" s="26"/>
      <c r="F266" s="26"/>
      <c r="G266" s="26"/>
      <c r="H266" s="26"/>
      <c r="I266" s="26"/>
      <c r="J266" s="26"/>
      <c r="K266" s="26"/>
      <c r="L266" s="69"/>
      <c r="M266" s="130"/>
      <c r="N266" s="26"/>
      <c r="O266" s="26"/>
      <c r="P266" s="26"/>
      <c r="Q266" s="26"/>
      <c r="R266" s="26"/>
      <c r="S266" s="26"/>
      <c r="T266" s="26"/>
      <c r="U266" s="26"/>
      <c r="V266" s="26"/>
      <c r="W266" s="26"/>
      <c r="X266" s="26"/>
      <c r="Y266" s="26"/>
      <c r="Z266" s="26"/>
      <c r="AA266" s="26"/>
    </row>
    <row r="267" spans="1:27" ht="60" customHeight="1" x14ac:dyDescent="0.2">
      <c r="A267" s="71"/>
      <c r="B267" s="71"/>
      <c r="C267" s="101"/>
      <c r="D267" s="26"/>
      <c r="E267" s="26"/>
      <c r="F267" s="26"/>
      <c r="G267" s="26"/>
      <c r="H267" s="26"/>
      <c r="I267" s="26"/>
      <c r="J267" s="26"/>
      <c r="K267" s="26"/>
      <c r="L267" s="69"/>
      <c r="M267" s="130"/>
      <c r="N267" s="26"/>
      <c r="O267" s="26"/>
      <c r="P267" s="26"/>
      <c r="Q267" s="26"/>
      <c r="R267" s="26"/>
      <c r="S267" s="26"/>
      <c r="T267" s="26"/>
      <c r="U267" s="26"/>
      <c r="V267" s="26"/>
      <c r="W267" s="26"/>
      <c r="X267" s="26"/>
      <c r="Y267" s="26"/>
      <c r="Z267" s="26"/>
      <c r="AA267" s="26"/>
    </row>
    <row r="268" spans="1:27" ht="60" customHeight="1" x14ac:dyDescent="0.2">
      <c r="A268" s="71"/>
      <c r="B268" s="71"/>
      <c r="C268" s="101"/>
      <c r="D268" s="26"/>
      <c r="E268" s="26"/>
      <c r="F268" s="26"/>
      <c r="G268" s="26"/>
      <c r="H268" s="26"/>
      <c r="I268" s="26"/>
      <c r="J268" s="26"/>
      <c r="K268" s="26"/>
      <c r="L268" s="69"/>
      <c r="M268" s="130"/>
      <c r="N268" s="26"/>
      <c r="O268" s="26"/>
      <c r="P268" s="26"/>
      <c r="Q268" s="26"/>
      <c r="R268" s="26"/>
      <c r="S268" s="26"/>
      <c r="T268" s="26"/>
      <c r="U268" s="26"/>
      <c r="V268" s="26"/>
      <c r="W268" s="26"/>
      <c r="X268" s="26"/>
      <c r="Y268" s="26"/>
      <c r="Z268" s="26"/>
      <c r="AA268" s="26"/>
    </row>
    <row r="269" spans="1:27" ht="60" customHeight="1" x14ac:dyDescent="0.2">
      <c r="A269" s="71"/>
      <c r="B269" s="71"/>
      <c r="C269" s="101"/>
      <c r="D269" s="26"/>
      <c r="E269" s="26"/>
      <c r="F269" s="26"/>
      <c r="G269" s="26"/>
      <c r="H269" s="26"/>
      <c r="I269" s="26"/>
      <c r="J269" s="26"/>
      <c r="K269" s="26"/>
      <c r="L269" s="69"/>
      <c r="M269" s="130"/>
      <c r="N269" s="26"/>
      <c r="O269" s="26"/>
      <c r="P269" s="26"/>
      <c r="Q269" s="26"/>
      <c r="R269" s="26"/>
      <c r="S269" s="26"/>
      <c r="T269" s="26"/>
      <c r="U269" s="26"/>
      <c r="V269" s="26"/>
      <c r="W269" s="26"/>
      <c r="X269" s="26"/>
      <c r="Y269" s="26"/>
      <c r="Z269" s="26"/>
      <c r="AA269" s="26"/>
    </row>
    <row r="270" spans="1:27" ht="60" customHeight="1" x14ac:dyDescent="0.2">
      <c r="A270" s="71"/>
      <c r="B270" s="71"/>
      <c r="C270" s="101"/>
      <c r="D270" s="26"/>
      <c r="E270" s="26"/>
      <c r="F270" s="26"/>
      <c r="G270" s="26"/>
      <c r="H270" s="26"/>
      <c r="I270" s="26"/>
      <c r="J270" s="26"/>
      <c r="K270" s="26"/>
      <c r="L270" s="69"/>
      <c r="M270" s="130"/>
      <c r="N270" s="26"/>
      <c r="O270" s="26"/>
      <c r="P270" s="26"/>
      <c r="Q270" s="26"/>
      <c r="R270" s="26"/>
      <c r="S270" s="26"/>
      <c r="T270" s="26"/>
      <c r="U270" s="26"/>
      <c r="V270" s="26"/>
      <c r="W270" s="26"/>
      <c r="X270" s="26"/>
      <c r="Y270" s="26"/>
      <c r="Z270" s="26"/>
      <c r="AA270" s="26"/>
    </row>
    <row r="271" spans="1:27" ht="60" customHeight="1" x14ac:dyDescent="0.2">
      <c r="A271" s="71"/>
      <c r="B271" s="71"/>
      <c r="C271" s="101"/>
      <c r="D271" s="26"/>
      <c r="E271" s="26"/>
      <c r="F271" s="26"/>
      <c r="G271" s="26"/>
      <c r="H271" s="26"/>
      <c r="I271" s="26"/>
      <c r="J271" s="26"/>
      <c r="K271" s="26"/>
      <c r="L271" s="69"/>
      <c r="M271" s="130"/>
      <c r="N271" s="26"/>
      <c r="O271" s="26"/>
      <c r="P271" s="26"/>
      <c r="Q271" s="26"/>
      <c r="R271" s="26"/>
      <c r="S271" s="26"/>
      <c r="T271" s="26"/>
      <c r="U271" s="26"/>
      <c r="V271" s="26"/>
      <c r="W271" s="26"/>
      <c r="X271" s="26"/>
      <c r="Y271" s="26"/>
      <c r="Z271" s="26"/>
      <c r="AA271" s="26"/>
    </row>
    <row r="272" spans="1:27" ht="60" customHeight="1" x14ac:dyDescent="0.2">
      <c r="A272" s="71"/>
      <c r="B272" s="71"/>
      <c r="C272" s="101"/>
      <c r="D272" s="26"/>
      <c r="E272" s="26"/>
      <c r="F272" s="26"/>
      <c r="G272" s="26"/>
      <c r="H272" s="26"/>
      <c r="I272" s="26"/>
      <c r="J272" s="26"/>
      <c r="K272" s="26"/>
      <c r="L272" s="69"/>
      <c r="M272" s="130"/>
      <c r="N272" s="26"/>
      <c r="O272" s="26"/>
      <c r="P272" s="26"/>
      <c r="Q272" s="26"/>
      <c r="R272" s="26"/>
      <c r="S272" s="26"/>
      <c r="T272" s="26"/>
      <c r="U272" s="26"/>
      <c r="V272" s="26"/>
      <c r="W272" s="26"/>
      <c r="X272" s="26"/>
      <c r="Y272" s="26"/>
      <c r="Z272" s="26"/>
      <c r="AA272" s="26"/>
    </row>
    <row r="273" spans="1:27" ht="60" customHeight="1" x14ac:dyDescent="0.2">
      <c r="A273" s="71"/>
      <c r="B273" s="71"/>
      <c r="C273" s="101"/>
      <c r="D273" s="26"/>
      <c r="E273" s="26"/>
      <c r="F273" s="26"/>
      <c r="G273" s="26"/>
      <c r="H273" s="26"/>
      <c r="I273" s="26"/>
      <c r="J273" s="26"/>
      <c r="K273" s="26"/>
      <c r="L273" s="69"/>
      <c r="M273" s="130"/>
      <c r="N273" s="26"/>
      <c r="O273" s="26"/>
      <c r="P273" s="26"/>
      <c r="Q273" s="26"/>
      <c r="R273" s="26"/>
      <c r="S273" s="26"/>
      <c r="T273" s="26"/>
      <c r="U273" s="26"/>
      <c r="V273" s="26"/>
      <c r="W273" s="26"/>
      <c r="X273" s="26"/>
      <c r="Y273" s="26"/>
      <c r="Z273" s="26"/>
      <c r="AA273" s="26"/>
    </row>
    <row r="274" spans="1:27" ht="60" customHeight="1" x14ac:dyDescent="0.2">
      <c r="A274" s="71"/>
      <c r="B274" s="71"/>
      <c r="C274" s="101"/>
      <c r="D274" s="26"/>
      <c r="E274" s="26"/>
      <c r="F274" s="26"/>
      <c r="G274" s="26"/>
      <c r="H274" s="26"/>
      <c r="I274" s="26"/>
      <c r="J274" s="26"/>
      <c r="K274" s="26"/>
      <c r="L274" s="69"/>
      <c r="M274" s="130"/>
      <c r="N274" s="26"/>
      <c r="O274" s="26"/>
      <c r="P274" s="26"/>
      <c r="Q274" s="26"/>
      <c r="R274" s="26"/>
      <c r="S274" s="26"/>
      <c r="T274" s="26"/>
      <c r="U274" s="26"/>
      <c r="V274" s="26"/>
      <c r="W274" s="26"/>
      <c r="X274" s="26"/>
      <c r="Y274" s="26"/>
      <c r="Z274" s="26"/>
      <c r="AA274" s="26"/>
    </row>
    <row r="275" spans="1:27" ht="60" customHeight="1" x14ac:dyDescent="0.2">
      <c r="A275" s="71"/>
      <c r="B275" s="71"/>
      <c r="C275" s="101"/>
      <c r="D275" s="26"/>
      <c r="E275" s="26"/>
      <c r="F275" s="26"/>
      <c r="G275" s="26"/>
      <c r="H275" s="26"/>
      <c r="I275" s="26"/>
      <c r="J275" s="26"/>
      <c r="K275" s="26"/>
      <c r="L275" s="69"/>
      <c r="M275" s="130"/>
      <c r="N275" s="26"/>
      <c r="O275" s="26"/>
      <c r="P275" s="26"/>
      <c r="Q275" s="26"/>
      <c r="R275" s="26"/>
      <c r="S275" s="26"/>
      <c r="T275" s="26"/>
      <c r="U275" s="26"/>
      <c r="V275" s="26"/>
      <c r="W275" s="26"/>
      <c r="X275" s="26"/>
      <c r="Y275" s="26"/>
      <c r="Z275" s="26"/>
      <c r="AA275" s="26"/>
    </row>
    <row r="276" spans="1:27" ht="60" customHeight="1" x14ac:dyDescent="0.2">
      <c r="A276" s="71"/>
      <c r="B276" s="71"/>
      <c r="C276" s="101"/>
      <c r="D276" s="26"/>
      <c r="E276" s="26"/>
      <c r="F276" s="26"/>
      <c r="G276" s="26"/>
      <c r="H276" s="26"/>
      <c r="I276" s="26"/>
      <c r="J276" s="26"/>
      <c r="K276" s="26"/>
      <c r="L276" s="69"/>
      <c r="M276" s="130"/>
      <c r="N276" s="26"/>
      <c r="O276" s="26"/>
      <c r="P276" s="26"/>
      <c r="Q276" s="26"/>
      <c r="R276" s="26"/>
      <c r="S276" s="26"/>
      <c r="T276" s="26"/>
      <c r="U276" s="26"/>
      <c r="V276" s="26"/>
      <c r="W276" s="26"/>
      <c r="X276" s="26"/>
      <c r="Y276" s="26"/>
      <c r="Z276" s="26"/>
      <c r="AA276" s="26"/>
    </row>
    <row r="277" spans="1:27" ht="60" customHeight="1" x14ac:dyDescent="0.2">
      <c r="A277" s="71"/>
      <c r="B277" s="71"/>
      <c r="C277" s="101"/>
      <c r="D277" s="26"/>
      <c r="E277" s="26"/>
      <c r="F277" s="26"/>
      <c r="G277" s="26"/>
      <c r="H277" s="26"/>
      <c r="I277" s="26"/>
      <c r="J277" s="26"/>
      <c r="K277" s="26"/>
      <c r="L277" s="69"/>
      <c r="M277" s="130"/>
      <c r="N277" s="26"/>
      <c r="O277" s="26"/>
      <c r="P277" s="26"/>
      <c r="Q277" s="26"/>
      <c r="R277" s="26"/>
      <c r="S277" s="26"/>
      <c r="T277" s="26"/>
      <c r="U277" s="26"/>
      <c r="V277" s="26"/>
      <c r="W277" s="26"/>
      <c r="X277" s="26"/>
      <c r="Y277" s="26"/>
      <c r="Z277" s="26"/>
      <c r="AA277" s="26"/>
    </row>
    <row r="278" spans="1:27" ht="60" customHeight="1" x14ac:dyDescent="0.2">
      <c r="A278" s="71"/>
      <c r="B278" s="71"/>
      <c r="C278" s="101"/>
      <c r="D278" s="26"/>
      <c r="E278" s="26"/>
      <c r="F278" s="26"/>
      <c r="G278" s="26"/>
      <c r="H278" s="26"/>
      <c r="I278" s="26"/>
      <c r="J278" s="26"/>
      <c r="K278" s="26"/>
      <c r="L278" s="69"/>
      <c r="M278" s="130"/>
      <c r="N278" s="26"/>
      <c r="O278" s="26"/>
      <c r="P278" s="26"/>
      <c r="Q278" s="26"/>
      <c r="R278" s="26"/>
      <c r="S278" s="26"/>
      <c r="T278" s="26"/>
      <c r="U278" s="26"/>
      <c r="V278" s="26"/>
      <c r="W278" s="26"/>
      <c r="X278" s="26"/>
      <c r="Y278" s="26"/>
      <c r="Z278" s="26"/>
      <c r="AA278" s="26"/>
    </row>
    <row r="279" spans="1:27" ht="60" customHeight="1" x14ac:dyDescent="0.2">
      <c r="A279" s="71"/>
      <c r="B279" s="71"/>
      <c r="C279" s="101"/>
      <c r="D279" s="26"/>
      <c r="E279" s="26"/>
      <c r="F279" s="26"/>
      <c r="G279" s="26"/>
      <c r="H279" s="26"/>
      <c r="I279" s="26"/>
      <c r="J279" s="26"/>
      <c r="K279" s="26"/>
      <c r="L279" s="69"/>
      <c r="M279" s="130"/>
      <c r="N279" s="26"/>
      <c r="O279" s="26"/>
      <c r="P279" s="26"/>
      <c r="Q279" s="26"/>
      <c r="R279" s="26"/>
      <c r="S279" s="26"/>
      <c r="T279" s="26"/>
      <c r="U279" s="26"/>
      <c r="V279" s="26"/>
      <c r="W279" s="26"/>
      <c r="X279" s="26"/>
      <c r="Y279" s="26"/>
      <c r="Z279" s="26"/>
      <c r="AA279" s="26"/>
    </row>
    <row r="280" spans="1:27" ht="60" customHeight="1" x14ac:dyDescent="0.2">
      <c r="A280" s="71"/>
      <c r="B280" s="71"/>
      <c r="C280" s="101"/>
      <c r="D280" s="26"/>
      <c r="E280" s="26"/>
      <c r="F280" s="26"/>
      <c r="G280" s="26"/>
      <c r="H280" s="26"/>
      <c r="I280" s="26"/>
      <c r="J280" s="26"/>
      <c r="K280" s="26"/>
      <c r="L280" s="69"/>
      <c r="M280" s="130"/>
      <c r="N280" s="26"/>
      <c r="O280" s="26"/>
      <c r="P280" s="26"/>
      <c r="Q280" s="26"/>
      <c r="R280" s="26"/>
      <c r="S280" s="26"/>
      <c r="T280" s="26"/>
      <c r="U280" s="26"/>
      <c r="V280" s="26"/>
      <c r="W280" s="26"/>
      <c r="X280" s="26"/>
      <c r="Y280" s="26"/>
      <c r="Z280" s="26"/>
      <c r="AA280" s="26"/>
    </row>
    <row r="281" spans="1:27" ht="60" customHeight="1" x14ac:dyDescent="0.2">
      <c r="A281" s="71"/>
      <c r="B281" s="71"/>
      <c r="C281" s="101"/>
      <c r="D281" s="26"/>
      <c r="E281" s="26"/>
      <c r="F281" s="26"/>
      <c r="G281" s="26"/>
      <c r="H281" s="26"/>
      <c r="I281" s="26"/>
      <c r="J281" s="26"/>
      <c r="K281" s="26"/>
      <c r="L281" s="69"/>
      <c r="M281" s="130"/>
      <c r="N281" s="26"/>
      <c r="O281" s="26"/>
      <c r="P281" s="26"/>
      <c r="Q281" s="26"/>
      <c r="R281" s="26"/>
      <c r="S281" s="26"/>
      <c r="T281" s="26"/>
      <c r="U281" s="26"/>
      <c r="V281" s="26"/>
      <c r="W281" s="26"/>
      <c r="X281" s="26"/>
      <c r="Y281" s="26"/>
      <c r="Z281" s="26"/>
      <c r="AA281" s="26"/>
    </row>
    <row r="282" spans="1:27" ht="60" customHeight="1" x14ac:dyDescent="0.2">
      <c r="A282" s="71"/>
      <c r="B282" s="71"/>
      <c r="C282" s="101"/>
      <c r="D282" s="26"/>
      <c r="E282" s="26"/>
      <c r="F282" s="26"/>
      <c r="G282" s="26"/>
      <c r="H282" s="26"/>
      <c r="I282" s="26"/>
      <c r="J282" s="26"/>
      <c r="K282" s="26"/>
      <c r="L282" s="69"/>
      <c r="M282" s="130"/>
      <c r="N282" s="26"/>
      <c r="O282" s="26"/>
      <c r="P282" s="26"/>
      <c r="Q282" s="26"/>
      <c r="R282" s="26"/>
      <c r="S282" s="26"/>
      <c r="T282" s="26"/>
      <c r="U282" s="26"/>
      <c r="V282" s="26"/>
      <c r="W282" s="26"/>
      <c r="X282" s="26"/>
      <c r="Y282" s="26"/>
      <c r="Z282" s="26"/>
      <c r="AA282" s="26"/>
    </row>
    <row r="283" spans="1:27" ht="60" customHeight="1" x14ac:dyDescent="0.2">
      <c r="A283" s="71"/>
      <c r="B283" s="71"/>
      <c r="C283" s="101"/>
      <c r="D283" s="26"/>
      <c r="E283" s="26"/>
      <c r="F283" s="26"/>
      <c r="G283" s="26"/>
      <c r="H283" s="26"/>
      <c r="I283" s="26"/>
      <c r="J283" s="26"/>
      <c r="K283" s="26"/>
      <c r="L283" s="69"/>
      <c r="M283" s="130"/>
      <c r="N283" s="26"/>
      <c r="O283" s="26"/>
      <c r="P283" s="26"/>
      <c r="Q283" s="26"/>
      <c r="R283" s="26"/>
      <c r="S283" s="26"/>
      <c r="T283" s="26"/>
      <c r="U283" s="26"/>
      <c r="V283" s="26"/>
      <c r="W283" s="26"/>
      <c r="X283" s="26"/>
      <c r="Y283" s="26"/>
      <c r="Z283" s="26"/>
      <c r="AA283" s="26"/>
    </row>
    <row r="284" spans="1:27" ht="60" customHeight="1" x14ac:dyDescent="0.2">
      <c r="A284" s="71"/>
      <c r="B284" s="71"/>
      <c r="C284" s="101"/>
      <c r="D284" s="26"/>
      <c r="E284" s="26"/>
      <c r="F284" s="26"/>
      <c r="G284" s="26"/>
      <c r="H284" s="26"/>
      <c r="I284" s="26"/>
      <c r="J284" s="26"/>
      <c r="K284" s="26"/>
      <c r="L284" s="69"/>
      <c r="M284" s="130"/>
      <c r="N284" s="26"/>
      <c r="O284" s="26"/>
      <c r="P284" s="26"/>
      <c r="Q284" s="26"/>
      <c r="R284" s="26"/>
      <c r="S284" s="26"/>
      <c r="T284" s="26"/>
      <c r="U284" s="26"/>
      <c r="V284" s="26"/>
      <c r="W284" s="26"/>
      <c r="X284" s="26"/>
      <c r="Y284" s="26"/>
      <c r="Z284" s="26"/>
      <c r="AA284" s="26"/>
    </row>
    <row r="285" spans="1:27" ht="60" customHeight="1" x14ac:dyDescent="0.2">
      <c r="A285" s="71"/>
      <c r="B285" s="71"/>
      <c r="C285" s="101"/>
      <c r="D285" s="26"/>
      <c r="E285" s="26"/>
      <c r="F285" s="26"/>
      <c r="G285" s="26"/>
      <c r="H285" s="26"/>
      <c r="I285" s="26"/>
      <c r="J285" s="26"/>
      <c r="K285" s="26"/>
      <c r="L285" s="69"/>
      <c r="M285" s="130"/>
      <c r="N285" s="26"/>
      <c r="O285" s="26"/>
      <c r="P285" s="26"/>
      <c r="Q285" s="26"/>
      <c r="R285" s="26"/>
      <c r="S285" s="26"/>
      <c r="T285" s="26"/>
      <c r="U285" s="26"/>
      <c r="V285" s="26"/>
      <c r="W285" s="26"/>
      <c r="X285" s="26"/>
      <c r="Y285" s="26"/>
      <c r="Z285" s="26"/>
      <c r="AA285" s="26"/>
    </row>
    <row r="286" spans="1:27" ht="60" customHeight="1" x14ac:dyDescent="0.2">
      <c r="A286" s="71"/>
      <c r="B286" s="71"/>
      <c r="C286" s="101"/>
      <c r="D286" s="26"/>
      <c r="E286" s="26"/>
      <c r="F286" s="26"/>
      <c r="G286" s="26"/>
      <c r="H286" s="26"/>
      <c r="I286" s="26"/>
      <c r="J286" s="26"/>
      <c r="K286" s="26"/>
      <c r="L286" s="69"/>
      <c r="M286" s="130"/>
      <c r="N286" s="26"/>
      <c r="O286" s="26"/>
      <c r="P286" s="26"/>
      <c r="Q286" s="26"/>
      <c r="R286" s="26"/>
      <c r="S286" s="26"/>
      <c r="T286" s="26"/>
      <c r="U286" s="26"/>
      <c r="V286" s="26"/>
      <c r="W286" s="26"/>
      <c r="X286" s="26"/>
      <c r="Y286" s="26"/>
      <c r="Z286" s="26"/>
      <c r="AA286" s="26"/>
    </row>
    <row r="287" spans="1:27" ht="60" customHeight="1" x14ac:dyDescent="0.2">
      <c r="A287" s="71"/>
      <c r="B287" s="71"/>
      <c r="C287" s="101"/>
      <c r="D287" s="26"/>
      <c r="E287" s="26"/>
      <c r="F287" s="26"/>
      <c r="G287" s="26"/>
      <c r="H287" s="26"/>
      <c r="I287" s="26"/>
      <c r="J287" s="26"/>
      <c r="K287" s="26"/>
      <c r="L287" s="69"/>
      <c r="M287" s="130"/>
      <c r="N287" s="26"/>
      <c r="O287" s="26"/>
      <c r="P287" s="26"/>
      <c r="Q287" s="26"/>
      <c r="R287" s="26"/>
      <c r="S287" s="26"/>
      <c r="T287" s="26"/>
      <c r="U287" s="26"/>
      <c r="V287" s="26"/>
      <c r="W287" s="26"/>
      <c r="X287" s="26"/>
      <c r="Y287" s="26"/>
      <c r="Z287" s="26"/>
      <c r="AA287" s="26"/>
    </row>
    <row r="288" spans="1:27" ht="60" customHeight="1" x14ac:dyDescent="0.2">
      <c r="A288" s="71"/>
      <c r="B288" s="71"/>
      <c r="C288" s="101"/>
      <c r="D288" s="26"/>
      <c r="E288" s="26"/>
      <c r="F288" s="26"/>
      <c r="G288" s="26"/>
      <c r="H288" s="26"/>
      <c r="I288" s="26"/>
      <c r="J288" s="26"/>
      <c r="K288" s="26"/>
      <c r="L288" s="69"/>
      <c r="M288" s="130"/>
      <c r="N288" s="26"/>
      <c r="O288" s="26"/>
      <c r="P288" s="26"/>
      <c r="Q288" s="26"/>
      <c r="R288" s="26"/>
      <c r="S288" s="26"/>
      <c r="T288" s="26"/>
      <c r="U288" s="26"/>
      <c r="V288" s="26"/>
      <c r="W288" s="26"/>
      <c r="X288" s="26"/>
      <c r="Y288" s="26"/>
      <c r="Z288" s="26"/>
      <c r="AA288" s="26"/>
    </row>
    <row r="289" spans="1:27" ht="60" customHeight="1" x14ac:dyDescent="0.2">
      <c r="A289" s="71"/>
      <c r="B289" s="71"/>
      <c r="C289" s="101"/>
      <c r="D289" s="26"/>
      <c r="E289" s="26"/>
      <c r="F289" s="26"/>
      <c r="G289" s="26"/>
      <c r="H289" s="26"/>
      <c r="I289" s="26"/>
      <c r="J289" s="26"/>
      <c r="K289" s="26"/>
      <c r="L289" s="69"/>
      <c r="M289" s="130"/>
      <c r="N289" s="26"/>
      <c r="O289" s="26"/>
      <c r="P289" s="26"/>
      <c r="Q289" s="26"/>
      <c r="R289" s="26"/>
      <c r="S289" s="26"/>
      <c r="T289" s="26"/>
      <c r="U289" s="26"/>
      <c r="V289" s="26"/>
      <c r="W289" s="26"/>
      <c r="X289" s="26"/>
      <c r="Y289" s="26"/>
      <c r="Z289" s="26"/>
      <c r="AA289" s="26"/>
    </row>
    <row r="290" spans="1:27" ht="60" customHeight="1" x14ac:dyDescent="0.2">
      <c r="A290" s="71"/>
      <c r="B290" s="71"/>
      <c r="C290" s="101"/>
      <c r="D290" s="26"/>
      <c r="E290" s="26"/>
      <c r="F290" s="26"/>
      <c r="G290" s="26"/>
      <c r="H290" s="26"/>
      <c r="I290" s="26"/>
      <c r="J290" s="26"/>
      <c r="K290" s="26"/>
      <c r="L290" s="69"/>
      <c r="M290" s="130"/>
      <c r="N290" s="26"/>
      <c r="O290" s="26"/>
      <c r="P290" s="26"/>
      <c r="Q290" s="26"/>
      <c r="R290" s="26"/>
      <c r="S290" s="26"/>
      <c r="T290" s="26"/>
      <c r="U290" s="26"/>
      <c r="V290" s="26"/>
      <c r="W290" s="26"/>
      <c r="X290" s="26"/>
      <c r="Y290" s="26"/>
      <c r="Z290" s="26"/>
      <c r="AA290" s="26"/>
    </row>
    <row r="291" spans="1:27" ht="60" customHeight="1" x14ac:dyDescent="0.2">
      <c r="A291" s="71"/>
      <c r="B291" s="71"/>
      <c r="C291" s="101"/>
      <c r="D291" s="26"/>
      <c r="E291" s="26"/>
      <c r="F291" s="26"/>
      <c r="G291" s="26"/>
      <c r="H291" s="26"/>
      <c r="I291" s="26"/>
      <c r="J291" s="26"/>
      <c r="K291" s="26"/>
      <c r="L291" s="69"/>
      <c r="M291" s="130"/>
      <c r="N291" s="26"/>
      <c r="O291" s="26"/>
      <c r="P291" s="26"/>
      <c r="Q291" s="26"/>
      <c r="R291" s="26"/>
      <c r="S291" s="26"/>
      <c r="T291" s="26"/>
      <c r="U291" s="26"/>
      <c r="V291" s="26"/>
      <c r="W291" s="26"/>
      <c r="X291" s="26"/>
      <c r="Y291" s="26"/>
      <c r="Z291" s="26"/>
      <c r="AA291" s="26"/>
    </row>
    <row r="292" spans="1:27" ht="60" customHeight="1" x14ac:dyDescent="0.2">
      <c r="A292" s="71"/>
      <c r="B292" s="71"/>
      <c r="C292" s="101"/>
      <c r="D292" s="26"/>
      <c r="E292" s="26"/>
      <c r="F292" s="26"/>
      <c r="G292" s="26"/>
      <c r="H292" s="26"/>
      <c r="I292" s="26"/>
      <c r="J292" s="26"/>
      <c r="K292" s="26"/>
      <c r="L292" s="69"/>
      <c r="M292" s="130"/>
      <c r="N292" s="26"/>
      <c r="O292" s="26"/>
      <c r="P292" s="26"/>
      <c r="Q292" s="26"/>
      <c r="R292" s="26"/>
      <c r="S292" s="26"/>
      <c r="T292" s="26"/>
      <c r="U292" s="26"/>
      <c r="V292" s="26"/>
      <c r="W292" s="26"/>
      <c r="X292" s="26"/>
      <c r="Y292" s="26"/>
      <c r="Z292" s="26"/>
      <c r="AA292" s="26"/>
    </row>
    <row r="293" spans="1:27" ht="60" customHeight="1" x14ac:dyDescent="0.2">
      <c r="A293" s="71"/>
      <c r="B293" s="71"/>
      <c r="C293" s="101"/>
      <c r="D293" s="26"/>
      <c r="E293" s="26"/>
      <c r="F293" s="26"/>
      <c r="G293" s="26"/>
      <c r="H293" s="26"/>
      <c r="I293" s="26"/>
      <c r="J293" s="26"/>
      <c r="K293" s="26"/>
      <c r="L293" s="69"/>
      <c r="M293" s="130"/>
      <c r="N293" s="26"/>
      <c r="O293" s="26"/>
      <c r="P293" s="26"/>
      <c r="Q293" s="26"/>
      <c r="R293" s="26"/>
      <c r="S293" s="26"/>
      <c r="T293" s="26"/>
      <c r="U293" s="26"/>
      <c r="V293" s="26"/>
      <c r="W293" s="26"/>
      <c r="X293" s="26"/>
      <c r="Y293" s="26"/>
      <c r="Z293" s="26"/>
      <c r="AA293" s="26"/>
    </row>
    <row r="294" spans="1:27" ht="60" customHeight="1" x14ac:dyDescent="0.2">
      <c r="A294" s="71"/>
      <c r="B294" s="71"/>
      <c r="C294" s="101"/>
      <c r="D294" s="26"/>
      <c r="E294" s="26"/>
      <c r="F294" s="26"/>
      <c r="G294" s="26"/>
      <c r="H294" s="26"/>
      <c r="I294" s="26"/>
      <c r="J294" s="26"/>
      <c r="K294" s="26"/>
      <c r="L294" s="69"/>
      <c r="M294" s="130"/>
      <c r="N294" s="26"/>
      <c r="O294" s="26"/>
      <c r="P294" s="26"/>
      <c r="Q294" s="26"/>
      <c r="R294" s="26"/>
      <c r="S294" s="26"/>
      <c r="T294" s="26"/>
      <c r="U294" s="26"/>
      <c r="V294" s="26"/>
      <c r="W294" s="26"/>
      <c r="X294" s="26"/>
      <c r="Y294" s="26"/>
      <c r="Z294" s="26"/>
      <c r="AA294" s="26"/>
    </row>
    <row r="295" spans="1:27" ht="60" customHeight="1" x14ac:dyDescent="0.2">
      <c r="A295" s="71"/>
      <c r="B295" s="71"/>
      <c r="C295" s="101"/>
      <c r="D295" s="26"/>
      <c r="E295" s="26"/>
      <c r="F295" s="26"/>
      <c r="G295" s="26"/>
      <c r="H295" s="26"/>
      <c r="I295" s="26"/>
      <c r="J295" s="26"/>
      <c r="K295" s="26"/>
      <c r="L295" s="69"/>
      <c r="M295" s="130"/>
      <c r="N295" s="26"/>
      <c r="O295" s="26"/>
      <c r="P295" s="26"/>
      <c r="Q295" s="26"/>
      <c r="R295" s="26"/>
      <c r="S295" s="26"/>
      <c r="T295" s="26"/>
      <c r="U295" s="26"/>
      <c r="V295" s="26"/>
      <c r="W295" s="26"/>
      <c r="X295" s="26"/>
      <c r="Y295" s="26"/>
      <c r="Z295" s="26"/>
      <c r="AA295" s="26"/>
    </row>
    <row r="296" spans="1:27" ht="60" customHeight="1" x14ac:dyDescent="0.2">
      <c r="A296" s="71"/>
      <c r="B296" s="71"/>
      <c r="C296" s="101"/>
      <c r="D296" s="26"/>
      <c r="E296" s="26"/>
      <c r="F296" s="26"/>
      <c r="G296" s="26"/>
      <c r="H296" s="26"/>
      <c r="I296" s="26"/>
      <c r="J296" s="26"/>
      <c r="K296" s="26"/>
      <c r="L296" s="69"/>
      <c r="M296" s="130"/>
      <c r="N296" s="26"/>
      <c r="O296" s="26"/>
      <c r="P296" s="26"/>
      <c r="Q296" s="26"/>
      <c r="R296" s="26"/>
      <c r="S296" s="26"/>
      <c r="T296" s="26"/>
      <c r="U296" s="26"/>
      <c r="V296" s="26"/>
      <c r="W296" s="26"/>
      <c r="X296" s="26"/>
      <c r="Y296" s="26"/>
      <c r="Z296" s="26"/>
      <c r="AA296" s="26"/>
    </row>
    <row r="297" spans="1:27" ht="60" customHeight="1" x14ac:dyDescent="0.2">
      <c r="A297" s="71"/>
      <c r="B297" s="71"/>
      <c r="C297" s="101"/>
      <c r="D297" s="26"/>
      <c r="E297" s="26"/>
      <c r="F297" s="26"/>
      <c r="G297" s="26"/>
      <c r="H297" s="26"/>
      <c r="I297" s="26"/>
      <c r="J297" s="26"/>
      <c r="K297" s="26"/>
      <c r="L297" s="69"/>
      <c r="M297" s="130"/>
      <c r="N297" s="26"/>
      <c r="O297" s="26"/>
      <c r="P297" s="26"/>
      <c r="Q297" s="26"/>
      <c r="R297" s="26"/>
      <c r="S297" s="26"/>
      <c r="T297" s="26"/>
      <c r="U297" s="26"/>
      <c r="V297" s="26"/>
      <c r="W297" s="26"/>
      <c r="X297" s="26"/>
      <c r="Y297" s="26"/>
      <c r="Z297" s="26"/>
      <c r="AA297" s="26"/>
    </row>
    <row r="298" spans="1:27" ht="60" customHeight="1" x14ac:dyDescent="0.2">
      <c r="A298" s="71"/>
      <c r="B298" s="71"/>
      <c r="C298" s="101"/>
      <c r="D298" s="26"/>
      <c r="E298" s="26"/>
      <c r="F298" s="26"/>
      <c r="G298" s="26"/>
      <c r="H298" s="26"/>
      <c r="I298" s="26"/>
      <c r="J298" s="26"/>
      <c r="K298" s="26"/>
      <c r="L298" s="69"/>
      <c r="M298" s="130"/>
      <c r="N298" s="26"/>
      <c r="O298" s="26"/>
      <c r="P298" s="26"/>
      <c r="Q298" s="26"/>
      <c r="R298" s="26"/>
      <c r="S298" s="26"/>
      <c r="T298" s="26"/>
      <c r="U298" s="26"/>
      <c r="V298" s="26"/>
      <c r="W298" s="26"/>
      <c r="X298" s="26"/>
      <c r="Y298" s="26"/>
      <c r="Z298" s="26"/>
      <c r="AA298" s="26"/>
    </row>
    <row r="299" spans="1:27" ht="60" customHeight="1" x14ac:dyDescent="0.2">
      <c r="A299" s="71"/>
      <c r="B299" s="71"/>
      <c r="C299" s="101"/>
      <c r="D299" s="26"/>
      <c r="E299" s="26"/>
      <c r="F299" s="26"/>
      <c r="G299" s="26"/>
      <c r="H299" s="26"/>
      <c r="I299" s="26"/>
      <c r="J299" s="26"/>
      <c r="K299" s="26"/>
      <c r="L299" s="69"/>
      <c r="M299" s="130"/>
      <c r="N299" s="26"/>
      <c r="O299" s="26"/>
      <c r="P299" s="26"/>
      <c r="Q299" s="26"/>
      <c r="R299" s="26"/>
      <c r="S299" s="26"/>
      <c r="T299" s="26"/>
      <c r="U299" s="26"/>
      <c r="V299" s="26"/>
      <c r="W299" s="26"/>
      <c r="X299" s="26"/>
      <c r="Y299" s="26"/>
      <c r="Z299" s="26"/>
      <c r="AA299" s="26"/>
    </row>
    <row r="300" spans="1:27" ht="60" customHeight="1" x14ac:dyDescent="0.2">
      <c r="A300" s="71"/>
      <c r="B300" s="71"/>
      <c r="C300" s="101"/>
      <c r="D300" s="26"/>
      <c r="E300" s="26"/>
      <c r="F300" s="26"/>
      <c r="G300" s="26"/>
      <c r="H300" s="26"/>
      <c r="I300" s="26"/>
      <c r="J300" s="26"/>
      <c r="K300" s="26"/>
      <c r="L300" s="69"/>
      <c r="M300" s="130"/>
      <c r="N300" s="26"/>
      <c r="O300" s="26"/>
      <c r="P300" s="26"/>
      <c r="Q300" s="26"/>
      <c r="R300" s="26"/>
      <c r="S300" s="26"/>
      <c r="T300" s="26"/>
      <c r="U300" s="26"/>
      <c r="V300" s="26"/>
      <c r="W300" s="26"/>
      <c r="X300" s="26"/>
      <c r="Y300" s="26"/>
      <c r="Z300" s="26"/>
      <c r="AA300" s="26"/>
    </row>
    <row r="301" spans="1:27" ht="60" customHeight="1" x14ac:dyDescent="0.2">
      <c r="A301" s="71"/>
      <c r="B301" s="71"/>
      <c r="C301" s="101"/>
      <c r="D301" s="26"/>
      <c r="E301" s="26"/>
      <c r="F301" s="26"/>
      <c r="G301" s="26"/>
      <c r="H301" s="26"/>
      <c r="I301" s="26"/>
      <c r="J301" s="26"/>
      <c r="K301" s="26"/>
      <c r="L301" s="69"/>
      <c r="M301" s="130"/>
      <c r="N301" s="26"/>
      <c r="O301" s="26"/>
      <c r="P301" s="26"/>
      <c r="Q301" s="26"/>
      <c r="R301" s="26"/>
      <c r="S301" s="26"/>
      <c r="T301" s="26"/>
      <c r="U301" s="26"/>
      <c r="V301" s="26"/>
      <c r="W301" s="26"/>
      <c r="X301" s="26"/>
      <c r="Y301" s="26"/>
      <c r="Z301" s="26"/>
      <c r="AA301" s="26"/>
    </row>
    <row r="302" spans="1:27" ht="60" customHeight="1" x14ac:dyDescent="0.2">
      <c r="A302" s="71"/>
      <c r="B302" s="71"/>
      <c r="C302" s="101"/>
      <c r="D302" s="26"/>
      <c r="E302" s="26"/>
      <c r="F302" s="26"/>
      <c r="G302" s="26"/>
      <c r="H302" s="26"/>
      <c r="I302" s="26"/>
      <c r="J302" s="26"/>
      <c r="K302" s="26"/>
      <c r="L302" s="69"/>
      <c r="M302" s="130"/>
      <c r="N302" s="26"/>
      <c r="O302" s="26"/>
      <c r="P302" s="26"/>
      <c r="Q302" s="26"/>
      <c r="R302" s="26"/>
      <c r="S302" s="26"/>
      <c r="T302" s="26"/>
      <c r="U302" s="26"/>
      <c r="V302" s="26"/>
      <c r="W302" s="26"/>
      <c r="X302" s="26"/>
      <c r="Y302" s="26"/>
      <c r="Z302" s="26"/>
      <c r="AA302" s="26"/>
    </row>
    <row r="303" spans="1:27" ht="60" customHeight="1" x14ac:dyDescent="0.2">
      <c r="A303" s="71"/>
      <c r="B303" s="71"/>
      <c r="C303" s="101"/>
      <c r="D303" s="26"/>
      <c r="E303" s="26"/>
      <c r="F303" s="26"/>
      <c r="G303" s="26"/>
      <c r="H303" s="26"/>
      <c r="I303" s="26"/>
      <c r="J303" s="26"/>
      <c r="K303" s="26"/>
      <c r="L303" s="69"/>
      <c r="M303" s="130"/>
      <c r="N303" s="26"/>
      <c r="O303" s="26"/>
      <c r="P303" s="26"/>
      <c r="Q303" s="26"/>
      <c r="R303" s="26"/>
      <c r="S303" s="26"/>
      <c r="T303" s="26"/>
      <c r="U303" s="26"/>
      <c r="V303" s="26"/>
      <c r="W303" s="26"/>
      <c r="X303" s="26"/>
      <c r="Y303" s="26"/>
      <c r="Z303" s="26"/>
      <c r="AA303" s="26"/>
    </row>
    <row r="304" spans="1:27" ht="60" customHeight="1" x14ac:dyDescent="0.2">
      <c r="A304" s="71"/>
      <c r="B304" s="71"/>
      <c r="C304" s="101"/>
      <c r="D304" s="26"/>
      <c r="E304" s="26"/>
      <c r="F304" s="26"/>
      <c r="G304" s="26"/>
      <c r="H304" s="26"/>
      <c r="I304" s="26"/>
      <c r="J304" s="26"/>
      <c r="K304" s="26"/>
      <c r="L304" s="69"/>
      <c r="M304" s="130"/>
      <c r="N304" s="26"/>
      <c r="O304" s="26"/>
      <c r="P304" s="26"/>
      <c r="Q304" s="26"/>
      <c r="R304" s="26"/>
      <c r="S304" s="26"/>
      <c r="T304" s="26"/>
      <c r="U304" s="26"/>
      <c r="V304" s="26"/>
      <c r="W304" s="26"/>
      <c r="X304" s="26"/>
      <c r="Y304" s="26"/>
      <c r="Z304" s="26"/>
      <c r="AA304" s="26"/>
    </row>
    <row r="305" spans="1:27" ht="60" customHeight="1" x14ac:dyDescent="0.2">
      <c r="A305" s="71"/>
      <c r="B305" s="71"/>
      <c r="C305" s="101"/>
      <c r="D305" s="26"/>
      <c r="E305" s="26"/>
      <c r="F305" s="26"/>
      <c r="G305" s="26"/>
      <c r="H305" s="26"/>
      <c r="I305" s="26"/>
      <c r="J305" s="26"/>
      <c r="K305" s="26"/>
      <c r="L305" s="69"/>
      <c r="M305" s="130"/>
      <c r="N305" s="26"/>
      <c r="O305" s="26"/>
      <c r="P305" s="26"/>
      <c r="Q305" s="26"/>
      <c r="R305" s="26"/>
      <c r="S305" s="26"/>
      <c r="T305" s="26"/>
      <c r="U305" s="26"/>
      <c r="V305" s="26"/>
      <c r="W305" s="26"/>
      <c r="X305" s="26"/>
      <c r="Y305" s="26"/>
      <c r="Z305" s="26"/>
      <c r="AA305" s="26"/>
    </row>
    <row r="306" spans="1:27" ht="60" customHeight="1" x14ac:dyDescent="0.2">
      <c r="A306" s="71"/>
      <c r="B306" s="71"/>
      <c r="C306" s="101"/>
      <c r="D306" s="26"/>
      <c r="E306" s="26"/>
      <c r="F306" s="26"/>
      <c r="G306" s="26"/>
      <c r="H306" s="26"/>
      <c r="I306" s="26"/>
      <c r="J306" s="26"/>
      <c r="K306" s="26"/>
      <c r="L306" s="69"/>
      <c r="M306" s="130"/>
      <c r="N306" s="26"/>
      <c r="O306" s="26"/>
      <c r="P306" s="26"/>
      <c r="Q306" s="26"/>
      <c r="R306" s="26"/>
      <c r="S306" s="26"/>
      <c r="T306" s="26"/>
      <c r="U306" s="26"/>
      <c r="V306" s="26"/>
      <c r="W306" s="26"/>
      <c r="X306" s="26"/>
      <c r="Y306" s="26"/>
      <c r="Z306" s="26"/>
      <c r="AA306" s="26"/>
    </row>
    <row r="307" spans="1:27" ht="60" customHeight="1" x14ac:dyDescent="0.2">
      <c r="A307" s="71"/>
      <c r="B307" s="71"/>
      <c r="C307" s="101"/>
      <c r="D307" s="26"/>
      <c r="E307" s="26"/>
      <c r="F307" s="26"/>
      <c r="G307" s="26"/>
      <c r="H307" s="26"/>
      <c r="I307" s="26"/>
      <c r="J307" s="26"/>
      <c r="K307" s="26"/>
      <c r="L307" s="69"/>
      <c r="M307" s="130"/>
      <c r="N307" s="26"/>
      <c r="O307" s="26"/>
      <c r="P307" s="26"/>
      <c r="Q307" s="26"/>
      <c r="R307" s="26"/>
      <c r="S307" s="26"/>
      <c r="T307" s="26"/>
      <c r="U307" s="26"/>
      <c r="V307" s="26"/>
      <c r="W307" s="26"/>
      <c r="X307" s="26"/>
      <c r="Y307" s="26"/>
      <c r="Z307" s="26"/>
      <c r="AA307" s="26"/>
    </row>
    <row r="308" spans="1:27" ht="60" customHeight="1" x14ac:dyDescent="0.2">
      <c r="A308" s="71"/>
      <c r="B308" s="71"/>
      <c r="C308" s="101"/>
      <c r="D308" s="26"/>
      <c r="E308" s="26"/>
      <c r="F308" s="26"/>
      <c r="G308" s="26"/>
      <c r="H308" s="26"/>
      <c r="I308" s="26"/>
      <c r="J308" s="26"/>
      <c r="K308" s="26"/>
      <c r="L308" s="69"/>
      <c r="M308" s="130"/>
      <c r="N308" s="26"/>
      <c r="O308" s="26"/>
      <c r="P308" s="26"/>
      <c r="Q308" s="26"/>
      <c r="R308" s="26"/>
      <c r="S308" s="26"/>
      <c r="T308" s="26"/>
      <c r="U308" s="26"/>
      <c r="V308" s="26"/>
      <c r="W308" s="26"/>
      <c r="X308" s="26"/>
      <c r="Y308" s="26"/>
      <c r="Z308" s="26"/>
      <c r="AA308" s="26"/>
    </row>
    <row r="309" spans="1:27" ht="60" customHeight="1" x14ac:dyDescent="0.2">
      <c r="A309" s="71"/>
      <c r="B309" s="71"/>
      <c r="C309" s="101"/>
      <c r="D309" s="26"/>
      <c r="E309" s="26"/>
      <c r="F309" s="26"/>
      <c r="G309" s="26"/>
      <c r="H309" s="26"/>
      <c r="I309" s="26"/>
      <c r="J309" s="26"/>
      <c r="K309" s="26"/>
      <c r="L309" s="69"/>
      <c r="M309" s="130"/>
      <c r="N309" s="26"/>
      <c r="O309" s="26"/>
      <c r="P309" s="26"/>
      <c r="Q309" s="26"/>
      <c r="R309" s="26"/>
      <c r="S309" s="26"/>
      <c r="T309" s="26"/>
      <c r="U309" s="26"/>
      <c r="V309" s="26"/>
      <c r="W309" s="26"/>
      <c r="X309" s="26"/>
      <c r="Y309" s="26"/>
      <c r="Z309" s="26"/>
      <c r="AA309" s="26"/>
    </row>
    <row r="310" spans="1:27" ht="60" customHeight="1" x14ac:dyDescent="0.2">
      <c r="A310" s="71"/>
      <c r="B310" s="71"/>
      <c r="C310" s="101"/>
      <c r="D310" s="26"/>
      <c r="E310" s="26"/>
      <c r="F310" s="26"/>
      <c r="G310" s="26"/>
      <c r="H310" s="26"/>
      <c r="I310" s="26"/>
      <c r="J310" s="26"/>
      <c r="K310" s="26"/>
      <c r="L310" s="69"/>
      <c r="M310" s="130"/>
      <c r="N310" s="26"/>
      <c r="O310" s="26"/>
      <c r="P310" s="26"/>
      <c r="Q310" s="26"/>
      <c r="R310" s="26"/>
      <c r="S310" s="26"/>
      <c r="T310" s="26"/>
      <c r="U310" s="26"/>
      <c r="V310" s="26"/>
      <c r="W310" s="26"/>
      <c r="X310" s="26"/>
      <c r="Y310" s="26"/>
      <c r="Z310" s="26"/>
      <c r="AA310" s="26"/>
    </row>
    <row r="311" spans="1:27" ht="60" customHeight="1" x14ac:dyDescent="0.2">
      <c r="A311" s="71"/>
      <c r="B311" s="71"/>
      <c r="C311" s="101"/>
      <c r="D311" s="26"/>
      <c r="E311" s="26"/>
      <c r="F311" s="26"/>
      <c r="G311" s="26"/>
      <c r="H311" s="26"/>
      <c r="I311" s="26"/>
      <c r="J311" s="26"/>
      <c r="K311" s="26"/>
      <c r="L311" s="69"/>
      <c r="M311" s="130"/>
      <c r="N311" s="26"/>
      <c r="O311" s="26"/>
      <c r="P311" s="26"/>
      <c r="Q311" s="26"/>
      <c r="R311" s="26"/>
      <c r="S311" s="26"/>
      <c r="T311" s="26"/>
      <c r="U311" s="26"/>
      <c r="V311" s="26"/>
      <c r="W311" s="26"/>
      <c r="X311" s="26"/>
      <c r="Y311" s="26"/>
      <c r="Z311" s="26"/>
      <c r="AA311" s="26"/>
    </row>
    <row r="312" spans="1:27" ht="60" customHeight="1" x14ac:dyDescent="0.2">
      <c r="A312" s="71"/>
      <c r="B312" s="71"/>
      <c r="C312" s="101"/>
      <c r="D312" s="26"/>
      <c r="E312" s="26"/>
      <c r="F312" s="26"/>
      <c r="G312" s="26"/>
      <c r="H312" s="26"/>
      <c r="I312" s="26"/>
      <c r="J312" s="26"/>
      <c r="K312" s="26"/>
      <c r="L312" s="69"/>
      <c r="M312" s="130"/>
      <c r="N312" s="26"/>
      <c r="O312" s="26"/>
      <c r="P312" s="26"/>
      <c r="Q312" s="26"/>
      <c r="R312" s="26"/>
      <c r="S312" s="26"/>
      <c r="T312" s="26"/>
      <c r="U312" s="26"/>
      <c r="V312" s="26"/>
      <c r="W312" s="26"/>
      <c r="X312" s="26"/>
      <c r="Y312" s="26"/>
      <c r="Z312" s="26"/>
      <c r="AA312" s="26"/>
    </row>
    <row r="313" spans="1:27" ht="60" customHeight="1" x14ac:dyDescent="0.2">
      <c r="A313" s="71"/>
      <c r="B313" s="71"/>
      <c r="C313" s="101"/>
      <c r="D313" s="26"/>
      <c r="E313" s="26"/>
      <c r="F313" s="26"/>
      <c r="G313" s="26"/>
      <c r="H313" s="26"/>
      <c r="I313" s="26"/>
      <c r="J313" s="26"/>
      <c r="K313" s="26"/>
      <c r="L313" s="69"/>
      <c r="M313" s="130"/>
      <c r="N313" s="26"/>
      <c r="O313" s="26"/>
      <c r="P313" s="26"/>
      <c r="Q313" s="26"/>
      <c r="R313" s="26"/>
      <c r="S313" s="26"/>
      <c r="T313" s="26"/>
      <c r="U313" s="26"/>
      <c r="V313" s="26"/>
      <c r="W313" s="26"/>
      <c r="X313" s="26"/>
      <c r="Y313" s="26"/>
      <c r="Z313" s="26"/>
      <c r="AA313" s="26"/>
    </row>
    <row r="314" spans="1:27" ht="60" customHeight="1" x14ac:dyDescent="0.2">
      <c r="A314" s="71"/>
      <c r="B314" s="71"/>
      <c r="C314" s="101"/>
      <c r="D314" s="26"/>
      <c r="E314" s="26"/>
      <c r="F314" s="26"/>
      <c r="G314" s="26"/>
      <c r="H314" s="26"/>
      <c r="I314" s="26"/>
      <c r="J314" s="26"/>
      <c r="K314" s="26"/>
      <c r="L314" s="69"/>
      <c r="M314" s="130"/>
      <c r="N314" s="26"/>
      <c r="O314" s="26"/>
      <c r="P314" s="26"/>
      <c r="Q314" s="26"/>
      <c r="R314" s="26"/>
      <c r="S314" s="26"/>
      <c r="T314" s="26"/>
      <c r="U314" s="26"/>
      <c r="V314" s="26"/>
      <c r="W314" s="26"/>
      <c r="X314" s="26"/>
      <c r="Y314" s="26"/>
      <c r="Z314" s="26"/>
      <c r="AA314" s="26"/>
    </row>
    <row r="315" spans="1:27" ht="60" customHeight="1" x14ac:dyDescent="0.2">
      <c r="A315" s="71"/>
      <c r="B315" s="71"/>
      <c r="C315" s="101"/>
      <c r="D315" s="26"/>
      <c r="E315" s="26"/>
      <c r="F315" s="26"/>
      <c r="G315" s="26"/>
      <c r="H315" s="26"/>
      <c r="I315" s="26"/>
      <c r="J315" s="26"/>
      <c r="K315" s="26"/>
      <c r="L315" s="69"/>
      <c r="M315" s="130"/>
      <c r="N315" s="26"/>
      <c r="O315" s="26"/>
      <c r="P315" s="26"/>
      <c r="Q315" s="26"/>
      <c r="R315" s="26"/>
      <c r="S315" s="26"/>
      <c r="T315" s="26"/>
      <c r="U315" s="26"/>
      <c r="V315" s="26"/>
      <c r="W315" s="26"/>
      <c r="X315" s="26"/>
      <c r="Y315" s="26"/>
      <c r="Z315" s="26"/>
      <c r="AA315" s="26"/>
    </row>
    <row r="316" spans="1:27" ht="60" customHeight="1" x14ac:dyDescent="0.2">
      <c r="A316" s="71"/>
      <c r="B316" s="71"/>
      <c r="C316" s="101"/>
      <c r="D316" s="26"/>
      <c r="E316" s="26"/>
      <c r="F316" s="26"/>
      <c r="G316" s="26"/>
      <c r="H316" s="26"/>
      <c r="I316" s="26"/>
      <c r="J316" s="26"/>
      <c r="K316" s="26"/>
      <c r="L316" s="69"/>
      <c r="M316" s="130"/>
      <c r="N316" s="26"/>
      <c r="O316" s="26"/>
      <c r="P316" s="26"/>
      <c r="Q316" s="26"/>
      <c r="R316" s="26"/>
      <c r="S316" s="26"/>
      <c r="T316" s="26"/>
      <c r="U316" s="26"/>
      <c r="V316" s="26"/>
      <c r="W316" s="26"/>
      <c r="X316" s="26"/>
      <c r="Y316" s="26"/>
      <c r="Z316" s="26"/>
      <c r="AA316" s="26"/>
    </row>
    <row r="317" spans="1:27" ht="60" customHeight="1" x14ac:dyDescent="0.2">
      <c r="A317" s="71"/>
      <c r="B317" s="71"/>
      <c r="C317" s="101"/>
      <c r="D317" s="26"/>
      <c r="E317" s="26"/>
      <c r="F317" s="26"/>
      <c r="G317" s="26"/>
      <c r="H317" s="26"/>
      <c r="I317" s="26"/>
      <c r="J317" s="26"/>
      <c r="K317" s="26"/>
      <c r="L317" s="69"/>
      <c r="M317" s="130"/>
      <c r="N317" s="26"/>
      <c r="O317" s="26"/>
      <c r="P317" s="26"/>
      <c r="Q317" s="26"/>
      <c r="R317" s="26"/>
      <c r="S317" s="26"/>
      <c r="T317" s="26"/>
      <c r="U317" s="26"/>
      <c r="V317" s="26"/>
      <c r="W317" s="26"/>
      <c r="X317" s="26"/>
      <c r="Y317" s="26"/>
      <c r="Z317" s="26"/>
      <c r="AA317" s="26"/>
    </row>
    <row r="318" spans="1:27" ht="60" customHeight="1" x14ac:dyDescent="0.2">
      <c r="A318" s="71"/>
      <c r="B318" s="71"/>
      <c r="C318" s="101"/>
      <c r="D318" s="26"/>
      <c r="E318" s="26"/>
      <c r="F318" s="26"/>
      <c r="G318" s="26"/>
      <c r="H318" s="26"/>
      <c r="I318" s="26"/>
      <c r="J318" s="26"/>
      <c r="K318" s="26"/>
      <c r="L318" s="69"/>
      <c r="M318" s="130"/>
      <c r="N318" s="26"/>
      <c r="O318" s="26"/>
      <c r="P318" s="26"/>
      <c r="Q318" s="26"/>
      <c r="R318" s="26"/>
      <c r="S318" s="26"/>
      <c r="T318" s="26"/>
      <c r="U318" s="26"/>
      <c r="V318" s="26"/>
      <c r="W318" s="26"/>
      <c r="X318" s="26"/>
      <c r="Y318" s="26"/>
      <c r="Z318" s="26"/>
      <c r="AA318" s="26"/>
    </row>
    <row r="319" spans="1:27" ht="60" customHeight="1" x14ac:dyDescent="0.2">
      <c r="A319" s="71"/>
      <c r="B319" s="71"/>
      <c r="C319" s="101"/>
      <c r="D319" s="26"/>
      <c r="E319" s="26"/>
      <c r="F319" s="26"/>
      <c r="G319" s="26"/>
      <c r="H319" s="26"/>
      <c r="I319" s="26"/>
      <c r="J319" s="26"/>
      <c r="K319" s="26"/>
      <c r="L319" s="69"/>
      <c r="M319" s="130"/>
      <c r="N319" s="26"/>
      <c r="O319" s="26"/>
      <c r="P319" s="26"/>
      <c r="Q319" s="26"/>
      <c r="R319" s="26"/>
      <c r="S319" s="26"/>
      <c r="T319" s="26"/>
      <c r="U319" s="26"/>
      <c r="V319" s="26"/>
      <c r="W319" s="26"/>
      <c r="X319" s="26"/>
      <c r="Y319" s="26"/>
      <c r="Z319" s="26"/>
      <c r="AA319" s="26"/>
    </row>
    <row r="320" spans="1:27" ht="60" customHeight="1" x14ac:dyDescent="0.2">
      <c r="A320" s="71"/>
      <c r="B320" s="71"/>
      <c r="C320" s="101"/>
      <c r="D320" s="26"/>
      <c r="E320" s="26"/>
      <c r="F320" s="26"/>
      <c r="G320" s="26"/>
      <c r="H320" s="26"/>
      <c r="I320" s="26"/>
      <c r="J320" s="26"/>
      <c r="K320" s="26"/>
      <c r="L320" s="69"/>
      <c r="M320" s="130"/>
      <c r="N320" s="26"/>
      <c r="O320" s="26"/>
      <c r="P320" s="26"/>
      <c r="Q320" s="26"/>
      <c r="R320" s="26"/>
      <c r="S320" s="26"/>
      <c r="T320" s="26"/>
      <c r="U320" s="26"/>
      <c r="V320" s="26"/>
      <c r="W320" s="26"/>
      <c r="X320" s="26"/>
      <c r="Y320" s="26"/>
      <c r="Z320" s="26"/>
      <c r="AA320" s="26"/>
    </row>
    <row r="321" spans="1:27" ht="60" customHeight="1" x14ac:dyDescent="0.2">
      <c r="A321" s="71"/>
      <c r="B321" s="71"/>
      <c r="C321" s="101"/>
      <c r="D321" s="26"/>
      <c r="E321" s="26"/>
      <c r="F321" s="26"/>
      <c r="G321" s="26"/>
      <c r="H321" s="26"/>
      <c r="I321" s="26"/>
      <c r="J321" s="26"/>
      <c r="K321" s="26"/>
      <c r="L321" s="69"/>
      <c r="M321" s="130"/>
      <c r="N321" s="26"/>
      <c r="O321" s="26"/>
      <c r="P321" s="26"/>
      <c r="Q321" s="26"/>
      <c r="R321" s="26"/>
      <c r="S321" s="26"/>
      <c r="T321" s="26"/>
      <c r="U321" s="26"/>
      <c r="V321" s="26"/>
      <c r="W321" s="26"/>
      <c r="X321" s="26"/>
      <c r="Y321" s="26"/>
      <c r="Z321" s="26"/>
      <c r="AA321" s="26"/>
    </row>
    <row r="322" spans="1:27" ht="60" customHeight="1" x14ac:dyDescent="0.2">
      <c r="A322" s="71"/>
      <c r="B322" s="71"/>
      <c r="C322" s="101"/>
      <c r="D322" s="26"/>
      <c r="E322" s="26"/>
      <c r="F322" s="26"/>
      <c r="G322" s="26"/>
      <c r="H322" s="26"/>
      <c r="I322" s="26"/>
      <c r="J322" s="26"/>
      <c r="K322" s="26"/>
      <c r="L322" s="69"/>
      <c r="M322" s="130"/>
      <c r="N322" s="26"/>
      <c r="O322" s="26"/>
      <c r="P322" s="26"/>
      <c r="Q322" s="26"/>
      <c r="R322" s="26"/>
      <c r="S322" s="26"/>
      <c r="T322" s="26"/>
      <c r="U322" s="26"/>
      <c r="V322" s="26"/>
      <c r="W322" s="26"/>
      <c r="X322" s="26"/>
      <c r="Y322" s="26"/>
      <c r="Z322" s="26"/>
      <c r="AA322" s="26"/>
    </row>
    <row r="323" spans="1:27" ht="60" customHeight="1" x14ac:dyDescent="0.2">
      <c r="A323" s="71"/>
      <c r="B323" s="71"/>
      <c r="C323" s="101"/>
      <c r="D323" s="26"/>
      <c r="E323" s="26"/>
      <c r="F323" s="26"/>
      <c r="G323" s="26"/>
      <c r="H323" s="26"/>
      <c r="I323" s="26"/>
      <c r="J323" s="26"/>
      <c r="K323" s="26"/>
      <c r="L323" s="69"/>
      <c r="M323" s="130"/>
      <c r="N323" s="26"/>
      <c r="O323" s="26"/>
      <c r="P323" s="26"/>
      <c r="Q323" s="26"/>
      <c r="R323" s="26"/>
      <c r="S323" s="26"/>
      <c r="T323" s="26"/>
      <c r="U323" s="26"/>
      <c r="V323" s="26"/>
      <c r="W323" s="26"/>
      <c r="X323" s="26"/>
      <c r="Y323" s="26"/>
      <c r="Z323" s="26"/>
      <c r="AA323" s="26"/>
    </row>
    <row r="324" spans="1:27" ht="60" customHeight="1" x14ac:dyDescent="0.2">
      <c r="A324" s="71"/>
      <c r="B324" s="71"/>
      <c r="C324" s="101"/>
      <c r="D324" s="26"/>
      <c r="E324" s="26"/>
      <c r="F324" s="26"/>
      <c r="G324" s="26"/>
      <c r="H324" s="26"/>
      <c r="I324" s="26"/>
      <c r="J324" s="26"/>
      <c r="K324" s="26"/>
      <c r="L324" s="69"/>
      <c r="M324" s="130"/>
      <c r="N324" s="26"/>
      <c r="O324" s="26"/>
      <c r="P324" s="26"/>
      <c r="Q324" s="26"/>
      <c r="R324" s="26"/>
      <c r="S324" s="26"/>
      <c r="T324" s="26"/>
      <c r="U324" s="26"/>
      <c r="V324" s="26"/>
      <c r="W324" s="26"/>
      <c r="X324" s="26"/>
      <c r="Y324" s="26"/>
      <c r="Z324" s="26"/>
      <c r="AA324" s="26"/>
    </row>
    <row r="325" spans="1:27" ht="60" customHeight="1" x14ac:dyDescent="0.2">
      <c r="A325" s="71"/>
      <c r="B325" s="71"/>
      <c r="C325" s="101"/>
      <c r="D325" s="26"/>
      <c r="E325" s="26"/>
      <c r="F325" s="26"/>
      <c r="G325" s="26"/>
      <c r="H325" s="26"/>
      <c r="I325" s="26"/>
      <c r="J325" s="26"/>
      <c r="K325" s="26"/>
      <c r="L325" s="69"/>
      <c r="M325" s="130"/>
      <c r="N325" s="26"/>
      <c r="O325" s="26"/>
      <c r="P325" s="26"/>
      <c r="Q325" s="26"/>
      <c r="R325" s="26"/>
      <c r="S325" s="26"/>
      <c r="T325" s="26"/>
      <c r="U325" s="26"/>
      <c r="V325" s="26"/>
      <c r="W325" s="26"/>
      <c r="X325" s="26"/>
      <c r="Y325" s="26"/>
      <c r="Z325" s="26"/>
      <c r="AA325" s="26"/>
    </row>
    <row r="326" spans="1:27" ht="60" customHeight="1" x14ac:dyDescent="0.2">
      <c r="A326" s="71"/>
      <c r="B326" s="71"/>
      <c r="C326" s="101"/>
      <c r="D326" s="26"/>
      <c r="E326" s="26"/>
      <c r="F326" s="26"/>
      <c r="G326" s="26"/>
      <c r="H326" s="26"/>
      <c r="I326" s="26"/>
      <c r="J326" s="26"/>
      <c r="K326" s="26"/>
      <c r="L326" s="69"/>
      <c r="M326" s="130"/>
      <c r="N326" s="26"/>
      <c r="O326" s="26"/>
      <c r="P326" s="26"/>
      <c r="Q326" s="26"/>
      <c r="R326" s="26"/>
      <c r="S326" s="26"/>
      <c r="T326" s="26"/>
      <c r="U326" s="26"/>
      <c r="V326" s="26"/>
      <c r="W326" s="26"/>
      <c r="X326" s="26"/>
      <c r="Y326" s="26"/>
      <c r="Z326" s="26"/>
      <c r="AA326" s="26"/>
    </row>
    <row r="327" spans="1:27" ht="60" customHeight="1" x14ac:dyDescent="0.2">
      <c r="A327" s="71"/>
      <c r="B327" s="71"/>
      <c r="C327" s="101"/>
      <c r="D327" s="26"/>
      <c r="E327" s="26"/>
      <c r="F327" s="26"/>
      <c r="G327" s="26"/>
      <c r="H327" s="26"/>
      <c r="I327" s="26"/>
      <c r="J327" s="26"/>
      <c r="K327" s="26"/>
      <c r="L327" s="69"/>
      <c r="M327" s="130"/>
      <c r="N327" s="26"/>
      <c r="O327" s="26"/>
      <c r="P327" s="26"/>
      <c r="Q327" s="26"/>
      <c r="R327" s="26"/>
      <c r="S327" s="26"/>
      <c r="T327" s="26"/>
      <c r="U327" s="26"/>
      <c r="V327" s="26"/>
      <c r="W327" s="26"/>
      <c r="X327" s="26"/>
      <c r="Y327" s="26"/>
      <c r="Z327" s="26"/>
      <c r="AA327" s="26"/>
    </row>
    <row r="328" spans="1:27" ht="60" customHeight="1" x14ac:dyDescent="0.2">
      <c r="A328" s="71"/>
      <c r="B328" s="71"/>
      <c r="C328" s="101"/>
      <c r="D328" s="26"/>
      <c r="E328" s="26"/>
      <c r="F328" s="26"/>
      <c r="G328" s="26"/>
      <c r="H328" s="26"/>
      <c r="I328" s="26"/>
      <c r="J328" s="26"/>
      <c r="K328" s="26"/>
      <c r="L328" s="69"/>
      <c r="M328" s="130"/>
      <c r="N328" s="26"/>
      <c r="O328" s="26"/>
      <c r="P328" s="26"/>
      <c r="Q328" s="26"/>
      <c r="R328" s="26"/>
      <c r="S328" s="26"/>
      <c r="T328" s="26"/>
      <c r="U328" s="26"/>
      <c r="V328" s="26"/>
      <c r="W328" s="26"/>
      <c r="X328" s="26"/>
      <c r="Y328" s="26"/>
      <c r="Z328" s="26"/>
      <c r="AA328" s="26"/>
    </row>
    <row r="329" spans="1:27" ht="60" customHeight="1" x14ac:dyDescent="0.2">
      <c r="A329" s="71"/>
      <c r="B329" s="71"/>
      <c r="C329" s="101"/>
      <c r="D329" s="26"/>
      <c r="E329" s="26"/>
      <c r="F329" s="26"/>
      <c r="G329" s="26"/>
      <c r="H329" s="26"/>
      <c r="I329" s="26"/>
      <c r="J329" s="26"/>
      <c r="K329" s="26"/>
      <c r="L329" s="69"/>
      <c r="M329" s="130"/>
      <c r="N329" s="26"/>
      <c r="O329" s="26"/>
      <c r="P329" s="26"/>
      <c r="Q329" s="26"/>
      <c r="R329" s="26"/>
      <c r="S329" s="26"/>
      <c r="T329" s="26"/>
      <c r="U329" s="26"/>
      <c r="V329" s="26"/>
      <c r="W329" s="26"/>
      <c r="X329" s="26"/>
      <c r="Y329" s="26"/>
      <c r="Z329" s="26"/>
      <c r="AA329" s="26"/>
    </row>
    <row r="330" spans="1:27" ht="60" customHeight="1" x14ac:dyDescent="0.2">
      <c r="A330" s="71"/>
      <c r="B330" s="71"/>
      <c r="C330" s="101"/>
      <c r="D330" s="26"/>
      <c r="E330" s="26"/>
      <c r="F330" s="26"/>
      <c r="G330" s="26"/>
      <c r="H330" s="26"/>
      <c r="I330" s="26"/>
      <c r="J330" s="26"/>
      <c r="K330" s="26"/>
      <c r="L330" s="69"/>
      <c r="M330" s="130"/>
      <c r="N330" s="26"/>
      <c r="O330" s="26"/>
      <c r="P330" s="26"/>
      <c r="Q330" s="26"/>
      <c r="R330" s="26"/>
      <c r="S330" s="26"/>
      <c r="T330" s="26"/>
      <c r="U330" s="26"/>
      <c r="V330" s="26"/>
      <c r="W330" s="26"/>
      <c r="X330" s="26"/>
      <c r="Y330" s="26"/>
      <c r="Z330" s="26"/>
      <c r="AA330" s="26"/>
    </row>
    <row r="331" spans="1:27" ht="60" customHeight="1" x14ac:dyDescent="0.2">
      <c r="A331" s="71"/>
      <c r="B331" s="71"/>
      <c r="C331" s="101"/>
      <c r="D331" s="26"/>
      <c r="E331" s="26"/>
      <c r="F331" s="26"/>
      <c r="G331" s="26"/>
      <c r="H331" s="26"/>
      <c r="I331" s="26"/>
      <c r="J331" s="26"/>
      <c r="K331" s="26"/>
      <c r="L331" s="69"/>
      <c r="M331" s="130"/>
      <c r="N331" s="26"/>
      <c r="O331" s="26"/>
      <c r="P331" s="26"/>
      <c r="Q331" s="26"/>
      <c r="R331" s="26"/>
      <c r="S331" s="26"/>
      <c r="T331" s="26"/>
      <c r="U331" s="26"/>
      <c r="V331" s="26"/>
      <c r="W331" s="26"/>
      <c r="X331" s="26"/>
      <c r="Y331" s="26"/>
      <c r="Z331" s="26"/>
      <c r="AA331" s="26"/>
    </row>
    <row r="332" spans="1:27" ht="60" customHeight="1" x14ac:dyDescent="0.2">
      <c r="A332" s="71"/>
      <c r="B332" s="71"/>
      <c r="C332" s="101"/>
      <c r="D332" s="26"/>
      <c r="E332" s="26"/>
      <c r="F332" s="26"/>
      <c r="G332" s="26"/>
      <c r="H332" s="26"/>
      <c r="I332" s="26"/>
      <c r="J332" s="26"/>
      <c r="K332" s="26"/>
      <c r="L332" s="69"/>
      <c r="M332" s="130"/>
      <c r="N332" s="26"/>
      <c r="O332" s="26"/>
      <c r="P332" s="26"/>
      <c r="Q332" s="26"/>
      <c r="R332" s="26"/>
      <c r="S332" s="26"/>
      <c r="T332" s="26"/>
      <c r="U332" s="26"/>
      <c r="V332" s="26"/>
      <c r="W332" s="26"/>
      <c r="X332" s="26"/>
      <c r="Y332" s="26"/>
      <c r="Z332" s="26"/>
      <c r="AA332" s="26"/>
    </row>
    <row r="333" spans="1:27" ht="60" customHeight="1" x14ac:dyDescent="0.2">
      <c r="A333" s="71"/>
      <c r="B333" s="71"/>
      <c r="C333" s="101"/>
      <c r="D333" s="26"/>
      <c r="E333" s="26"/>
      <c r="F333" s="26"/>
      <c r="G333" s="26"/>
      <c r="H333" s="26"/>
      <c r="I333" s="26"/>
      <c r="J333" s="26"/>
      <c r="K333" s="26"/>
      <c r="L333" s="69"/>
      <c r="M333" s="130"/>
      <c r="N333" s="26"/>
      <c r="O333" s="26"/>
      <c r="P333" s="26"/>
      <c r="Q333" s="26"/>
      <c r="R333" s="26"/>
      <c r="S333" s="26"/>
      <c r="T333" s="26"/>
      <c r="U333" s="26"/>
      <c r="V333" s="26"/>
      <c r="W333" s="26"/>
      <c r="X333" s="26"/>
      <c r="Y333" s="26"/>
      <c r="Z333" s="26"/>
      <c r="AA333" s="26"/>
    </row>
    <row r="334" spans="1:27" ht="60" customHeight="1" x14ac:dyDescent="0.2">
      <c r="A334" s="71"/>
      <c r="B334" s="71"/>
      <c r="C334" s="101"/>
      <c r="D334" s="26"/>
      <c r="E334" s="26"/>
      <c r="F334" s="26"/>
      <c r="G334" s="26"/>
      <c r="H334" s="26"/>
      <c r="I334" s="26"/>
      <c r="J334" s="26"/>
      <c r="K334" s="26"/>
      <c r="L334" s="69"/>
      <c r="M334" s="130"/>
      <c r="N334" s="26"/>
      <c r="O334" s="26"/>
      <c r="P334" s="26"/>
      <c r="Q334" s="26"/>
      <c r="R334" s="26"/>
      <c r="S334" s="26"/>
      <c r="T334" s="26"/>
      <c r="U334" s="26"/>
      <c r="V334" s="26"/>
      <c r="W334" s="26"/>
      <c r="X334" s="26"/>
      <c r="Y334" s="26"/>
      <c r="Z334" s="26"/>
      <c r="AA334" s="26"/>
    </row>
    <row r="335" spans="1:27" ht="60" customHeight="1" x14ac:dyDescent="0.2">
      <c r="A335" s="71"/>
      <c r="B335" s="71"/>
      <c r="C335" s="101"/>
      <c r="D335" s="26"/>
      <c r="E335" s="26"/>
      <c r="F335" s="26"/>
      <c r="G335" s="26"/>
      <c r="H335" s="26"/>
      <c r="I335" s="26"/>
      <c r="J335" s="26"/>
      <c r="K335" s="26"/>
      <c r="L335" s="69"/>
      <c r="M335" s="130"/>
      <c r="N335" s="26"/>
      <c r="O335" s="26"/>
      <c r="P335" s="26"/>
      <c r="Q335" s="26"/>
      <c r="R335" s="26"/>
      <c r="S335" s="26"/>
      <c r="T335" s="26"/>
      <c r="U335" s="26"/>
      <c r="V335" s="26"/>
      <c r="W335" s="26"/>
      <c r="X335" s="26"/>
      <c r="Y335" s="26"/>
      <c r="Z335" s="26"/>
      <c r="AA335" s="26"/>
    </row>
    <row r="336" spans="1:27" ht="60" customHeight="1" x14ac:dyDescent="0.2">
      <c r="A336" s="71"/>
      <c r="B336" s="71"/>
      <c r="C336" s="101"/>
      <c r="D336" s="26"/>
      <c r="E336" s="26"/>
      <c r="F336" s="26"/>
      <c r="G336" s="26"/>
      <c r="H336" s="26"/>
      <c r="I336" s="26"/>
      <c r="J336" s="26"/>
      <c r="K336" s="26"/>
      <c r="L336" s="69"/>
      <c r="M336" s="130"/>
      <c r="N336" s="26"/>
      <c r="O336" s="26"/>
      <c r="P336" s="26"/>
      <c r="Q336" s="26"/>
      <c r="R336" s="26"/>
      <c r="S336" s="26"/>
      <c r="T336" s="26"/>
      <c r="U336" s="26"/>
      <c r="V336" s="26"/>
      <c r="W336" s="26"/>
      <c r="X336" s="26"/>
      <c r="Y336" s="26"/>
      <c r="Z336" s="26"/>
      <c r="AA336" s="26"/>
    </row>
    <row r="337" spans="1:27" ht="60" customHeight="1" x14ac:dyDescent="0.2">
      <c r="A337" s="71"/>
      <c r="B337" s="71"/>
      <c r="C337" s="101"/>
      <c r="D337" s="26"/>
      <c r="E337" s="26"/>
      <c r="F337" s="26"/>
      <c r="G337" s="26"/>
      <c r="H337" s="26"/>
      <c r="I337" s="26"/>
      <c r="J337" s="26"/>
      <c r="K337" s="26"/>
      <c r="L337" s="69"/>
      <c r="M337" s="130"/>
      <c r="N337" s="26"/>
      <c r="O337" s="26"/>
      <c r="P337" s="26"/>
      <c r="Q337" s="26"/>
      <c r="R337" s="26"/>
      <c r="S337" s="26"/>
      <c r="T337" s="26"/>
      <c r="U337" s="26"/>
      <c r="V337" s="26"/>
      <c r="W337" s="26"/>
      <c r="X337" s="26"/>
      <c r="Y337" s="26"/>
      <c r="Z337" s="26"/>
      <c r="AA337" s="26"/>
    </row>
    <row r="338" spans="1:27" ht="60" customHeight="1" x14ac:dyDescent="0.2">
      <c r="A338" s="71"/>
      <c r="B338" s="71"/>
      <c r="C338" s="101"/>
      <c r="D338" s="26"/>
      <c r="E338" s="26"/>
      <c r="F338" s="26"/>
      <c r="G338" s="26"/>
      <c r="H338" s="26"/>
      <c r="I338" s="26"/>
      <c r="J338" s="26"/>
      <c r="K338" s="26"/>
      <c r="L338" s="69"/>
      <c r="M338" s="130"/>
      <c r="N338" s="26"/>
      <c r="O338" s="26"/>
      <c r="P338" s="26"/>
      <c r="Q338" s="26"/>
      <c r="R338" s="26"/>
      <c r="S338" s="26"/>
      <c r="T338" s="26"/>
      <c r="U338" s="26"/>
      <c r="V338" s="26"/>
      <c r="W338" s="26"/>
      <c r="X338" s="26"/>
      <c r="Y338" s="26"/>
      <c r="Z338" s="26"/>
      <c r="AA338" s="26"/>
    </row>
    <row r="339" spans="1:27" ht="60" customHeight="1" x14ac:dyDescent="0.2">
      <c r="A339" s="71"/>
      <c r="B339" s="71"/>
      <c r="C339" s="101"/>
      <c r="D339" s="26"/>
      <c r="E339" s="26"/>
      <c r="F339" s="26"/>
      <c r="G339" s="26"/>
      <c r="H339" s="26"/>
      <c r="I339" s="26"/>
      <c r="J339" s="26"/>
      <c r="K339" s="26"/>
      <c r="L339" s="69"/>
      <c r="M339" s="130"/>
      <c r="N339" s="26"/>
      <c r="O339" s="26"/>
      <c r="P339" s="26"/>
      <c r="Q339" s="26"/>
      <c r="R339" s="26"/>
      <c r="S339" s="26"/>
      <c r="T339" s="26"/>
      <c r="U339" s="26"/>
      <c r="V339" s="26"/>
      <c r="W339" s="26"/>
      <c r="X339" s="26"/>
      <c r="Y339" s="26"/>
      <c r="Z339" s="26"/>
      <c r="AA339" s="26"/>
    </row>
    <row r="340" spans="1:27" ht="60" customHeight="1" x14ac:dyDescent="0.2">
      <c r="A340" s="71"/>
      <c r="B340" s="71"/>
      <c r="C340" s="101"/>
      <c r="D340" s="26"/>
      <c r="E340" s="26"/>
      <c r="F340" s="26"/>
      <c r="G340" s="26"/>
      <c r="H340" s="26"/>
      <c r="I340" s="26"/>
      <c r="J340" s="26"/>
      <c r="K340" s="26"/>
      <c r="L340" s="69"/>
      <c r="M340" s="130"/>
      <c r="N340" s="26"/>
      <c r="O340" s="26"/>
      <c r="P340" s="26"/>
      <c r="Q340" s="26"/>
      <c r="R340" s="26"/>
      <c r="S340" s="26"/>
      <c r="T340" s="26"/>
      <c r="U340" s="26"/>
      <c r="V340" s="26"/>
      <c r="W340" s="26"/>
      <c r="X340" s="26"/>
      <c r="Y340" s="26"/>
      <c r="Z340" s="26"/>
      <c r="AA340" s="26"/>
    </row>
    <row r="341" spans="1:27" ht="60" customHeight="1" x14ac:dyDescent="0.2">
      <c r="A341" s="71"/>
      <c r="B341" s="71"/>
      <c r="C341" s="101"/>
      <c r="D341" s="26"/>
      <c r="E341" s="26"/>
      <c r="F341" s="26"/>
      <c r="G341" s="26"/>
      <c r="H341" s="26"/>
      <c r="I341" s="26"/>
      <c r="J341" s="26"/>
      <c r="K341" s="26"/>
      <c r="L341" s="69"/>
      <c r="M341" s="130"/>
      <c r="N341" s="26"/>
      <c r="O341" s="26"/>
      <c r="P341" s="26"/>
      <c r="Q341" s="26"/>
      <c r="R341" s="26"/>
      <c r="S341" s="26"/>
      <c r="T341" s="26"/>
      <c r="U341" s="26"/>
      <c r="V341" s="26"/>
      <c r="W341" s="26"/>
      <c r="X341" s="26"/>
      <c r="Y341" s="26"/>
      <c r="Z341" s="26"/>
      <c r="AA341" s="26"/>
    </row>
    <row r="342" spans="1:27" ht="60" customHeight="1" x14ac:dyDescent="0.2">
      <c r="A342" s="71"/>
      <c r="B342" s="71"/>
      <c r="C342" s="101"/>
      <c r="D342" s="26"/>
      <c r="E342" s="26"/>
      <c r="F342" s="26"/>
      <c r="G342" s="26"/>
      <c r="H342" s="26"/>
      <c r="I342" s="26"/>
      <c r="J342" s="26"/>
      <c r="K342" s="26"/>
      <c r="L342" s="69"/>
      <c r="M342" s="130"/>
      <c r="N342" s="26"/>
      <c r="O342" s="26"/>
      <c r="P342" s="26"/>
      <c r="Q342" s="26"/>
      <c r="R342" s="26"/>
      <c r="S342" s="26"/>
      <c r="T342" s="26"/>
      <c r="U342" s="26"/>
      <c r="V342" s="26"/>
      <c r="W342" s="26"/>
      <c r="X342" s="26"/>
      <c r="Y342" s="26"/>
      <c r="Z342" s="26"/>
      <c r="AA342" s="26"/>
    </row>
    <row r="343" spans="1:27" ht="60" customHeight="1" x14ac:dyDescent="0.2">
      <c r="A343" s="71"/>
      <c r="B343" s="71"/>
      <c r="C343" s="101"/>
      <c r="D343" s="26"/>
      <c r="E343" s="26"/>
      <c r="F343" s="26"/>
      <c r="G343" s="26"/>
      <c r="H343" s="26"/>
      <c r="I343" s="26"/>
      <c r="J343" s="26"/>
      <c r="K343" s="26"/>
      <c r="L343" s="69"/>
      <c r="M343" s="130"/>
      <c r="N343" s="26"/>
      <c r="O343" s="26"/>
      <c r="P343" s="26"/>
      <c r="Q343" s="26"/>
      <c r="R343" s="26"/>
      <c r="S343" s="26"/>
      <c r="T343" s="26"/>
      <c r="U343" s="26"/>
      <c r="V343" s="26"/>
      <c r="W343" s="26"/>
      <c r="X343" s="26"/>
      <c r="Y343" s="26"/>
      <c r="Z343" s="26"/>
      <c r="AA343" s="26"/>
    </row>
    <row r="344" spans="1:27" ht="60" customHeight="1" x14ac:dyDescent="0.2">
      <c r="A344" s="71"/>
      <c r="B344" s="71"/>
      <c r="C344" s="101"/>
      <c r="D344" s="26"/>
      <c r="E344" s="26"/>
      <c r="F344" s="26"/>
      <c r="G344" s="26"/>
      <c r="H344" s="26"/>
      <c r="I344" s="26"/>
      <c r="J344" s="26"/>
      <c r="K344" s="26"/>
      <c r="L344" s="69"/>
      <c r="M344" s="130"/>
      <c r="N344" s="26"/>
      <c r="O344" s="26"/>
      <c r="P344" s="26"/>
      <c r="Q344" s="26"/>
      <c r="R344" s="26"/>
      <c r="S344" s="26"/>
      <c r="T344" s="26"/>
      <c r="U344" s="26"/>
      <c r="V344" s="26"/>
      <c r="W344" s="26"/>
      <c r="X344" s="26"/>
      <c r="Y344" s="26"/>
      <c r="Z344" s="26"/>
      <c r="AA344" s="26"/>
    </row>
    <row r="345" spans="1:27" ht="60" customHeight="1" x14ac:dyDescent="0.2">
      <c r="A345" s="71"/>
      <c r="B345" s="71"/>
      <c r="C345" s="101"/>
      <c r="D345" s="26"/>
      <c r="E345" s="26"/>
      <c r="F345" s="26"/>
      <c r="G345" s="26"/>
      <c r="H345" s="26"/>
      <c r="I345" s="26"/>
      <c r="J345" s="26"/>
      <c r="K345" s="26"/>
      <c r="L345" s="69"/>
      <c r="M345" s="130"/>
      <c r="N345" s="26"/>
      <c r="O345" s="26"/>
      <c r="P345" s="26"/>
      <c r="Q345" s="26"/>
      <c r="R345" s="26"/>
      <c r="S345" s="26"/>
      <c r="T345" s="26"/>
      <c r="U345" s="26"/>
      <c r="V345" s="26"/>
      <c r="W345" s="26"/>
      <c r="X345" s="26"/>
      <c r="Y345" s="26"/>
      <c r="Z345" s="26"/>
      <c r="AA345" s="26"/>
    </row>
    <row r="346" spans="1:27" ht="60" customHeight="1" x14ac:dyDescent="0.2">
      <c r="A346" s="71"/>
      <c r="B346" s="71"/>
      <c r="C346" s="101"/>
      <c r="D346" s="26"/>
      <c r="E346" s="26"/>
      <c r="F346" s="26"/>
      <c r="G346" s="26"/>
      <c r="H346" s="26"/>
      <c r="I346" s="26"/>
      <c r="J346" s="26"/>
      <c r="K346" s="26"/>
      <c r="L346" s="69"/>
      <c r="M346" s="130"/>
      <c r="N346" s="26"/>
      <c r="O346" s="26"/>
      <c r="P346" s="26"/>
      <c r="Q346" s="26"/>
      <c r="R346" s="26"/>
      <c r="S346" s="26"/>
      <c r="T346" s="26"/>
      <c r="U346" s="26"/>
      <c r="V346" s="26"/>
      <c r="W346" s="26"/>
      <c r="X346" s="26"/>
      <c r="Y346" s="26"/>
      <c r="Z346" s="26"/>
      <c r="AA346" s="26"/>
    </row>
    <row r="347" spans="1:27" ht="60" customHeight="1" x14ac:dyDescent="0.2">
      <c r="A347" s="71"/>
      <c r="B347" s="71"/>
      <c r="C347" s="101"/>
      <c r="D347" s="26"/>
      <c r="E347" s="26"/>
      <c r="F347" s="26"/>
      <c r="G347" s="26"/>
      <c r="H347" s="26"/>
      <c r="I347" s="26"/>
      <c r="J347" s="26"/>
      <c r="K347" s="26"/>
      <c r="L347" s="69"/>
      <c r="M347" s="130"/>
      <c r="N347" s="26"/>
      <c r="O347" s="26"/>
      <c r="P347" s="26"/>
      <c r="Q347" s="26"/>
      <c r="R347" s="26"/>
      <c r="S347" s="26"/>
      <c r="T347" s="26"/>
      <c r="U347" s="26"/>
      <c r="V347" s="26"/>
      <c r="W347" s="26"/>
      <c r="X347" s="26"/>
      <c r="Y347" s="26"/>
      <c r="Z347" s="26"/>
      <c r="AA347" s="26"/>
    </row>
    <row r="348" spans="1:27" ht="60" customHeight="1" x14ac:dyDescent="0.2">
      <c r="A348" s="71"/>
      <c r="B348" s="71"/>
      <c r="C348" s="101"/>
      <c r="D348" s="26"/>
      <c r="E348" s="26"/>
      <c r="F348" s="26"/>
      <c r="G348" s="26"/>
      <c r="H348" s="26"/>
      <c r="I348" s="26"/>
      <c r="J348" s="26"/>
      <c r="K348" s="26"/>
      <c r="L348" s="69"/>
      <c r="M348" s="130"/>
      <c r="N348" s="26"/>
      <c r="O348" s="26"/>
      <c r="P348" s="26"/>
      <c r="Q348" s="26"/>
      <c r="R348" s="26"/>
      <c r="S348" s="26"/>
      <c r="T348" s="26"/>
      <c r="U348" s="26"/>
      <c r="V348" s="26"/>
      <c r="W348" s="26"/>
      <c r="X348" s="26"/>
      <c r="Y348" s="26"/>
      <c r="Z348" s="26"/>
      <c r="AA348" s="26"/>
    </row>
    <row r="349" spans="1:27" ht="60" customHeight="1" x14ac:dyDescent="0.2">
      <c r="A349" s="71"/>
      <c r="B349" s="71"/>
      <c r="C349" s="101"/>
      <c r="D349" s="26"/>
      <c r="E349" s="26"/>
      <c r="F349" s="26"/>
      <c r="G349" s="26"/>
      <c r="H349" s="26"/>
      <c r="I349" s="26"/>
      <c r="J349" s="26"/>
      <c r="K349" s="26"/>
      <c r="L349" s="69"/>
      <c r="M349" s="130"/>
      <c r="N349" s="26"/>
      <c r="O349" s="26"/>
      <c r="P349" s="26"/>
      <c r="Q349" s="26"/>
      <c r="R349" s="26"/>
      <c r="S349" s="26"/>
      <c r="T349" s="26"/>
      <c r="U349" s="26"/>
      <c r="V349" s="26"/>
      <c r="W349" s="26"/>
      <c r="X349" s="26"/>
      <c r="Y349" s="26"/>
      <c r="Z349" s="26"/>
      <c r="AA349" s="26"/>
    </row>
    <row r="350" spans="1:27" ht="60" customHeight="1" x14ac:dyDescent="0.2">
      <c r="A350" s="71"/>
      <c r="B350" s="71"/>
      <c r="C350" s="101"/>
      <c r="D350" s="26"/>
      <c r="E350" s="26"/>
      <c r="F350" s="26"/>
      <c r="G350" s="26"/>
      <c r="H350" s="26"/>
      <c r="I350" s="26"/>
      <c r="J350" s="26"/>
      <c r="K350" s="26"/>
      <c r="L350" s="69"/>
      <c r="M350" s="130"/>
      <c r="N350" s="26"/>
      <c r="O350" s="26"/>
      <c r="P350" s="26"/>
      <c r="Q350" s="26"/>
      <c r="R350" s="26"/>
      <c r="S350" s="26"/>
      <c r="T350" s="26"/>
      <c r="U350" s="26"/>
      <c r="V350" s="26"/>
      <c r="W350" s="26"/>
      <c r="X350" s="26"/>
      <c r="Y350" s="26"/>
      <c r="Z350" s="26"/>
      <c r="AA350" s="26"/>
    </row>
    <row r="351" spans="1:27" ht="60" customHeight="1" x14ac:dyDescent="0.2">
      <c r="A351" s="71"/>
      <c r="B351" s="71"/>
      <c r="C351" s="101"/>
      <c r="D351" s="26"/>
      <c r="E351" s="26"/>
      <c r="F351" s="26"/>
      <c r="G351" s="26"/>
      <c r="H351" s="26"/>
      <c r="I351" s="26"/>
      <c r="J351" s="26"/>
      <c r="K351" s="26"/>
      <c r="L351" s="69"/>
      <c r="M351" s="130"/>
      <c r="N351" s="26"/>
      <c r="O351" s="26"/>
      <c r="P351" s="26"/>
      <c r="Q351" s="26"/>
      <c r="R351" s="26"/>
      <c r="S351" s="26"/>
      <c r="T351" s="26"/>
      <c r="U351" s="26"/>
      <c r="V351" s="26"/>
      <c r="W351" s="26"/>
      <c r="X351" s="26"/>
      <c r="Y351" s="26"/>
      <c r="Z351" s="26"/>
      <c r="AA351" s="26"/>
    </row>
    <row r="352" spans="1:27" ht="60" customHeight="1" x14ac:dyDescent="0.2">
      <c r="A352" s="71"/>
      <c r="B352" s="71"/>
      <c r="C352" s="101"/>
      <c r="D352" s="26"/>
      <c r="E352" s="26"/>
      <c r="F352" s="26"/>
      <c r="G352" s="26"/>
      <c r="H352" s="26"/>
      <c r="I352" s="26"/>
      <c r="J352" s="26"/>
      <c r="K352" s="26"/>
      <c r="L352" s="69"/>
      <c r="M352" s="130"/>
      <c r="N352" s="26"/>
      <c r="O352" s="26"/>
      <c r="P352" s="26"/>
      <c r="Q352" s="26"/>
      <c r="R352" s="26"/>
      <c r="S352" s="26"/>
      <c r="T352" s="26"/>
      <c r="U352" s="26"/>
      <c r="V352" s="26"/>
      <c r="W352" s="26"/>
      <c r="X352" s="26"/>
      <c r="Y352" s="26"/>
      <c r="Z352" s="26"/>
      <c r="AA352" s="26"/>
    </row>
    <row r="353" spans="1:27" ht="60" customHeight="1" x14ac:dyDescent="0.2">
      <c r="A353" s="71"/>
      <c r="B353" s="71"/>
      <c r="C353" s="101"/>
      <c r="D353" s="26"/>
      <c r="E353" s="26"/>
      <c r="F353" s="26"/>
      <c r="G353" s="26"/>
      <c r="H353" s="26"/>
      <c r="I353" s="26"/>
      <c r="J353" s="26"/>
      <c r="K353" s="26"/>
      <c r="L353" s="69"/>
      <c r="M353" s="130"/>
      <c r="N353" s="26"/>
      <c r="O353" s="26"/>
      <c r="P353" s="26"/>
      <c r="Q353" s="26"/>
      <c r="R353" s="26"/>
      <c r="S353" s="26"/>
      <c r="T353" s="26"/>
      <c r="U353" s="26"/>
      <c r="V353" s="26"/>
      <c r="W353" s="26"/>
      <c r="X353" s="26"/>
      <c r="Y353" s="26"/>
      <c r="Z353" s="26"/>
      <c r="AA353" s="26"/>
    </row>
    <row r="354" spans="1:27" ht="60" customHeight="1" x14ac:dyDescent="0.2">
      <c r="A354" s="71"/>
      <c r="B354" s="71"/>
      <c r="C354" s="101"/>
      <c r="D354" s="26"/>
      <c r="E354" s="26"/>
      <c r="F354" s="26"/>
      <c r="G354" s="26"/>
      <c r="H354" s="26"/>
      <c r="I354" s="26"/>
      <c r="J354" s="26"/>
      <c r="K354" s="26"/>
      <c r="L354" s="69"/>
      <c r="M354" s="130"/>
      <c r="N354" s="26"/>
      <c r="O354" s="26"/>
      <c r="P354" s="26"/>
      <c r="Q354" s="26"/>
      <c r="R354" s="26"/>
      <c r="S354" s="26"/>
      <c r="T354" s="26"/>
      <c r="U354" s="26"/>
      <c r="V354" s="26"/>
      <c r="W354" s="26"/>
      <c r="X354" s="26"/>
      <c r="Y354" s="26"/>
      <c r="Z354" s="26"/>
      <c r="AA354" s="26"/>
    </row>
    <row r="355" spans="1:27" ht="60" customHeight="1" x14ac:dyDescent="0.2">
      <c r="A355" s="71"/>
      <c r="B355" s="71"/>
      <c r="C355" s="101"/>
      <c r="D355" s="26"/>
      <c r="E355" s="26"/>
      <c r="F355" s="26"/>
      <c r="G355" s="26"/>
      <c r="H355" s="26"/>
      <c r="I355" s="26"/>
      <c r="J355" s="26"/>
      <c r="K355" s="26"/>
      <c r="L355" s="69"/>
      <c r="M355" s="130"/>
      <c r="N355" s="26"/>
      <c r="O355" s="26"/>
      <c r="P355" s="26"/>
      <c r="Q355" s="26"/>
      <c r="R355" s="26"/>
      <c r="S355" s="26"/>
      <c r="T355" s="26"/>
      <c r="U355" s="26"/>
      <c r="V355" s="26"/>
      <c r="W355" s="26"/>
      <c r="X355" s="26"/>
      <c r="Y355" s="26"/>
      <c r="Z355" s="26"/>
      <c r="AA355" s="26"/>
    </row>
    <row r="356" spans="1:27" ht="60" customHeight="1" x14ac:dyDescent="0.2">
      <c r="A356" s="71"/>
      <c r="B356" s="71"/>
      <c r="C356" s="101"/>
      <c r="D356" s="26"/>
      <c r="E356" s="26"/>
      <c r="F356" s="26"/>
      <c r="G356" s="26"/>
      <c r="H356" s="26"/>
      <c r="I356" s="26"/>
      <c r="J356" s="26"/>
      <c r="K356" s="26"/>
      <c r="L356" s="69"/>
      <c r="M356" s="130"/>
      <c r="N356" s="26"/>
      <c r="O356" s="26"/>
      <c r="P356" s="26"/>
      <c r="Q356" s="26"/>
      <c r="R356" s="26"/>
      <c r="S356" s="26"/>
      <c r="T356" s="26"/>
      <c r="U356" s="26"/>
      <c r="V356" s="26"/>
      <c r="W356" s="26"/>
      <c r="X356" s="26"/>
      <c r="Y356" s="26"/>
      <c r="Z356" s="26"/>
      <c r="AA356" s="26"/>
    </row>
    <row r="357" spans="1:27" ht="60" customHeight="1" x14ac:dyDescent="0.2">
      <c r="A357" s="71"/>
      <c r="B357" s="71"/>
      <c r="C357" s="101"/>
      <c r="D357" s="26"/>
      <c r="E357" s="26"/>
      <c r="F357" s="26"/>
      <c r="G357" s="26"/>
      <c r="H357" s="26"/>
      <c r="I357" s="26"/>
      <c r="J357" s="26"/>
      <c r="K357" s="26"/>
      <c r="L357" s="69"/>
      <c r="M357" s="130"/>
      <c r="N357" s="26"/>
      <c r="O357" s="26"/>
      <c r="P357" s="26"/>
      <c r="Q357" s="26"/>
      <c r="R357" s="26"/>
      <c r="S357" s="26"/>
      <c r="T357" s="26"/>
      <c r="U357" s="26"/>
      <c r="V357" s="26"/>
      <c r="W357" s="26"/>
      <c r="X357" s="26"/>
      <c r="Y357" s="26"/>
      <c r="Z357" s="26"/>
      <c r="AA357" s="26"/>
    </row>
    <row r="358" spans="1:27" ht="60" customHeight="1" x14ac:dyDescent="0.2">
      <c r="A358" s="71"/>
      <c r="B358" s="71"/>
      <c r="C358" s="101"/>
      <c r="D358" s="26"/>
      <c r="E358" s="26"/>
      <c r="F358" s="26"/>
      <c r="G358" s="26"/>
      <c r="H358" s="26"/>
      <c r="I358" s="26"/>
      <c r="J358" s="26"/>
      <c r="K358" s="26"/>
      <c r="L358" s="69"/>
      <c r="M358" s="130"/>
      <c r="N358" s="26"/>
      <c r="O358" s="26"/>
      <c r="P358" s="26"/>
      <c r="Q358" s="26"/>
      <c r="R358" s="26"/>
      <c r="S358" s="26"/>
      <c r="T358" s="26"/>
      <c r="U358" s="26"/>
      <c r="V358" s="26"/>
      <c r="W358" s="26"/>
      <c r="X358" s="26"/>
      <c r="Y358" s="26"/>
      <c r="Z358" s="26"/>
      <c r="AA358" s="26"/>
    </row>
    <row r="359" spans="1:27" ht="60" customHeight="1" x14ac:dyDescent="0.2">
      <c r="A359" s="71"/>
      <c r="B359" s="71"/>
      <c r="C359" s="101"/>
      <c r="D359" s="26"/>
      <c r="E359" s="26"/>
      <c r="F359" s="26"/>
      <c r="G359" s="26"/>
      <c r="H359" s="26"/>
      <c r="I359" s="26"/>
      <c r="J359" s="26"/>
      <c r="K359" s="26"/>
      <c r="L359" s="69"/>
      <c r="M359" s="130"/>
      <c r="N359" s="26"/>
      <c r="O359" s="26"/>
      <c r="P359" s="26"/>
      <c r="Q359" s="26"/>
      <c r="R359" s="26"/>
      <c r="S359" s="26"/>
      <c r="T359" s="26"/>
      <c r="U359" s="26"/>
      <c r="V359" s="26"/>
      <c r="W359" s="26"/>
      <c r="X359" s="26"/>
      <c r="Y359" s="26"/>
      <c r="Z359" s="26"/>
      <c r="AA359" s="26"/>
    </row>
    <row r="360" spans="1:27" ht="60" customHeight="1" x14ac:dyDescent="0.2">
      <c r="A360" s="71"/>
      <c r="B360" s="71"/>
      <c r="C360" s="101"/>
      <c r="D360" s="26"/>
      <c r="E360" s="26"/>
      <c r="F360" s="26"/>
      <c r="G360" s="26"/>
      <c r="H360" s="26"/>
      <c r="I360" s="26"/>
      <c r="J360" s="26"/>
      <c r="K360" s="26"/>
      <c r="L360" s="69"/>
      <c r="M360" s="130"/>
      <c r="N360" s="26"/>
      <c r="O360" s="26"/>
      <c r="P360" s="26"/>
      <c r="Q360" s="26"/>
      <c r="R360" s="26"/>
      <c r="S360" s="26"/>
      <c r="T360" s="26"/>
      <c r="U360" s="26"/>
      <c r="V360" s="26"/>
      <c r="W360" s="26"/>
      <c r="X360" s="26"/>
      <c r="Y360" s="26"/>
      <c r="Z360" s="26"/>
      <c r="AA360" s="26"/>
    </row>
    <row r="361" spans="1:27" ht="60" customHeight="1" x14ac:dyDescent="0.2">
      <c r="A361" s="71"/>
      <c r="B361" s="71"/>
      <c r="C361" s="101"/>
      <c r="D361" s="26"/>
      <c r="E361" s="26"/>
      <c r="F361" s="26"/>
      <c r="G361" s="26"/>
      <c r="H361" s="26"/>
      <c r="I361" s="26"/>
      <c r="J361" s="26"/>
      <c r="K361" s="26"/>
      <c r="L361" s="69"/>
      <c r="M361" s="130"/>
      <c r="N361" s="26"/>
      <c r="O361" s="26"/>
      <c r="P361" s="26"/>
      <c r="Q361" s="26"/>
      <c r="R361" s="26"/>
      <c r="S361" s="26"/>
      <c r="T361" s="26"/>
      <c r="U361" s="26"/>
      <c r="V361" s="26"/>
      <c r="W361" s="26"/>
      <c r="X361" s="26"/>
      <c r="Y361" s="26"/>
      <c r="Z361" s="26"/>
      <c r="AA361" s="26"/>
    </row>
    <row r="362" spans="1:27" ht="60" customHeight="1" x14ac:dyDescent="0.2">
      <c r="A362" s="71"/>
      <c r="B362" s="71"/>
      <c r="C362" s="101"/>
      <c r="D362" s="26"/>
      <c r="E362" s="26"/>
      <c r="F362" s="26"/>
      <c r="G362" s="26"/>
      <c r="H362" s="26"/>
      <c r="I362" s="26"/>
      <c r="J362" s="26"/>
      <c r="K362" s="26"/>
      <c r="L362" s="69"/>
      <c r="M362" s="130"/>
      <c r="N362" s="26"/>
      <c r="O362" s="26"/>
      <c r="P362" s="26"/>
      <c r="Q362" s="26"/>
      <c r="R362" s="26"/>
      <c r="S362" s="26"/>
      <c r="T362" s="26"/>
      <c r="U362" s="26"/>
      <c r="V362" s="26"/>
      <c r="W362" s="26"/>
      <c r="X362" s="26"/>
      <c r="Y362" s="26"/>
      <c r="Z362" s="26"/>
      <c r="AA362" s="26"/>
    </row>
    <row r="363" spans="1:27" ht="60" customHeight="1" x14ac:dyDescent="0.2">
      <c r="A363" s="71"/>
      <c r="B363" s="71"/>
      <c r="C363" s="101"/>
      <c r="D363" s="26"/>
      <c r="E363" s="26"/>
      <c r="F363" s="26"/>
      <c r="G363" s="26"/>
      <c r="H363" s="26"/>
      <c r="I363" s="26"/>
      <c r="J363" s="26"/>
      <c r="K363" s="26"/>
      <c r="L363" s="69"/>
      <c r="M363" s="130"/>
      <c r="N363" s="26"/>
      <c r="O363" s="26"/>
      <c r="P363" s="26"/>
      <c r="Q363" s="26"/>
      <c r="R363" s="26"/>
      <c r="S363" s="26"/>
      <c r="T363" s="26"/>
      <c r="U363" s="26"/>
      <c r="V363" s="26"/>
      <c r="W363" s="26"/>
      <c r="X363" s="26"/>
      <c r="Y363" s="26"/>
      <c r="Z363" s="26"/>
      <c r="AA363" s="26"/>
    </row>
    <row r="364" spans="1:27" ht="60" customHeight="1" x14ac:dyDescent="0.2">
      <c r="A364" s="71"/>
      <c r="B364" s="71"/>
      <c r="C364" s="101"/>
      <c r="D364" s="26"/>
      <c r="E364" s="26"/>
      <c r="F364" s="26"/>
      <c r="G364" s="26"/>
      <c r="H364" s="26"/>
      <c r="I364" s="26"/>
      <c r="J364" s="26"/>
      <c r="K364" s="26"/>
      <c r="L364" s="69"/>
      <c r="M364" s="130"/>
      <c r="N364" s="26"/>
      <c r="O364" s="26"/>
      <c r="P364" s="26"/>
      <c r="Q364" s="26"/>
      <c r="R364" s="26"/>
      <c r="S364" s="26"/>
      <c r="T364" s="26"/>
      <c r="U364" s="26"/>
      <c r="V364" s="26"/>
      <c r="W364" s="26"/>
      <c r="X364" s="26"/>
      <c r="Y364" s="26"/>
      <c r="Z364" s="26"/>
      <c r="AA364" s="26"/>
    </row>
    <row r="365" spans="1:27" ht="60" customHeight="1" x14ac:dyDescent="0.2">
      <c r="A365" s="71"/>
      <c r="B365" s="71"/>
      <c r="C365" s="101"/>
      <c r="D365" s="26"/>
      <c r="E365" s="26"/>
      <c r="F365" s="26"/>
      <c r="G365" s="26"/>
      <c r="H365" s="26"/>
      <c r="I365" s="26"/>
      <c r="J365" s="26"/>
      <c r="K365" s="26"/>
      <c r="L365" s="69"/>
      <c r="M365" s="130"/>
      <c r="N365" s="26"/>
      <c r="O365" s="26"/>
      <c r="P365" s="26"/>
      <c r="Q365" s="26"/>
      <c r="R365" s="26"/>
      <c r="S365" s="26"/>
      <c r="T365" s="26"/>
      <c r="U365" s="26"/>
      <c r="V365" s="26"/>
      <c r="W365" s="26"/>
      <c r="X365" s="26"/>
      <c r="Y365" s="26"/>
      <c r="Z365" s="26"/>
      <c r="AA365" s="26"/>
    </row>
    <row r="366" spans="1:27" ht="60" customHeight="1" x14ac:dyDescent="0.2">
      <c r="A366" s="71"/>
      <c r="B366" s="71"/>
      <c r="C366" s="101"/>
      <c r="D366" s="26"/>
      <c r="E366" s="26"/>
      <c r="F366" s="26"/>
      <c r="G366" s="26"/>
      <c r="H366" s="26"/>
      <c r="I366" s="26"/>
      <c r="J366" s="26"/>
      <c r="K366" s="26"/>
      <c r="L366" s="69"/>
      <c r="M366" s="130"/>
      <c r="N366" s="26"/>
      <c r="O366" s="26"/>
      <c r="P366" s="26"/>
      <c r="Q366" s="26"/>
      <c r="R366" s="26"/>
      <c r="S366" s="26"/>
      <c r="T366" s="26"/>
      <c r="U366" s="26"/>
      <c r="V366" s="26"/>
      <c r="W366" s="26"/>
      <c r="X366" s="26"/>
      <c r="Y366" s="26"/>
      <c r="Z366" s="26"/>
      <c r="AA366" s="26"/>
    </row>
    <row r="367" spans="1:27" ht="60" customHeight="1" x14ac:dyDescent="0.2">
      <c r="A367" s="71"/>
      <c r="B367" s="71"/>
      <c r="C367" s="101"/>
      <c r="D367" s="26"/>
      <c r="E367" s="26"/>
      <c r="F367" s="26"/>
      <c r="G367" s="26"/>
      <c r="H367" s="26"/>
      <c r="I367" s="26"/>
      <c r="J367" s="26"/>
      <c r="K367" s="26"/>
      <c r="L367" s="69"/>
      <c r="M367" s="130"/>
      <c r="N367" s="26"/>
      <c r="O367" s="26"/>
      <c r="P367" s="26"/>
      <c r="Q367" s="26"/>
      <c r="R367" s="26"/>
      <c r="S367" s="26"/>
      <c r="T367" s="26"/>
      <c r="U367" s="26"/>
      <c r="V367" s="26"/>
      <c r="W367" s="26"/>
      <c r="X367" s="26"/>
      <c r="Y367" s="26"/>
      <c r="Z367" s="26"/>
      <c r="AA367" s="26"/>
    </row>
    <row r="368" spans="1:27" ht="60" customHeight="1" x14ac:dyDescent="0.2">
      <c r="A368" s="71"/>
      <c r="B368" s="71"/>
      <c r="C368" s="101"/>
      <c r="D368" s="26"/>
      <c r="E368" s="26"/>
      <c r="F368" s="26"/>
      <c r="G368" s="26"/>
      <c r="H368" s="26"/>
      <c r="I368" s="26"/>
      <c r="J368" s="26"/>
      <c r="K368" s="26"/>
      <c r="L368" s="69"/>
      <c r="M368" s="130"/>
      <c r="N368" s="26"/>
      <c r="O368" s="26"/>
      <c r="P368" s="26"/>
      <c r="Q368" s="26"/>
      <c r="R368" s="26"/>
      <c r="S368" s="26"/>
      <c r="T368" s="26"/>
      <c r="U368" s="26"/>
      <c r="V368" s="26"/>
      <c r="W368" s="26"/>
      <c r="X368" s="26"/>
      <c r="Y368" s="26"/>
      <c r="Z368" s="26"/>
      <c r="AA368" s="26"/>
    </row>
    <row r="369" spans="1:27" ht="60" customHeight="1" x14ac:dyDescent="0.2">
      <c r="A369" s="71"/>
      <c r="B369" s="71"/>
      <c r="C369" s="101"/>
      <c r="D369" s="26"/>
      <c r="E369" s="26"/>
      <c r="F369" s="26"/>
      <c r="G369" s="26"/>
      <c r="H369" s="26"/>
      <c r="I369" s="26"/>
      <c r="J369" s="26"/>
      <c r="K369" s="26"/>
      <c r="L369" s="69"/>
      <c r="M369" s="130"/>
      <c r="N369" s="26"/>
      <c r="O369" s="26"/>
      <c r="P369" s="26"/>
      <c r="Q369" s="26"/>
      <c r="R369" s="26"/>
      <c r="S369" s="26"/>
      <c r="T369" s="26"/>
      <c r="U369" s="26"/>
      <c r="V369" s="26"/>
      <c r="W369" s="26"/>
      <c r="X369" s="26"/>
      <c r="Y369" s="26"/>
      <c r="Z369" s="26"/>
      <c r="AA369" s="26"/>
    </row>
    <row r="370" spans="1:27" ht="60" customHeight="1" x14ac:dyDescent="0.2">
      <c r="A370" s="71"/>
      <c r="B370" s="71"/>
      <c r="C370" s="101"/>
      <c r="D370" s="26"/>
      <c r="E370" s="26"/>
      <c r="F370" s="26"/>
      <c r="G370" s="26"/>
      <c r="H370" s="26"/>
      <c r="I370" s="26"/>
      <c r="J370" s="26"/>
      <c r="K370" s="26"/>
      <c r="L370" s="69"/>
      <c r="M370" s="130"/>
      <c r="N370" s="26"/>
      <c r="O370" s="26"/>
      <c r="P370" s="26"/>
      <c r="Q370" s="26"/>
      <c r="R370" s="26"/>
      <c r="S370" s="26"/>
      <c r="T370" s="26"/>
      <c r="U370" s="26"/>
      <c r="V370" s="26"/>
      <c r="W370" s="26"/>
      <c r="X370" s="26"/>
      <c r="Y370" s="26"/>
      <c r="Z370" s="26"/>
      <c r="AA370" s="26"/>
    </row>
    <row r="371" spans="1:27" ht="60" customHeight="1" x14ac:dyDescent="0.2">
      <c r="A371" s="71"/>
      <c r="B371" s="71"/>
      <c r="C371" s="101"/>
      <c r="D371" s="26"/>
      <c r="E371" s="26"/>
      <c r="F371" s="26"/>
      <c r="G371" s="26"/>
      <c r="H371" s="26"/>
      <c r="I371" s="26"/>
      <c r="J371" s="26"/>
      <c r="K371" s="26"/>
      <c r="L371" s="69"/>
      <c r="M371" s="130"/>
      <c r="N371" s="26"/>
      <c r="O371" s="26"/>
      <c r="P371" s="26"/>
      <c r="Q371" s="26"/>
      <c r="R371" s="26"/>
      <c r="S371" s="26"/>
      <c r="T371" s="26"/>
      <c r="U371" s="26"/>
      <c r="V371" s="26"/>
      <c r="W371" s="26"/>
      <c r="X371" s="26"/>
      <c r="Y371" s="26"/>
      <c r="Z371" s="26"/>
      <c r="AA371" s="26"/>
    </row>
    <row r="372" spans="1:27" ht="60" customHeight="1" x14ac:dyDescent="0.2">
      <c r="A372" s="71"/>
      <c r="B372" s="71"/>
      <c r="C372" s="101"/>
      <c r="D372" s="26"/>
      <c r="E372" s="26"/>
      <c r="F372" s="26"/>
      <c r="G372" s="26"/>
      <c r="H372" s="26"/>
      <c r="I372" s="26"/>
      <c r="J372" s="26"/>
      <c r="K372" s="26"/>
      <c r="L372" s="69"/>
      <c r="M372" s="130"/>
      <c r="N372" s="26"/>
      <c r="O372" s="26"/>
      <c r="P372" s="26"/>
      <c r="Q372" s="26"/>
      <c r="R372" s="26"/>
      <c r="S372" s="26"/>
      <c r="T372" s="26"/>
      <c r="U372" s="26"/>
      <c r="V372" s="26"/>
      <c r="W372" s="26"/>
      <c r="X372" s="26"/>
      <c r="Y372" s="26"/>
      <c r="Z372" s="26"/>
      <c r="AA372" s="26"/>
    </row>
    <row r="373" spans="1:27" ht="60" customHeight="1" x14ac:dyDescent="0.2">
      <c r="A373" s="71"/>
      <c r="B373" s="71"/>
      <c r="C373" s="101"/>
      <c r="D373" s="26"/>
      <c r="E373" s="26"/>
      <c r="F373" s="26"/>
      <c r="G373" s="26"/>
      <c r="H373" s="26"/>
      <c r="I373" s="26"/>
      <c r="J373" s="26"/>
      <c r="K373" s="26"/>
      <c r="L373" s="69"/>
      <c r="M373" s="130"/>
      <c r="N373" s="26"/>
      <c r="O373" s="26"/>
      <c r="P373" s="26"/>
      <c r="Q373" s="26"/>
      <c r="R373" s="26"/>
      <c r="S373" s="26"/>
      <c r="T373" s="26"/>
      <c r="U373" s="26"/>
      <c r="V373" s="26"/>
      <c r="W373" s="26"/>
      <c r="X373" s="26"/>
      <c r="Y373" s="26"/>
      <c r="Z373" s="26"/>
      <c r="AA373" s="26"/>
    </row>
    <row r="374" spans="1:27" ht="60" customHeight="1" x14ac:dyDescent="0.2">
      <c r="A374" s="71"/>
      <c r="B374" s="71"/>
      <c r="C374" s="101"/>
      <c r="D374" s="26"/>
      <c r="E374" s="26"/>
      <c r="F374" s="26"/>
      <c r="G374" s="26"/>
      <c r="H374" s="26"/>
      <c r="I374" s="26"/>
      <c r="J374" s="26"/>
      <c r="K374" s="26"/>
      <c r="L374" s="69"/>
      <c r="M374" s="130"/>
      <c r="N374" s="26"/>
      <c r="O374" s="26"/>
      <c r="P374" s="26"/>
      <c r="Q374" s="26"/>
      <c r="R374" s="26"/>
      <c r="S374" s="26"/>
      <c r="T374" s="26"/>
      <c r="U374" s="26"/>
      <c r="V374" s="26"/>
      <c r="W374" s="26"/>
      <c r="X374" s="26"/>
      <c r="Y374" s="26"/>
      <c r="Z374" s="26"/>
      <c r="AA374" s="26"/>
    </row>
    <row r="375" spans="1:27" ht="60" customHeight="1" x14ac:dyDescent="0.2">
      <c r="A375" s="71"/>
      <c r="B375" s="71"/>
      <c r="C375" s="101"/>
      <c r="D375" s="26"/>
      <c r="E375" s="26"/>
      <c r="F375" s="26"/>
      <c r="G375" s="26"/>
      <c r="H375" s="26"/>
      <c r="I375" s="26"/>
      <c r="J375" s="26"/>
      <c r="K375" s="26"/>
      <c r="L375" s="69"/>
      <c r="M375" s="130"/>
      <c r="N375" s="26"/>
      <c r="O375" s="26"/>
      <c r="P375" s="26"/>
      <c r="Q375" s="26"/>
      <c r="R375" s="26"/>
      <c r="S375" s="26"/>
      <c r="T375" s="26"/>
      <c r="U375" s="26"/>
      <c r="V375" s="26"/>
      <c r="W375" s="26"/>
      <c r="X375" s="26"/>
      <c r="Y375" s="26"/>
      <c r="Z375" s="26"/>
      <c r="AA375" s="26"/>
    </row>
    <row r="376" spans="1:27" ht="60" customHeight="1" x14ac:dyDescent="0.2">
      <c r="A376" s="71"/>
      <c r="B376" s="71"/>
      <c r="C376" s="101"/>
      <c r="D376" s="26"/>
      <c r="E376" s="26"/>
      <c r="F376" s="26"/>
      <c r="G376" s="26"/>
      <c r="H376" s="26"/>
      <c r="I376" s="26"/>
      <c r="J376" s="26"/>
      <c r="K376" s="26"/>
      <c r="L376" s="69"/>
      <c r="M376" s="130"/>
      <c r="N376" s="26"/>
      <c r="O376" s="26"/>
      <c r="P376" s="26"/>
      <c r="Q376" s="26"/>
      <c r="R376" s="26"/>
      <c r="S376" s="26"/>
      <c r="T376" s="26"/>
      <c r="U376" s="26"/>
      <c r="V376" s="26"/>
      <c r="W376" s="26"/>
      <c r="X376" s="26"/>
      <c r="Y376" s="26"/>
      <c r="Z376" s="26"/>
      <c r="AA376" s="26"/>
    </row>
    <row r="377" spans="1:27" ht="60" customHeight="1" x14ac:dyDescent="0.2">
      <c r="A377" s="71"/>
      <c r="B377" s="71"/>
      <c r="C377" s="101"/>
      <c r="D377" s="26"/>
      <c r="E377" s="26"/>
      <c r="F377" s="26"/>
      <c r="G377" s="26"/>
      <c r="H377" s="26"/>
      <c r="I377" s="26"/>
      <c r="J377" s="26"/>
      <c r="K377" s="26"/>
      <c r="L377" s="69"/>
      <c r="M377" s="130"/>
      <c r="N377" s="26"/>
      <c r="O377" s="26"/>
      <c r="P377" s="26"/>
      <c r="Q377" s="26"/>
      <c r="R377" s="26"/>
      <c r="S377" s="26"/>
      <c r="T377" s="26"/>
      <c r="U377" s="26"/>
      <c r="V377" s="26"/>
      <c r="W377" s="26"/>
      <c r="X377" s="26"/>
      <c r="Y377" s="26"/>
      <c r="Z377" s="26"/>
      <c r="AA377" s="26"/>
    </row>
    <row r="378" spans="1:27" ht="60" customHeight="1" x14ac:dyDescent="0.2">
      <c r="A378" s="71"/>
      <c r="B378" s="71"/>
      <c r="C378" s="101"/>
      <c r="D378" s="26"/>
      <c r="E378" s="26"/>
      <c r="F378" s="26"/>
      <c r="G378" s="26"/>
      <c r="H378" s="26"/>
      <c r="I378" s="26"/>
      <c r="J378" s="26"/>
      <c r="K378" s="26"/>
      <c r="L378" s="69"/>
      <c r="M378" s="130"/>
      <c r="N378" s="26"/>
      <c r="O378" s="26"/>
      <c r="P378" s="26"/>
      <c r="Q378" s="26"/>
      <c r="R378" s="26"/>
      <c r="S378" s="26"/>
      <c r="T378" s="26"/>
      <c r="U378" s="26"/>
      <c r="V378" s="26"/>
      <c r="W378" s="26"/>
      <c r="X378" s="26"/>
      <c r="Y378" s="26"/>
      <c r="Z378" s="26"/>
      <c r="AA378" s="26"/>
    </row>
    <row r="379" spans="1:27" ht="60" customHeight="1" x14ac:dyDescent="0.2">
      <c r="A379" s="71"/>
      <c r="B379" s="71"/>
      <c r="C379" s="101"/>
      <c r="D379" s="26"/>
      <c r="E379" s="26"/>
      <c r="F379" s="26"/>
      <c r="G379" s="26"/>
      <c r="H379" s="26"/>
      <c r="I379" s="26"/>
      <c r="J379" s="26"/>
      <c r="K379" s="26"/>
      <c r="L379" s="69"/>
      <c r="M379" s="130"/>
      <c r="N379" s="26"/>
      <c r="O379" s="26"/>
      <c r="P379" s="26"/>
      <c r="Q379" s="26"/>
      <c r="R379" s="26"/>
      <c r="S379" s="26"/>
      <c r="T379" s="26"/>
      <c r="U379" s="26"/>
      <c r="V379" s="26"/>
      <c r="W379" s="26"/>
      <c r="X379" s="26"/>
      <c r="Y379" s="26"/>
      <c r="Z379" s="26"/>
      <c r="AA379" s="26"/>
    </row>
    <row r="380" spans="1:27" ht="60" customHeight="1" x14ac:dyDescent="0.2">
      <c r="A380" s="71"/>
      <c r="B380" s="71"/>
      <c r="C380" s="101"/>
      <c r="D380" s="26"/>
      <c r="E380" s="26"/>
      <c r="F380" s="26"/>
      <c r="G380" s="26"/>
      <c r="H380" s="26"/>
      <c r="I380" s="26"/>
      <c r="J380" s="26"/>
      <c r="K380" s="26"/>
      <c r="L380" s="69"/>
      <c r="M380" s="130"/>
      <c r="N380" s="26"/>
      <c r="O380" s="26"/>
      <c r="P380" s="26"/>
      <c r="Q380" s="26"/>
      <c r="R380" s="26"/>
      <c r="S380" s="26"/>
      <c r="T380" s="26"/>
      <c r="U380" s="26"/>
      <c r="V380" s="26"/>
      <c r="W380" s="26"/>
      <c r="X380" s="26"/>
      <c r="Y380" s="26"/>
      <c r="Z380" s="26"/>
      <c r="AA380" s="26"/>
    </row>
    <row r="381" spans="1:27" ht="60" customHeight="1" x14ac:dyDescent="0.2">
      <c r="A381" s="71"/>
      <c r="B381" s="71"/>
      <c r="C381" s="101"/>
      <c r="D381" s="26"/>
      <c r="E381" s="26"/>
      <c r="F381" s="26"/>
      <c r="G381" s="26"/>
      <c r="H381" s="26"/>
      <c r="I381" s="26"/>
      <c r="J381" s="26"/>
      <c r="K381" s="26"/>
      <c r="L381" s="69"/>
      <c r="M381" s="130"/>
      <c r="N381" s="26"/>
      <c r="O381" s="26"/>
      <c r="P381" s="26"/>
      <c r="Q381" s="26"/>
      <c r="R381" s="26"/>
      <c r="S381" s="26"/>
      <c r="T381" s="26"/>
      <c r="U381" s="26"/>
      <c r="V381" s="26"/>
      <c r="W381" s="26"/>
      <c r="X381" s="26"/>
      <c r="Y381" s="26"/>
      <c r="Z381" s="26"/>
      <c r="AA381" s="26"/>
    </row>
    <row r="382" spans="1:27" ht="60" customHeight="1" x14ac:dyDescent="0.2">
      <c r="A382" s="71"/>
      <c r="B382" s="71"/>
      <c r="C382" s="101"/>
      <c r="D382" s="26"/>
      <c r="E382" s="26"/>
      <c r="F382" s="26"/>
      <c r="G382" s="26"/>
      <c r="H382" s="26"/>
      <c r="I382" s="26"/>
      <c r="J382" s="26"/>
      <c r="K382" s="26"/>
      <c r="L382" s="69"/>
      <c r="M382" s="130"/>
      <c r="N382" s="26"/>
      <c r="O382" s="26"/>
      <c r="P382" s="26"/>
      <c r="Q382" s="26"/>
      <c r="R382" s="26"/>
      <c r="S382" s="26"/>
      <c r="T382" s="26"/>
      <c r="U382" s="26"/>
      <c r="V382" s="26"/>
      <c r="W382" s="26"/>
      <c r="X382" s="26"/>
      <c r="Y382" s="26"/>
      <c r="Z382" s="26"/>
      <c r="AA382" s="26"/>
    </row>
    <row r="383" spans="1:27" ht="60" customHeight="1" x14ac:dyDescent="0.2">
      <c r="A383" s="71"/>
      <c r="B383" s="71"/>
      <c r="C383" s="101"/>
      <c r="D383" s="26"/>
      <c r="E383" s="26"/>
      <c r="F383" s="26"/>
      <c r="G383" s="26"/>
      <c r="H383" s="26"/>
      <c r="I383" s="26"/>
      <c r="J383" s="26"/>
      <c r="K383" s="26"/>
      <c r="L383" s="69"/>
      <c r="M383" s="130"/>
      <c r="N383" s="26"/>
      <c r="O383" s="26"/>
      <c r="P383" s="26"/>
      <c r="Q383" s="26"/>
      <c r="R383" s="26"/>
      <c r="S383" s="26"/>
      <c r="T383" s="26"/>
      <c r="U383" s="26"/>
      <c r="V383" s="26"/>
      <c r="W383" s="26"/>
      <c r="X383" s="26"/>
      <c r="Y383" s="26"/>
      <c r="Z383" s="26"/>
      <c r="AA383" s="26"/>
    </row>
    <row r="384" spans="1:27" ht="60" customHeight="1" x14ac:dyDescent="0.2">
      <c r="A384" s="71"/>
      <c r="B384" s="71"/>
      <c r="C384" s="101"/>
      <c r="D384" s="26"/>
      <c r="E384" s="26"/>
      <c r="F384" s="26"/>
      <c r="G384" s="26"/>
      <c r="H384" s="26"/>
      <c r="I384" s="26"/>
      <c r="J384" s="26"/>
      <c r="K384" s="26"/>
      <c r="L384" s="69"/>
      <c r="M384" s="130"/>
      <c r="N384" s="26"/>
      <c r="O384" s="26"/>
      <c r="P384" s="26"/>
      <c r="Q384" s="26"/>
      <c r="R384" s="26"/>
      <c r="S384" s="26"/>
      <c r="T384" s="26"/>
      <c r="U384" s="26"/>
      <c r="V384" s="26"/>
      <c r="W384" s="26"/>
      <c r="X384" s="26"/>
      <c r="Y384" s="26"/>
      <c r="Z384" s="26"/>
      <c r="AA384" s="26"/>
    </row>
    <row r="385" spans="1:27" ht="60" customHeight="1" x14ac:dyDescent="0.2">
      <c r="A385" s="71"/>
      <c r="B385" s="71"/>
      <c r="C385" s="101"/>
      <c r="D385" s="26"/>
      <c r="E385" s="26"/>
      <c r="F385" s="26"/>
      <c r="G385" s="26"/>
      <c r="H385" s="26"/>
      <c r="I385" s="26"/>
      <c r="J385" s="26"/>
      <c r="K385" s="26"/>
      <c r="L385" s="69"/>
      <c r="M385" s="130"/>
      <c r="N385" s="26"/>
      <c r="O385" s="26"/>
      <c r="P385" s="26"/>
      <c r="Q385" s="26"/>
      <c r="R385" s="26"/>
      <c r="S385" s="26"/>
      <c r="T385" s="26"/>
      <c r="U385" s="26"/>
      <c r="V385" s="26"/>
      <c r="W385" s="26"/>
      <c r="X385" s="26"/>
      <c r="Y385" s="26"/>
      <c r="Z385" s="26"/>
      <c r="AA385" s="26"/>
    </row>
    <row r="386" spans="1:27" ht="60" customHeight="1" x14ac:dyDescent="0.2">
      <c r="A386" s="71"/>
      <c r="B386" s="71"/>
      <c r="C386" s="101"/>
      <c r="D386" s="26"/>
      <c r="E386" s="26"/>
      <c r="F386" s="26"/>
      <c r="G386" s="26"/>
      <c r="H386" s="26"/>
      <c r="I386" s="26"/>
      <c r="J386" s="26"/>
      <c r="K386" s="26"/>
      <c r="L386" s="69"/>
      <c r="M386" s="130"/>
      <c r="N386" s="26"/>
      <c r="O386" s="26"/>
      <c r="P386" s="26"/>
      <c r="Q386" s="26"/>
      <c r="R386" s="26"/>
      <c r="S386" s="26"/>
      <c r="T386" s="26"/>
      <c r="U386" s="26"/>
      <c r="V386" s="26"/>
      <c r="W386" s="26"/>
      <c r="X386" s="26"/>
      <c r="Y386" s="26"/>
      <c r="Z386" s="26"/>
      <c r="AA386" s="26"/>
    </row>
    <row r="387" spans="1:27" ht="60" customHeight="1" x14ac:dyDescent="0.2">
      <c r="A387" s="71"/>
      <c r="B387" s="71"/>
      <c r="C387" s="101"/>
      <c r="D387" s="26"/>
      <c r="E387" s="26"/>
      <c r="F387" s="26"/>
      <c r="G387" s="26"/>
      <c r="H387" s="26"/>
      <c r="I387" s="26"/>
      <c r="J387" s="26"/>
      <c r="K387" s="26"/>
      <c r="L387" s="69"/>
      <c r="M387" s="130"/>
      <c r="N387" s="26"/>
      <c r="O387" s="26"/>
      <c r="P387" s="26"/>
      <c r="Q387" s="26"/>
      <c r="R387" s="26"/>
      <c r="S387" s="26"/>
      <c r="T387" s="26"/>
      <c r="U387" s="26"/>
      <c r="V387" s="26"/>
      <c r="W387" s="26"/>
      <c r="X387" s="26"/>
      <c r="Y387" s="26"/>
      <c r="Z387" s="26"/>
      <c r="AA387" s="26"/>
    </row>
    <row r="388" spans="1:27" ht="60" customHeight="1" x14ac:dyDescent="0.2">
      <c r="A388" s="71"/>
      <c r="B388" s="71"/>
      <c r="C388" s="101"/>
      <c r="D388" s="26"/>
      <c r="E388" s="26"/>
      <c r="F388" s="26"/>
      <c r="G388" s="26"/>
      <c r="H388" s="26"/>
      <c r="I388" s="26"/>
      <c r="J388" s="26"/>
      <c r="K388" s="26"/>
      <c r="L388" s="69"/>
      <c r="M388" s="130"/>
      <c r="N388" s="26"/>
      <c r="O388" s="26"/>
      <c r="P388" s="26"/>
      <c r="Q388" s="26"/>
      <c r="R388" s="26"/>
      <c r="S388" s="26"/>
      <c r="T388" s="26"/>
      <c r="U388" s="26"/>
      <c r="V388" s="26"/>
      <c r="W388" s="26"/>
      <c r="X388" s="26"/>
      <c r="Y388" s="26"/>
      <c r="Z388" s="26"/>
      <c r="AA388" s="26"/>
    </row>
    <row r="389" spans="1:27" ht="60" customHeight="1" x14ac:dyDescent="0.2">
      <c r="A389" s="71"/>
      <c r="B389" s="71"/>
      <c r="C389" s="101"/>
      <c r="D389" s="26"/>
      <c r="E389" s="26"/>
      <c r="F389" s="26"/>
      <c r="G389" s="26"/>
      <c r="H389" s="26"/>
      <c r="I389" s="26"/>
      <c r="J389" s="26"/>
      <c r="K389" s="26"/>
      <c r="L389" s="69"/>
      <c r="M389" s="130"/>
      <c r="N389" s="26"/>
      <c r="O389" s="26"/>
      <c r="P389" s="26"/>
      <c r="Q389" s="26"/>
      <c r="R389" s="26"/>
      <c r="S389" s="26"/>
      <c r="T389" s="26"/>
      <c r="U389" s="26"/>
      <c r="V389" s="26"/>
      <c r="W389" s="26"/>
      <c r="X389" s="26"/>
      <c r="Y389" s="26"/>
      <c r="Z389" s="26"/>
      <c r="AA389" s="26"/>
    </row>
    <row r="390" spans="1:27" ht="60" customHeight="1" x14ac:dyDescent="0.2">
      <c r="A390" s="71"/>
      <c r="B390" s="71"/>
      <c r="C390" s="101"/>
      <c r="D390" s="26"/>
      <c r="E390" s="26"/>
      <c r="F390" s="26"/>
      <c r="G390" s="26"/>
      <c r="H390" s="26"/>
      <c r="I390" s="26"/>
      <c r="J390" s="26"/>
      <c r="K390" s="26"/>
      <c r="L390" s="69"/>
      <c r="M390" s="130"/>
      <c r="N390" s="26"/>
      <c r="O390" s="26"/>
      <c r="P390" s="26"/>
      <c r="Q390" s="26"/>
      <c r="R390" s="26"/>
      <c r="S390" s="26"/>
      <c r="T390" s="26"/>
      <c r="U390" s="26"/>
      <c r="V390" s="26"/>
      <c r="W390" s="26"/>
      <c r="X390" s="26"/>
      <c r="Y390" s="26"/>
      <c r="Z390" s="26"/>
      <c r="AA390" s="26"/>
    </row>
    <row r="391" spans="1:27" ht="60" customHeight="1" x14ac:dyDescent="0.2">
      <c r="A391" s="71"/>
      <c r="B391" s="71"/>
      <c r="C391" s="101"/>
      <c r="D391" s="26"/>
      <c r="E391" s="26"/>
      <c r="F391" s="26"/>
      <c r="G391" s="26"/>
      <c r="H391" s="26"/>
      <c r="I391" s="26"/>
      <c r="J391" s="26"/>
      <c r="K391" s="26"/>
      <c r="L391" s="69"/>
      <c r="M391" s="130"/>
      <c r="N391" s="26"/>
      <c r="O391" s="26"/>
      <c r="P391" s="26"/>
      <c r="Q391" s="26"/>
      <c r="R391" s="26"/>
      <c r="S391" s="26"/>
      <c r="T391" s="26"/>
      <c r="U391" s="26"/>
      <c r="V391" s="26"/>
      <c r="W391" s="26"/>
      <c r="X391" s="26"/>
      <c r="Y391" s="26"/>
      <c r="Z391" s="26"/>
      <c r="AA391" s="26"/>
    </row>
    <row r="392" spans="1:27" ht="60" customHeight="1" x14ac:dyDescent="0.2">
      <c r="A392" s="71"/>
      <c r="B392" s="71"/>
      <c r="C392" s="101"/>
      <c r="D392" s="26"/>
      <c r="E392" s="26"/>
      <c r="F392" s="26"/>
      <c r="G392" s="26"/>
      <c r="H392" s="26"/>
      <c r="I392" s="26"/>
      <c r="J392" s="26"/>
      <c r="K392" s="26"/>
      <c r="L392" s="69"/>
      <c r="M392" s="130"/>
      <c r="N392" s="26"/>
      <c r="O392" s="26"/>
      <c r="P392" s="26"/>
      <c r="Q392" s="26"/>
      <c r="R392" s="26"/>
      <c r="S392" s="26"/>
      <c r="T392" s="26"/>
      <c r="U392" s="26"/>
      <c r="V392" s="26"/>
      <c r="W392" s="26"/>
      <c r="X392" s="26"/>
      <c r="Y392" s="26"/>
      <c r="Z392" s="26"/>
      <c r="AA392" s="26"/>
    </row>
    <row r="393" spans="1:27" ht="60" customHeight="1" x14ac:dyDescent="0.2">
      <c r="A393" s="71"/>
      <c r="B393" s="71"/>
      <c r="C393" s="101"/>
      <c r="D393" s="26"/>
      <c r="E393" s="26"/>
      <c r="F393" s="26"/>
      <c r="G393" s="26"/>
      <c r="H393" s="26"/>
      <c r="I393" s="26"/>
      <c r="J393" s="26"/>
      <c r="K393" s="26"/>
      <c r="L393" s="69"/>
      <c r="M393" s="130"/>
      <c r="N393" s="26"/>
      <c r="O393" s="26"/>
      <c r="P393" s="26"/>
      <c r="Q393" s="26"/>
      <c r="R393" s="26"/>
      <c r="S393" s="26"/>
      <c r="T393" s="26"/>
      <c r="U393" s="26"/>
      <c r="V393" s="26"/>
      <c r="W393" s="26"/>
      <c r="X393" s="26"/>
      <c r="Y393" s="26"/>
      <c r="Z393" s="26"/>
      <c r="AA393" s="26"/>
    </row>
    <row r="394" spans="1:27" ht="60" customHeight="1" x14ac:dyDescent="0.2">
      <c r="A394" s="71"/>
      <c r="B394" s="71"/>
      <c r="C394" s="101"/>
      <c r="D394" s="26"/>
      <c r="E394" s="26"/>
      <c r="F394" s="26"/>
      <c r="G394" s="26"/>
      <c r="H394" s="26"/>
      <c r="I394" s="26"/>
      <c r="J394" s="26"/>
      <c r="K394" s="26"/>
      <c r="L394" s="69"/>
      <c r="M394" s="130"/>
      <c r="N394" s="26"/>
      <c r="O394" s="26"/>
      <c r="P394" s="26"/>
      <c r="Q394" s="26"/>
      <c r="R394" s="26"/>
      <c r="S394" s="26"/>
      <c r="T394" s="26"/>
      <c r="U394" s="26"/>
      <c r="V394" s="26"/>
      <c r="W394" s="26"/>
      <c r="X394" s="26"/>
      <c r="Y394" s="26"/>
      <c r="Z394" s="26"/>
      <c r="AA394" s="26"/>
    </row>
    <row r="395" spans="1:27" ht="60" customHeight="1" x14ac:dyDescent="0.2">
      <c r="A395" s="71"/>
      <c r="B395" s="71"/>
      <c r="C395" s="101"/>
      <c r="D395" s="26"/>
      <c r="E395" s="26"/>
      <c r="F395" s="26"/>
      <c r="G395" s="26"/>
      <c r="H395" s="26"/>
      <c r="I395" s="26"/>
      <c r="J395" s="26"/>
      <c r="K395" s="26"/>
      <c r="L395" s="69"/>
      <c r="M395" s="130"/>
      <c r="N395" s="26"/>
      <c r="O395" s="26"/>
      <c r="P395" s="26"/>
      <c r="Q395" s="26"/>
      <c r="R395" s="26"/>
      <c r="S395" s="26"/>
      <c r="T395" s="26"/>
      <c r="U395" s="26"/>
      <c r="V395" s="26"/>
      <c r="W395" s="26"/>
      <c r="X395" s="26"/>
      <c r="Y395" s="26"/>
      <c r="Z395" s="26"/>
      <c r="AA395" s="26"/>
    </row>
    <row r="396" spans="1:27" ht="60" customHeight="1" x14ac:dyDescent="0.2">
      <c r="A396" s="71"/>
      <c r="B396" s="71"/>
      <c r="C396" s="101"/>
      <c r="D396" s="26"/>
      <c r="E396" s="26"/>
      <c r="F396" s="26"/>
      <c r="G396" s="26"/>
      <c r="H396" s="26"/>
      <c r="I396" s="26"/>
      <c r="J396" s="26"/>
      <c r="K396" s="26"/>
      <c r="L396" s="69"/>
      <c r="M396" s="130"/>
      <c r="N396" s="26"/>
      <c r="O396" s="26"/>
      <c r="P396" s="26"/>
      <c r="Q396" s="26"/>
      <c r="R396" s="26"/>
      <c r="S396" s="26"/>
      <c r="T396" s="26"/>
      <c r="U396" s="26"/>
      <c r="V396" s="26"/>
      <c r="W396" s="26"/>
      <c r="X396" s="26"/>
      <c r="Y396" s="26"/>
      <c r="Z396" s="26"/>
      <c r="AA396" s="26"/>
    </row>
    <row r="397" spans="1:27" ht="60" customHeight="1" x14ac:dyDescent="0.2">
      <c r="A397" s="71"/>
      <c r="B397" s="71"/>
      <c r="C397" s="101"/>
      <c r="D397" s="26"/>
      <c r="E397" s="26"/>
      <c r="F397" s="26"/>
      <c r="G397" s="26"/>
      <c r="H397" s="26"/>
      <c r="I397" s="26"/>
      <c r="J397" s="26"/>
      <c r="K397" s="26"/>
      <c r="L397" s="69"/>
      <c r="M397" s="130"/>
      <c r="N397" s="26"/>
      <c r="O397" s="26"/>
      <c r="P397" s="26"/>
      <c r="Q397" s="26"/>
      <c r="R397" s="26"/>
      <c r="S397" s="26"/>
      <c r="T397" s="26"/>
      <c r="U397" s="26"/>
      <c r="V397" s="26"/>
      <c r="W397" s="26"/>
      <c r="X397" s="26"/>
      <c r="Y397" s="26"/>
      <c r="Z397" s="26"/>
      <c r="AA397" s="26"/>
    </row>
    <row r="398" spans="1:27" ht="60" customHeight="1" x14ac:dyDescent="0.2">
      <c r="A398" s="71"/>
      <c r="B398" s="71"/>
      <c r="C398" s="101"/>
      <c r="D398" s="26"/>
      <c r="E398" s="26"/>
      <c r="F398" s="26"/>
      <c r="G398" s="26"/>
      <c r="H398" s="26"/>
      <c r="I398" s="26"/>
      <c r="J398" s="26"/>
      <c r="K398" s="26"/>
      <c r="L398" s="69"/>
      <c r="M398" s="130"/>
      <c r="N398" s="26"/>
      <c r="O398" s="26"/>
      <c r="P398" s="26"/>
      <c r="Q398" s="26"/>
      <c r="R398" s="26"/>
      <c r="S398" s="26"/>
      <c r="T398" s="26"/>
      <c r="U398" s="26"/>
      <c r="V398" s="26"/>
      <c r="W398" s="26"/>
      <c r="X398" s="26"/>
      <c r="Y398" s="26"/>
      <c r="Z398" s="26"/>
      <c r="AA398" s="26"/>
    </row>
    <row r="399" spans="1:27" ht="60" customHeight="1" x14ac:dyDescent="0.2">
      <c r="A399" s="71"/>
      <c r="B399" s="71"/>
      <c r="C399" s="101"/>
      <c r="D399" s="26"/>
      <c r="E399" s="26"/>
      <c r="F399" s="26"/>
      <c r="G399" s="26"/>
      <c r="H399" s="26"/>
      <c r="I399" s="26"/>
      <c r="J399" s="26"/>
      <c r="K399" s="26"/>
      <c r="L399" s="69"/>
      <c r="M399" s="130"/>
      <c r="N399" s="26"/>
      <c r="O399" s="26"/>
      <c r="P399" s="26"/>
      <c r="Q399" s="26"/>
      <c r="R399" s="26"/>
      <c r="S399" s="26"/>
      <c r="T399" s="26"/>
      <c r="U399" s="26"/>
      <c r="V399" s="26"/>
      <c r="W399" s="26"/>
      <c r="X399" s="26"/>
      <c r="Y399" s="26"/>
      <c r="Z399" s="26"/>
      <c r="AA399" s="26"/>
    </row>
    <row r="400" spans="1:27" ht="60" customHeight="1" x14ac:dyDescent="0.2">
      <c r="A400" s="71"/>
      <c r="B400" s="71"/>
      <c r="C400" s="101"/>
      <c r="D400" s="26"/>
      <c r="E400" s="26"/>
      <c r="F400" s="26"/>
      <c r="G400" s="26"/>
      <c r="H400" s="26"/>
      <c r="I400" s="26"/>
      <c r="J400" s="26"/>
      <c r="K400" s="26"/>
      <c r="L400" s="69"/>
      <c r="M400" s="130"/>
      <c r="N400" s="26"/>
      <c r="O400" s="26"/>
      <c r="P400" s="26"/>
      <c r="Q400" s="26"/>
      <c r="R400" s="26"/>
      <c r="S400" s="26"/>
      <c r="T400" s="26"/>
      <c r="U400" s="26"/>
      <c r="V400" s="26"/>
      <c r="W400" s="26"/>
      <c r="X400" s="26"/>
      <c r="Y400" s="26"/>
      <c r="Z400" s="26"/>
      <c r="AA400" s="26"/>
    </row>
    <row r="401" spans="1:27" ht="60" customHeight="1" x14ac:dyDescent="0.2">
      <c r="A401" s="71"/>
      <c r="B401" s="71"/>
      <c r="C401" s="101"/>
      <c r="D401" s="26"/>
      <c r="E401" s="26"/>
      <c r="F401" s="26"/>
      <c r="G401" s="26"/>
      <c r="H401" s="26"/>
      <c r="I401" s="26"/>
      <c r="J401" s="26"/>
      <c r="K401" s="26"/>
      <c r="L401" s="69"/>
      <c r="M401" s="130"/>
      <c r="N401" s="26"/>
      <c r="O401" s="26"/>
      <c r="P401" s="26"/>
      <c r="Q401" s="26"/>
      <c r="R401" s="26"/>
      <c r="S401" s="26"/>
      <c r="T401" s="26"/>
      <c r="U401" s="26"/>
      <c r="V401" s="26"/>
      <c r="W401" s="26"/>
      <c r="X401" s="26"/>
      <c r="Y401" s="26"/>
      <c r="Z401" s="26"/>
      <c r="AA401" s="26"/>
    </row>
    <row r="402" spans="1:27" ht="60" customHeight="1" x14ac:dyDescent="0.2">
      <c r="A402" s="71"/>
      <c r="B402" s="71"/>
      <c r="C402" s="101"/>
      <c r="D402" s="26"/>
      <c r="E402" s="26"/>
      <c r="F402" s="26"/>
      <c r="G402" s="26"/>
      <c r="H402" s="26"/>
      <c r="I402" s="26"/>
      <c r="J402" s="26"/>
      <c r="K402" s="26"/>
      <c r="L402" s="69"/>
      <c r="M402" s="130"/>
      <c r="N402" s="26"/>
      <c r="O402" s="26"/>
      <c r="P402" s="26"/>
      <c r="Q402" s="26"/>
      <c r="R402" s="26"/>
      <c r="S402" s="26"/>
      <c r="T402" s="26"/>
      <c r="U402" s="26"/>
      <c r="V402" s="26"/>
      <c r="W402" s="26"/>
      <c r="X402" s="26"/>
      <c r="Y402" s="26"/>
      <c r="Z402" s="26"/>
      <c r="AA402" s="26"/>
    </row>
    <row r="403" spans="1:27" ht="60" customHeight="1" x14ac:dyDescent="0.2">
      <c r="A403" s="71"/>
      <c r="B403" s="71"/>
      <c r="C403" s="101"/>
      <c r="D403" s="26"/>
      <c r="E403" s="26"/>
      <c r="F403" s="26"/>
      <c r="G403" s="26"/>
      <c r="H403" s="26"/>
      <c r="I403" s="26"/>
      <c r="J403" s="26"/>
      <c r="K403" s="26"/>
      <c r="L403" s="69"/>
      <c r="M403" s="130"/>
      <c r="N403" s="26"/>
      <c r="O403" s="26"/>
      <c r="P403" s="26"/>
      <c r="Q403" s="26"/>
      <c r="R403" s="26"/>
      <c r="S403" s="26"/>
      <c r="T403" s="26"/>
      <c r="U403" s="26"/>
      <c r="V403" s="26"/>
      <c r="W403" s="26"/>
      <c r="X403" s="26"/>
      <c r="Y403" s="26"/>
      <c r="Z403" s="26"/>
      <c r="AA403" s="26"/>
    </row>
    <row r="404" spans="1:27" ht="60" customHeight="1" x14ac:dyDescent="0.2">
      <c r="A404" s="71"/>
      <c r="B404" s="71"/>
      <c r="C404" s="101"/>
      <c r="D404" s="26"/>
      <c r="E404" s="26"/>
      <c r="F404" s="26"/>
      <c r="G404" s="26"/>
      <c r="H404" s="26"/>
      <c r="I404" s="26"/>
      <c r="J404" s="26"/>
      <c r="K404" s="26"/>
      <c r="L404" s="69"/>
      <c r="M404" s="130"/>
      <c r="N404" s="26"/>
      <c r="O404" s="26"/>
      <c r="P404" s="26"/>
      <c r="Q404" s="26"/>
      <c r="R404" s="26"/>
      <c r="S404" s="26"/>
      <c r="T404" s="26"/>
      <c r="U404" s="26"/>
      <c r="V404" s="26"/>
      <c r="W404" s="26"/>
      <c r="X404" s="26"/>
      <c r="Y404" s="26"/>
      <c r="Z404" s="26"/>
      <c r="AA404" s="26"/>
    </row>
    <row r="405" spans="1:27" ht="60" customHeight="1" x14ac:dyDescent="0.2">
      <c r="A405" s="71"/>
      <c r="B405" s="71"/>
      <c r="C405" s="101"/>
      <c r="D405" s="26"/>
      <c r="E405" s="26"/>
      <c r="F405" s="26"/>
      <c r="G405" s="26"/>
      <c r="H405" s="26"/>
      <c r="I405" s="26"/>
      <c r="J405" s="26"/>
      <c r="K405" s="26"/>
      <c r="L405" s="69"/>
      <c r="M405" s="130"/>
      <c r="N405" s="26"/>
      <c r="O405" s="26"/>
      <c r="P405" s="26"/>
      <c r="Q405" s="26"/>
      <c r="R405" s="26"/>
      <c r="S405" s="26"/>
      <c r="T405" s="26"/>
      <c r="U405" s="26"/>
      <c r="V405" s="26"/>
      <c r="W405" s="26"/>
      <c r="X405" s="26"/>
      <c r="Y405" s="26"/>
      <c r="Z405" s="26"/>
      <c r="AA405" s="26"/>
    </row>
    <row r="406" spans="1:27" ht="60" customHeight="1" x14ac:dyDescent="0.2">
      <c r="A406" s="71"/>
      <c r="B406" s="71"/>
      <c r="C406" s="101"/>
      <c r="D406" s="26"/>
      <c r="E406" s="26"/>
      <c r="F406" s="26"/>
      <c r="G406" s="26"/>
      <c r="H406" s="26"/>
      <c r="I406" s="26"/>
      <c r="J406" s="26"/>
      <c r="K406" s="26"/>
      <c r="L406" s="69"/>
      <c r="M406" s="130"/>
      <c r="N406" s="26"/>
      <c r="O406" s="26"/>
      <c r="P406" s="26"/>
      <c r="Q406" s="26"/>
      <c r="R406" s="26"/>
      <c r="S406" s="26"/>
      <c r="T406" s="26"/>
      <c r="U406" s="26"/>
      <c r="V406" s="26"/>
      <c r="W406" s="26"/>
      <c r="X406" s="26"/>
      <c r="Y406" s="26"/>
      <c r="Z406" s="26"/>
      <c r="AA406" s="26"/>
    </row>
    <row r="407" spans="1:27" ht="60" customHeight="1" x14ac:dyDescent="0.2">
      <c r="A407" s="71"/>
      <c r="B407" s="71"/>
      <c r="C407" s="101"/>
      <c r="D407" s="26"/>
      <c r="E407" s="26"/>
      <c r="F407" s="26"/>
      <c r="G407" s="26"/>
      <c r="H407" s="26"/>
      <c r="I407" s="26"/>
      <c r="J407" s="26"/>
      <c r="K407" s="26"/>
      <c r="L407" s="69"/>
      <c r="M407" s="130"/>
      <c r="N407" s="26"/>
      <c r="O407" s="26"/>
      <c r="P407" s="26"/>
      <c r="Q407" s="26"/>
      <c r="R407" s="26"/>
      <c r="S407" s="26"/>
      <c r="T407" s="26"/>
      <c r="U407" s="26"/>
      <c r="V407" s="26"/>
      <c r="W407" s="26"/>
      <c r="X407" s="26"/>
      <c r="Y407" s="26"/>
      <c r="Z407" s="26"/>
      <c r="AA407" s="26"/>
    </row>
    <row r="408" spans="1:27" ht="60" customHeight="1" x14ac:dyDescent="0.2">
      <c r="A408" s="71"/>
      <c r="B408" s="71"/>
      <c r="C408" s="101"/>
      <c r="D408" s="26"/>
      <c r="E408" s="26"/>
      <c r="F408" s="26"/>
      <c r="G408" s="26"/>
      <c r="H408" s="26"/>
      <c r="I408" s="26"/>
      <c r="J408" s="26"/>
      <c r="K408" s="26"/>
      <c r="L408" s="69"/>
      <c r="M408" s="130"/>
      <c r="N408" s="26"/>
      <c r="O408" s="26"/>
      <c r="P408" s="26"/>
      <c r="Q408" s="26"/>
      <c r="R408" s="26"/>
      <c r="S408" s="26"/>
      <c r="T408" s="26"/>
      <c r="U408" s="26"/>
      <c r="V408" s="26"/>
      <c r="W408" s="26"/>
      <c r="X408" s="26"/>
      <c r="Y408" s="26"/>
      <c r="Z408" s="26"/>
      <c r="AA408" s="26"/>
    </row>
    <row r="409" spans="1:27" ht="60" customHeight="1" x14ac:dyDescent="0.2">
      <c r="A409" s="71"/>
      <c r="B409" s="71"/>
      <c r="C409" s="101"/>
      <c r="D409" s="26"/>
      <c r="E409" s="26"/>
      <c r="F409" s="26"/>
      <c r="G409" s="26"/>
      <c r="H409" s="26"/>
      <c r="I409" s="26"/>
      <c r="J409" s="26"/>
      <c r="K409" s="26"/>
      <c r="L409" s="69"/>
      <c r="M409" s="130"/>
      <c r="N409" s="26"/>
      <c r="O409" s="26"/>
      <c r="P409" s="26"/>
      <c r="Q409" s="26"/>
      <c r="R409" s="26"/>
      <c r="S409" s="26"/>
      <c r="T409" s="26"/>
      <c r="U409" s="26"/>
      <c r="V409" s="26"/>
      <c r="W409" s="26"/>
      <c r="X409" s="26"/>
      <c r="Y409" s="26"/>
      <c r="Z409" s="26"/>
      <c r="AA409" s="26"/>
    </row>
    <row r="410" spans="1:27" ht="60" customHeight="1" x14ac:dyDescent="0.2">
      <c r="A410" s="71"/>
      <c r="B410" s="71"/>
      <c r="C410" s="101"/>
      <c r="D410" s="26"/>
      <c r="E410" s="26"/>
      <c r="F410" s="26"/>
      <c r="G410" s="26"/>
      <c r="H410" s="26"/>
      <c r="I410" s="26"/>
      <c r="J410" s="26"/>
      <c r="K410" s="26"/>
      <c r="L410" s="69"/>
      <c r="M410" s="130"/>
      <c r="N410" s="26"/>
      <c r="O410" s="26"/>
      <c r="P410" s="26"/>
      <c r="Q410" s="26"/>
      <c r="R410" s="26"/>
      <c r="S410" s="26"/>
      <c r="T410" s="26"/>
      <c r="U410" s="26"/>
      <c r="V410" s="26"/>
      <c r="W410" s="26"/>
      <c r="X410" s="26"/>
      <c r="Y410" s="26"/>
      <c r="Z410" s="26"/>
      <c r="AA410" s="26"/>
    </row>
    <row r="411" spans="1:27" ht="60" customHeight="1" x14ac:dyDescent="0.2">
      <c r="A411" s="71"/>
      <c r="B411" s="71"/>
      <c r="C411" s="101"/>
      <c r="D411" s="26"/>
      <c r="E411" s="26"/>
      <c r="F411" s="26"/>
      <c r="G411" s="26"/>
      <c r="H411" s="26"/>
      <c r="I411" s="26"/>
      <c r="J411" s="26"/>
      <c r="K411" s="26"/>
      <c r="L411" s="69"/>
      <c r="M411" s="130"/>
      <c r="N411" s="26"/>
      <c r="O411" s="26"/>
      <c r="P411" s="26"/>
      <c r="Q411" s="26"/>
      <c r="R411" s="26"/>
      <c r="S411" s="26"/>
      <c r="T411" s="26"/>
      <c r="U411" s="26"/>
      <c r="V411" s="26"/>
      <c r="W411" s="26"/>
      <c r="X411" s="26"/>
      <c r="Y411" s="26"/>
      <c r="Z411" s="26"/>
      <c r="AA411" s="26"/>
    </row>
    <row r="412" spans="1:27" ht="60" customHeight="1" x14ac:dyDescent="0.2">
      <c r="A412" s="71"/>
      <c r="B412" s="71"/>
      <c r="C412" s="101"/>
      <c r="D412" s="26"/>
      <c r="E412" s="26"/>
      <c r="F412" s="26"/>
      <c r="G412" s="26"/>
      <c r="H412" s="26"/>
      <c r="I412" s="26"/>
      <c r="J412" s="26"/>
      <c r="K412" s="26"/>
      <c r="L412" s="69"/>
      <c r="M412" s="130"/>
      <c r="N412" s="26"/>
      <c r="O412" s="26"/>
      <c r="P412" s="26"/>
      <c r="Q412" s="26"/>
      <c r="R412" s="26"/>
      <c r="S412" s="26"/>
      <c r="T412" s="26"/>
      <c r="U412" s="26"/>
      <c r="V412" s="26"/>
      <c r="W412" s="26"/>
      <c r="X412" s="26"/>
      <c r="Y412" s="26"/>
      <c r="Z412" s="26"/>
      <c r="AA412" s="26"/>
    </row>
    <row r="413" spans="1:27" ht="60" customHeight="1" x14ac:dyDescent="0.2">
      <c r="A413" s="71"/>
      <c r="B413" s="71"/>
      <c r="C413" s="101"/>
      <c r="D413" s="26"/>
      <c r="E413" s="26"/>
      <c r="F413" s="26"/>
      <c r="G413" s="26"/>
      <c r="H413" s="26"/>
      <c r="I413" s="26"/>
      <c r="J413" s="26"/>
      <c r="K413" s="26"/>
      <c r="L413" s="69"/>
      <c r="M413" s="130"/>
      <c r="N413" s="26"/>
      <c r="O413" s="26"/>
      <c r="P413" s="26"/>
      <c r="Q413" s="26"/>
      <c r="R413" s="26"/>
      <c r="S413" s="26"/>
      <c r="T413" s="26"/>
      <c r="U413" s="26"/>
      <c r="V413" s="26"/>
      <c r="W413" s="26"/>
      <c r="X413" s="26"/>
      <c r="Y413" s="26"/>
      <c r="Z413" s="26"/>
      <c r="AA413" s="26"/>
    </row>
    <row r="414" spans="1:27" ht="60" customHeight="1" x14ac:dyDescent="0.2">
      <c r="A414" s="71"/>
      <c r="B414" s="71"/>
      <c r="C414" s="101"/>
      <c r="D414" s="26"/>
      <c r="E414" s="26"/>
      <c r="F414" s="26"/>
      <c r="G414" s="26"/>
      <c r="H414" s="26"/>
      <c r="I414" s="26"/>
      <c r="J414" s="26"/>
      <c r="K414" s="26"/>
      <c r="L414" s="69"/>
      <c r="M414" s="130"/>
      <c r="N414" s="26"/>
      <c r="O414" s="26"/>
      <c r="P414" s="26"/>
      <c r="Q414" s="26"/>
      <c r="R414" s="26"/>
      <c r="S414" s="26"/>
      <c r="T414" s="26"/>
      <c r="U414" s="26"/>
      <c r="V414" s="26"/>
      <c r="W414" s="26"/>
      <c r="X414" s="26"/>
      <c r="Y414" s="26"/>
      <c r="Z414" s="26"/>
      <c r="AA414" s="26"/>
    </row>
    <row r="415" spans="1:27" ht="60" customHeight="1" x14ac:dyDescent="0.2">
      <c r="A415" s="71"/>
      <c r="B415" s="71"/>
      <c r="C415" s="101"/>
      <c r="D415" s="26"/>
      <c r="E415" s="26"/>
      <c r="F415" s="26"/>
      <c r="G415" s="26"/>
      <c r="H415" s="26"/>
      <c r="I415" s="26"/>
      <c r="J415" s="26"/>
      <c r="K415" s="26"/>
      <c r="L415" s="69"/>
      <c r="M415" s="130"/>
      <c r="N415" s="26"/>
      <c r="O415" s="26"/>
      <c r="P415" s="26"/>
      <c r="Q415" s="26"/>
      <c r="R415" s="26"/>
      <c r="S415" s="26"/>
      <c r="T415" s="26"/>
      <c r="U415" s="26"/>
      <c r="V415" s="26"/>
      <c r="W415" s="26"/>
      <c r="X415" s="26"/>
      <c r="Y415" s="26"/>
      <c r="Z415" s="26"/>
      <c r="AA415" s="26"/>
    </row>
    <row r="416" spans="1:27" ht="60" customHeight="1" x14ac:dyDescent="0.2">
      <c r="A416" s="71"/>
      <c r="B416" s="71"/>
      <c r="C416" s="101"/>
      <c r="D416" s="26"/>
      <c r="E416" s="26"/>
      <c r="F416" s="26"/>
      <c r="G416" s="26"/>
      <c r="H416" s="26"/>
      <c r="I416" s="26"/>
      <c r="J416" s="26"/>
      <c r="K416" s="26"/>
      <c r="L416" s="69"/>
      <c r="M416" s="130"/>
      <c r="N416" s="26"/>
      <c r="O416" s="26"/>
      <c r="P416" s="26"/>
      <c r="Q416" s="26"/>
      <c r="R416" s="26"/>
      <c r="S416" s="26"/>
      <c r="T416" s="26"/>
      <c r="U416" s="26"/>
      <c r="V416" s="26"/>
      <c r="W416" s="26"/>
      <c r="X416" s="26"/>
      <c r="Y416" s="26"/>
      <c r="Z416" s="26"/>
      <c r="AA416" s="26"/>
    </row>
    <row r="417" spans="1:27" ht="60" customHeight="1" x14ac:dyDescent="0.2">
      <c r="A417" s="71"/>
      <c r="B417" s="71"/>
      <c r="C417" s="101"/>
      <c r="D417" s="26"/>
      <c r="E417" s="26"/>
      <c r="F417" s="26"/>
      <c r="G417" s="26"/>
      <c r="H417" s="26"/>
      <c r="I417" s="26"/>
      <c r="J417" s="26"/>
      <c r="K417" s="26"/>
      <c r="L417" s="69"/>
      <c r="M417" s="130"/>
      <c r="N417" s="26"/>
      <c r="O417" s="26"/>
      <c r="P417" s="26"/>
      <c r="Q417" s="26"/>
      <c r="R417" s="26"/>
      <c r="S417" s="26"/>
      <c r="T417" s="26"/>
      <c r="U417" s="26"/>
      <c r="V417" s="26"/>
      <c r="W417" s="26"/>
      <c r="X417" s="26"/>
      <c r="Y417" s="26"/>
      <c r="Z417" s="26"/>
      <c r="AA417" s="26"/>
    </row>
    <row r="418" spans="1:27" ht="60" customHeight="1" x14ac:dyDescent="0.2">
      <c r="A418" s="71"/>
      <c r="B418" s="71"/>
      <c r="C418" s="101"/>
      <c r="D418" s="26"/>
      <c r="E418" s="26"/>
      <c r="F418" s="26"/>
      <c r="G418" s="26"/>
      <c r="H418" s="26"/>
      <c r="I418" s="26"/>
      <c r="J418" s="26"/>
      <c r="K418" s="26"/>
      <c r="L418" s="69"/>
      <c r="M418" s="130"/>
      <c r="N418" s="26"/>
      <c r="O418" s="26"/>
      <c r="P418" s="26"/>
      <c r="Q418" s="26"/>
      <c r="R418" s="26"/>
      <c r="S418" s="26"/>
      <c r="T418" s="26"/>
      <c r="U418" s="26"/>
      <c r="V418" s="26"/>
      <c r="W418" s="26"/>
      <c r="X418" s="26"/>
      <c r="Y418" s="26"/>
      <c r="Z418" s="26"/>
      <c r="AA418" s="26"/>
    </row>
    <row r="419" spans="1:27" ht="60" customHeight="1" x14ac:dyDescent="0.2">
      <c r="A419" s="71"/>
      <c r="B419" s="71"/>
      <c r="C419" s="101"/>
      <c r="D419" s="26"/>
      <c r="E419" s="26"/>
      <c r="F419" s="26"/>
      <c r="G419" s="26"/>
      <c r="H419" s="26"/>
      <c r="I419" s="26"/>
      <c r="J419" s="26"/>
      <c r="K419" s="26"/>
      <c r="L419" s="69"/>
      <c r="M419" s="130"/>
      <c r="N419" s="26"/>
      <c r="O419" s="26"/>
      <c r="P419" s="26"/>
      <c r="Q419" s="26"/>
      <c r="R419" s="26"/>
      <c r="S419" s="26"/>
      <c r="T419" s="26"/>
      <c r="U419" s="26"/>
      <c r="V419" s="26"/>
      <c r="W419" s="26"/>
      <c r="X419" s="26"/>
      <c r="Y419" s="26"/>
      <c r="Z419" s="26"/>
      <c r="AA419" s="26"/>
    </row>
    <row r="420" spans="1:27" ht="60" customHeight="1" x14ac:dyDescent="0.2">
      <c r="A420" s="71"/>
      <c r="B420" s="71"/>
      <c r="C420" s="101"/>
      <c r="D420" s="26"/>
      <c r="E420" s="26"/>
      <c r="F420" s="26"/>
      <c r="G420" s="26"/>
      <c r="H420" s="26"/>
      <c r="I420" s="26"/>
      <c r="J420" s="26"/>
      <c r="K420" s="26"/>
      <c r="L420" s="69"/>
      <c r="M420" s="130"/>
      <c r="N420" s="26"/>
      <c r="O420" s="26"/>
      <c r="P420" s="26"/>
      <c r="Q420" s="26"/>
      <c r="R420" s="26"/>
      <c r="S420" s="26"/>
      <c r="T420" s="26"/>
      <c r="U420" s="26"/>
      <c r="V420" s="26"/>
      <c r="W420" s="26"/>
      <c r="X420" s="26"/>
      <c r="Y420" s="26"/>
      <c r="Z420" s="26"/>
      <c r="AA420" s="26"/>
    </row>
    <row r="421" spans="1:27" ht="60" customHeight="1" x14ac:dyDescent="0.2">
      <c r="A421" s="71"/>
      <c r="B421" s="71"/>
      <c r="C421" s="101"/>
      <c r="D421" s="26"/>
      <c r="E421" s="26"/>
      <c r="F421" s="26"/>
      <c r="G421" s="26"/>
      <c r="H421" s="26"/>
      <c r="I421" s="26"/>
      <c r="J421" s="26"/>
      <c r="K421" s="26"/>
      <c r="L421" s="69"/>
      <c r="M421" s="130"/>
      <c r="N421" s="26"/>
      <c r="O421" s="26"/>
      <c r="P421" s="26"/>
      <c r="Q421" s="26"/>
      <c r="R421" s="26"/>
      <c r="S421" s="26"/>
      <c r="T421" s="26"/>
      <c r="U421" s="26"/>
      <c r="V421" s="26"/>
      <c r="W421" s="26"/>
      <c r="X421" s="26"/>
      <c r="Y421" s="26"/>
      <c r="Z421" s="26"/>
      <c r="AA421" s="26"/>
    </row>
    <row r="422" spans="1:27" ht="60" customHeight="1" x14ac:dyDescent="0.2">
      <c r="A422" s="71"/>
      <c r="B422" s="71"/>
      <c r="C422" s="101"/>
      <c r="D422" s="26"/>
      <c r="E422" s="26"/>
      <c r="F422" s="26"/>
      <c r="G422" s="26"/>
      <c r="H422" s="26"/>
      <c r="I422" s="26"/>
      <c r="J422" s="26"/>
      <c r="K422" s="26"/>
      <c r="L422" s="69"/>
      <c r="M422" s="130"/>
      <c r="N422" s="26"/>
      <c r="O422" s="26"/>
      <c r="P422" s="26"/>
      <c r="Q422" s="26"/>
      <c r="R422" s="26"/>
      <c r="S422" s="26"/>
      <c r="T422" s="26"/>
      <c r="U422" s="26"/>
      <c r="V422" s="26"/>
      <c r="W422" s="26"/>
      <c r="X422" s="26"/>
      <c r="Y422" s="26"/>
      <c r="Z422" s="26"/>
      <c r="AA422" s="26"/>
    </row>
    <row r="423" spans="1:27" ht="60" customHeight="1" x14ac:dyDescent="0.2">
      <c r="A423" s="71"/>
      <c r="B423" s="71"/>
      <c r="C423" s="101"/>
      <c r="D423" s="26"/>
      <c r="E423" s="26"/>
      <c r="F423" s="26"/>
      <c r="G423" s="26"/>
      <c r="H423" s="26"/>
      <c r="I423" s="26"/>
      <c r="J423" s="26"/>
      <c r="K423" s="26"/>
      <c r="L423" s="69"/>
      <c r="M423" s="130"/>
      <c r="N423" s="26"/>
      <c r="O423" s="26"/>
      <c r="P423" s="26"/>
      <c r="Q423" s="26"/>
      <c r="R423" s="26"/>
      <c r="S423" s="26"/>
      <c r="T423" s="26"/>
      <c r="U423" s="26"/>
      <c r="V423" s="26"/>
      <c r="W423" s="26"/>
      <c r="X423" s="26"/>
      <c r="Y423" s="26"/>
      <c r="Z423" s="26"/>
      <c r="AA423" s="26"/>
    </row>
    <row r="424" spans="1:27" ht="60" customHeight="1" x14ac:dyDescent="0.2">
      <c r="A424" s="71"/>
      <c r="B424" s="71"/>
      <c r="C424" s="101"/>
      <c r="D424" s="26"/>
      <c r="E424" s="26"/>
      <c r="F424" s="26"/>
      <c r="G424" s="26"/>
      <c r="H424" s="26"/>
      <c r="I424" s="26"/>
      <c r="J424" s="26"/>
      <c r="K424" s="26"/>
      <c r="L424" s="69"/>
      <c r="M424" s="130"/>
      <c r="N424" s="26"/>
      <c r="O424" s="26"/>
      <c r="P424" s="26"/>
      <c r="Q424" s="26"/>
      <c r="R424" s="26"/>
      <c r="S424" s="26"/>
      <c r="T424" s="26"/>
      <c r="U424" s="26"/>
      <c r="V424" s="26"/>
      <c r="W424" s="26"/>
      <c r="X424" s="26"/>
      <c r="Y424" s="26"/>
      <c r="Z424" s="26"/>
      <c r="AA424" s="26"/>
    </row>
    <row r="425" spans="1:27" ht="60" customHeight="1" x14ac:dyDescent="0.2">
      <c r="A425" s="71"/>
      <c r="B425" s="71"/>
      <c r="C425" s="101"/>
      <c r="D425" s="26"/>
      <c r="E425" s="26"/>
      <c r="F425" s="26"/>
      <c r="G425" s="26"/>
      <c r="H425" s="26"/>
      <c r="I425" s="26"/>
      <c r="J425" s="26"/>
      <c r="K425" s="26"/>
      <c r="L425" s="69"/>
      <c r="M425" s="130"/>
      <c r="N425" s="26"/>
      <c r="O425" s="26"/>
      <c r="P425" s="26"/>
      <c r="Q425" s="26"/>
      <c r="R425" s="26"/>
      <c r="S425" s="26"/>
      <c r="T425" s="26"/>
      <c r="U425" s="26"/>
      <c r="V425" s="26"/>
      <c r="W425" s="26"/>
      <c r="X425" s="26"/>
      <c r="Y425" s="26"/>
      <c r="Z425" s="26"/>
      <c r="AA425" s="26"/>
    </row>
    <row r="426" spans="1:27" ht="60" customHeight="1" x14ac:dyDescent="0.2">
      <c r="A426" s="71"/>
      <c r="B426" s="71"/>
      <c r="C426" s="101"/>
      <c r="D426" s="26"/>
      <c r="E426" s="26"/>
      <c r="F426" s="26"/>
      <c r="G426" s="26"/>
      <c r="H426" s="26"/>
      <c r="I426" s="26"/>
      <c r="J426" s="26"/>
      <c r="K426" s="26"/>
      <c r="L426" s="69"/>
      <c r="M426" s="130"/>
      <c r="N426" s="26"/>
      <c r="O426" s="26"/>
      <c r="P426" s="26"/>
      <c r="Q426" s="26"/>
      <c r="R426" s="26"/>
      <c r="S426" s="26"/>
      <c r="T426" s="26"/>
      <c r="U426" s="26"/>
      <c r="V426" s="26"/>
      <c r="W426" s="26"/>
      <c r="X426" s="26"/>
      <c r="Y426" s="26"/>
      <c r="Z426" s="26"/>
      <c r="AA426" s="26"/>
    </row>
    <row r="427" spans="1:27" ht="60" customHeight="1" x14ac:dyDescent="0.2">
      <c r="A427" s="71"/>
      <c r="B427" s="71"/>
      <c r="C427" s="101"/>
      <c r="D427" s="26"/>
      <c r="E427" s="26"/>
      <c r="F427" s="26"/>
      <c r="G427" s="26"/>
      <c r="H427" s="26"/>
      <c r="I427" s="26"/>
      <c r="J427" s="26"/>
      <c r="K427" s="26"/>
      <c r="L427" s="69"/>
      <c r="M427" s="130"/>
      <c r="N427" s="26"/>
      <c r="O427" s="26"/>
      <c r="P427" s="26"/>
      <c r="Q427" s="26"/>
      <c r="R427" s="26"/>
      <c r="S427" s="26"/>
      <c r="T427" s="26"/>
      <c r="U427" s="26"/>
      <c r="V427" s="26"/>
      <c r="W427" s="26"/>
      <c r="X427" s="26"/>
      <c r="Y427" s="26"/>
      <c r="Z427" s="26"/>
      <c r="AA427" s="26"/>
    </row>
    <row r="428" spans="1:27" ht="60" customHeight="1" x14ac:dyDescent="0.2">
      <c r="A428" s="71"/>
      <c r="B428" s="71"/>
      <c r="C428" s="101"/>
      <c r="D428" s="26"/>
      <c r="E428" s="26"/>
      <c r="F428" s="26"/>
      <c r="G428" s="26"/>
      <c r="H428" s="26"/>
      <c r="I428" s="26"/>
      <c r="J428" s="26"/>
      <c r="K428" s="26"/>
      <c r="L428" s="69"/>
      <c r="M428" s="130"/>
      <c r="N428" s="26"/>
      <c r="O428" s="26"/>
      <c r="P428" s="26"/>
      <c r="Q428" s="26"/>
      <c r="R428" s="26"/>
      <c r="S428" s="26"/>
      <c r="T428" s="26"/>
      <c r="U428" s="26"/>
      <c r="V428" s="26"/>
      <c r="W428" s="26"/>
      <c r="X428" s="26"/>
      <c r="Y428" s="26"/>
      <c r="Z428" s="26"/>
      <c r="AA428" s="26"/>
    </row>
    <row r="429" spans="1:27" ht="60" customHeight="1" x14ac:dyDescent="0.2">
      <c r="A429" s="71"/>
      <c r="B429" s="71"/>
      <c r="C429" s="101"/>
      <c r="D429" s="26"/>
      <c r="E429" s="26"/>
      <c r="F429" s="26"/>
      <c r="G429" s="26"/>
      <c r="H429" s="26"/>
      <c r="I429" s="26"/>
      <c r="J429" s="26"/>
      <c r="K429" s="26"/>
      <c r="L429" s="69"/>
      <c r="M429" s="130"/>
      <c r="N429" s="26"/>
      <c r="O429" s="26"/>
      <c r="P429" s="26"/>
      <c r="Q429" s="26"/>
      <c r="R429" s="26"/>
      <c r="S429" s="26"/>
      <c r="T429" s="26"/>
      <c r="U429" s="26"/>
      <c r="V429" s="26"/>
      <c r="W429" s="26"/>
      <c r="X429" s="26"/>
      <c r="Y429" s="26"/>
      <c r="Z429" s="26"/>
      <c r="AA429" s="26"/>
    </row>
    <row r="430" spans="1:27" ht="60" customHeight="1" x14ac:dyDescent="0.2">
      <c r="A430" s="71"/>
      <c r="B430" s="71"/>
      <c r="C430" s="101"/>
      <c r="D430" s="26"/>
      <c r="E430" s="26"/>
      <c r="F430" s="26"/>
      <c r="G430" s="26"/>
      <c r="H430" s="26"/>
      <c r="I430" s="26"/>
      <c r="J430" s="26"/>
      <c r="K430" s="26"/>
      <c r="L430" s="69"/>
      <c r="M430" s="130"/>
      <c r="N430" s="26"/>
      <c r="O430" s="26"/>
      <c r="P430" s="26"/>
      <c r="Q430" s="26"/>
      <c r="R430" s="26"/>
      <c r="S430" s="26"/>
      <c r="T430" s="26"/>
      <c r="U430" s="26"/>
      <c r="V430" s="26"/>
      <c r="W430" s="26"/>
      <c r="X430" s="26"/>
      <c r="Y430" s="26"/>
      <c r="Z430" s="26"/>
      <c r="AA430" s="26"/>
    </row>
    <row r="431" spans="1:27" ht="60" customHeight="1" x14ac:dyDescent="0.2">
      <c r="A431" s="71"/>
      <c r="B431" s="71"/>
      <c r="C431" s="101"/>
      <c r="D431" s="26"/>
      <c r="E431" s="26"/>
      <c r="F431" s="26"/>
      <c r="G431" s="26"/>
      <c r="H431" s="26"/>
      <c r="I431" s="26"/>
      <c r="J431" s="26"/>
      <c r="K431" s="26"/>
      <c r="L431" s="69"/>
      <c r="M431" s="130"/>
      <c r="N431" s="26"/>
      <c r="O431" s="26"/>
      <c r="P431" s="26"/>
      <c r="Q431" s="26"/>
      <c r="R431" s="26"/>
      <c r="S431" s="26"/>
      <c r="T431" s="26"/>
      <c r="U431" s="26"/>
      <c r="V431" s="26"/>
      <c r="W431" s="26"/>
      <c r="X431" s="26"/>
      <c r="Y431" s="26"/>
      <c r="Z431" s="26"/>
      <c r="AA431" s="26"/>
    </row>
    <row r="432" spans="1:27" ht="60" customHeight="1" x14ac:dyDescent="0.2">
      <c r="A432" s="71"/>
      <c r="B432" s="71"/>
      <c r="C432" s="101"/>
      <c r="D432" s="26"/>
      <c r="E432" s="26"/>
      <c r="F432" s="26"/>
      <c r="G432" s="26"/>
      <c r="H432" s="26"/>
      <c r="I432" s="26"/>
      <c r="J432" s="26"/>
      <c r="K432" s="26"/>
      <c r="L432" s="69"/>
      <c r="M432" s="130"/>
      <c r="N432" s="26"/>
      <c r="O432" s="26"/>
      <c r="P432" s="26"/>
      <c r="Q432" s="26"/>
      <c r="R432" s="26"/>
      <c r="S432" s="26"/>
      <c r="T432" s="26"/>
      <c r="U432" s="26"/>
      <c r="V432" s="26"/>
      <c r="W432" s="26"/>
      <c r="X432" s="26"/>
      <c r="Y432" s="26"/>
      <c r="Z432" s="26"/>
      <c r="AA432" s="26"/>
    </row>
    <row r="433" spans="1:27" ht="60" customHeight="1" x14ac:dyDescent="0.2">
      <c r="A433" s="71"/>
      <c r="B433" s="71"/>
      <c r="C433" s="101"/>
      <c r="D433" s="26"/>
      <c r="E433" s="26"/>
      <c r="F433" s="26"/>
      <c r="G433" s="26"/>
      <c r="H433" s="26"/>
      <c r="I433" s="26"/>
      <c r="J433" s="26"/>
      <c r="K433" s="26"/>
      <c r="L433" s="69"/>
      <c r="M433" s="130"/>
      <c r="N433" s="26"/>
      <c r="O433" s="26"/>
      <c r="P433" s="26"/>
      <c r="Q433" s="26"/>
      <c r="R433" s="26"/>
      <c r="S433" s="26"/>
      <c r="T433" s="26"/>
      <c r="U433" s="26"/>
      <c r="V433" s="26"/>
      <c r="W433" s="26"/>
      <c r="X433" s="26"/>
      <c r="Y433" s="26"/>
      <c r="Z433" s="26"/>
      <c r="AA433" s="26"/>
    </row>
    <row r="434" spans="1:27" ht="60" customHeight="1" x14ac:dyDescent="0.2">
      <c r="A434" s="71"/>
      <c r="B434" s="71"/>
      <c r="C434" s="101"/>
      <c r="D434" s="26"/>
      <c r="E434" s="26"/>
      <c r="F434" s="26"/>
      <c r="G434" s="26"/>
      <c r="H434" s="26"/>
      <c r="I434" s="26"/>
      <c r="J434" s="26"/>
      <c r="K434" s="26"/>
      <c r="L434" s="69"/>
      <c r="M434" s="130"/>
      <c r="N434" s="26"/>
      <c r="O434" s="26"/>
      <c r="P434" s="26"/>
      <c r="Q434" s="26"/>
      <c r="R434" s="26"/>
      <c r="S434" s="26"/>
      <c r="T434" s="26"/>
      <c r="U434" s="26"/>
      <c r="V434" s="26"/>
      <c r="W434" s="26"/>
      <c r="X434" s="26"/>
      <c r="Y434" s="26"/>
      <c r="Z434" s="26"/>
      <c r="AA434" s="26"/>
    </row>
    <row r="435" spans="1:27" ht="60" customHeight="1" x14ac:dyDescent="0.2">
      <c r="A435" s="71"/>
      <c r="B435" s="71"/>
      <c r="C435" s="101"/>
      <c r="D435" s="26"/>
      <c r="E435" s="26"/>
      <c r="F435" s="26"/>
      <c r="G435" s="26"/>
      <c r="H435" s="26"/>
      <c r="I435" s="26"/>
      <c r="J435" s="26"/>
      <c r="K435" s="26"/>
      <c r="L435" s="69"/>
      <c r="M435" s="130"/>
      <c r="N435" s="26"/>
      <c r="O435" s="26"/>
      <c r="P435" s="26"/>
      <c r="Q435" s="26"/>
      <c r="R435" s="26"/>
      <c r="S435" s="26"/>
      <c r="T435" s="26"/>
      <c r="U435" s="26"/>
      <c r="V435" s="26"/>
      <c r="W435" s="26"/>
      <c r="X435" s="26"/>
      <c r="Y435" s="26"/>
      <c r="Z435" s="26"/>
      <c r="AA435" s="26"/>
    </row>
    <row r="436" spans="1:27" ht="60" customHeight="1" x14ac:dyDescent="0.2">
      <c r="A436" s="71"/>
      <c r="B436" s="71"/>
      <c r="C436" s="101"/>
      <c r="D436" s="26"/>
      <c r="E436" s="26"/>
      <c r="F436" s="26"/>
      <c r="G436" s="26"/>
      <c r="H436" s="26"/>
      <c r="I436" s="26"/>
      <c r="J436" s="26"/>
      <c r="K436" s="26"/>
      <c r="L436" s="69"/>
      <c r="M436" s="130"/>
      <c r="N436" s="26"/>
      <c r="O436" s="26"/>
      <c r="P436" s="26"/>
      <c r="Q436" s="26"/>
      <c r="R436" s="26"/>
      <c r="S436" s="26"/>
      <c r="T436" s="26"/>
      <c r="U436" s="26"/>
      <c r="V436" s="26"/>
      <c r="W436" s="26"/>
      <c r="X436" s="26"/>
      <c r="Y436" s="26"/>
      <c r="Z436" s="26"/>
      <c r="AA436" s="26"/>
    </row>
    <row r="437" spans="1:27" ht="60" customHeight="1" x14ac:dyDescent="0.2">
      <c r="A437" s="71"/>
      <c r="B437" s="71"/>
      <c r="C437" s="101"/>
      <c r="D437" s="26"/>
      <c r="E437" s="26"/>
      <c r="F437" s="26"/>
      <c r="G437" s="26"/>
      <c r="H437" s="26"/>
      <c r="I437" s="26"/>
      <c r="J437" s="26"/>
      <c r="K437" s="26"/>
      <c r="L437" s="69"/>
      <c r="M437" s="130"/>
      <c r="N437" s="26"/>
      <c r="O437" s="26"/>
      <c r="P437" s="26"/>
      <c r="Q437" s="26"/>
      <c r="R437" s="26"/>
      <c r="S437" s="26"/>
      <c r="T437" s="26"/>
      <c r="U437" s="26"/>
      <c r="V437" s="26"/>
      <c r="W437" s="26"/>
      <c r="X437" s="26"/>
      <c r="Y437" s="26"/>
      <c r="Z437" s="26"/>
      <c r="AA437" s="26"/>
    </row>
    <row r="438" spans="1:27" ht="60" customHeight="1" x14ac:dyDescent="0.2">
      <c r="A438" s="71"/>
      <c r="B438" s="71"/>
      <c r="C438" s="101"/>
      <c r="D438" s="26"/>
      <c r="E438" s="26"/>
      <c r="F438" s="26"/>
      <c r="G438" s="26"/>
      <c r="H438" s="26"/>
      <c r="I438" s="26"/>
      <c r="J438" s="26"/>
      <c r="K438" s="26"/>
      <c r="L438" s="69"/>
      <c r="M438" s="130"/>
      <c r="N438" s="26"/>
      <c r="O438" s="26"/>
      <c r="P438" s="26"/>
      <c r="Q438" s="26"/>
      <c r="R438" s="26"/>
      <c r="S438" s="26"/>
      <c r="T438" s="26"/>
      <c r="U438" s="26"/>
      <c r="V438" s="26"/>
      <c r="W438" s="26"/>
      <c r="X438" s="26"/>
      <c r="Y438" s="26"/>
      <c r="Z438" s="26"/>
      <c r="AA438" s="26"/>
    </row>
    <row r="439" spans="1:27" ht="60" customHeight="1" x14ac:dyDescent="0.2">
      <c r="A439" s="71"/>
      <c r="B439" s="71"/>
      <c r="C439" s="101"/>
      <c r="D439" s="26"/>
      <c r="E439" s="26"/>
      <c r="F439" s="26"/>
      <c r="G439" s="26"/>
      <c r="H439" s="26"/>
      <c r="I439" s="26"/>
      <c r="J439" s="26"/>
      <c r="K439" s="26"/>
      <c r="L439" s="69"/>
      <c r="M439" s="130"/>
      <c r="N439" s="26"/>
      <c r="O439" s="26"/>
      <c r="P439" s="26"/>
      <c r="Q439" s="26"/>
      <c r="R439" s="26"/>
      <c r="S439" s="26"/>
      <c r="T439" s="26"/>
      <c r="U439" s="26"/>
      <c r="V439" s="26"/>
      <c r="W439" s="26"/>
      <c r="X439" s="26"/>
      <c r="Y439" s="26"/>
      <c r="Z439" s="26"/>
      <c r="AA439" s="26"/>
    </row>
    <row r="440" spans="1:27" ht="60" customHeight="1" x14ac:dyDescent="0.2">
      <c r="A440" s="71"/>
      <c r="B440" s="71"/>
      <c r="C440" s="101"/>
      <c r="D440" s="26"/>
      <c r="E440" s="26"/>
      <c r="F440" s="26"/>
      <c r="G440" s="26"/>
      <c r="H440" s="26"/>
      <c r="I440" s="26"/>
      <c r="J440" s="26"/>
      <c r="K440" s="26"/>
      <c r="L440" s="69"/>
      <c r="M440" s="130"/>
      <c r="N440" s="26"/>
      <c r="O440" s="26"/>
      <c r="P440" s="26"/>
      <c r="Q440" s="26"/>
      <c r="R440" s="26"/>
      <c r="S440" s="26"/>
      <c r="T440" s="26"/>
      <c r="U440" s="26"/>
      <c r="V440" s="26"/>
      <c r="W440" s="26"/>
      <c r="X440" s="26"/>
      <c r="Y440" s="26"/>
      <c r="Z440" s="26"/>
      <c r="AA440" s="26"/>
    </row>
    <row r="441" spans="1:27" ht="60" customHeight="1" x14ac:dyDescent="0.2">
      <c r="A441" s="71"/>
      <c r="B441" s="71"/>
      <c r="C441" s="101"/>
      <c r="D441" s="26"/>
      <c r="E441" s="26"/>
      <c r="F441" s="26"/>
      <c r="G441" s="26"/>
      <c r="H441" s="26"/>
      <c r="I441" s="26"/>
      <c r="J441" s="26"/>
      <c r="K441" s="26"/>
      <c r="L441" s="69"/>
      <c r="M441" s="130"/>
      <c r="N441" s="26"/>
      <c r="O441" s="26"/>
      <c r="P441" s="26"/>
      <c r="Q441" s="26"/>
      <c r="R441" s="26"/>
      <c r="S441" s="26"/>
      <c r="T441" s="26"/>
      <c r="U441" s="26"/>
      <c r="V441" s="26"/>
      <c r="W441" s="26"/>
      <c r="X441" s="26"/>
      <c r="Y441" s="26"/>
      <c r="Z441" s="26"/>
      <c r="AA441" s="26"/>
    </row>
    <row r="442" spans="1:27" ht="60" customHeight="1" x14ac:dyDescent="0.2">
      <c r="A442" s="71"/>
      <c r="B442" s="71"/>
      <c r="C442" s="101"/>
      <c r="D442" s="26"/>
      <c r="E442" s="26"/>
      <c r="F442" s="26"/>
      <c r="G442" s="26"/>
      <c r="H442" s="26"/>
      <c r="I442" s="26"/>
      <c r="J442" s="26"/>
      <c r="K442" s="26"/>
      <c r="L442" s="69"/>
      <c r="M442" s="130"/>
      <c r="N442" s="26"/>
      <c r="O442" s="26"/>
      <c r="P442" s="26"/>
      <c r="Q442" s="26"/>
      <c r="R442" s="26"/>
      <c r="S442" s="26"/>
      <c r="T442" s="26"/>
      <c r="U442" s="26"/>
      <c r="V442" s="26"/>
      <c r="W442" s="26"/>
      <c r="X442" s="26"/>
      <c r="Y442" s="26"/>
      <c r="Z442" s="26"/>
      <c r="AA442" s="26"/>
    </row>
    <row r="443" spans="1:27" ht="60" customHeight="1" x14ac:dyDescent="0.2">
      <c r="A443" s="71"/>
      <c r="B443" s="71"/>
      <c r="C443" s="101"/>
      <c r="D443" s="26"/>
      <c r="E443" s="26"/>
      <c r="F443" s="26"/>
      <c r="G443" s="26"/>
      <c r="H443" s="26"/>
      <c r="I443" s="26"/>
      <c r="J443" s="26"/>
      <c r="K443" s="26"/>
      <c r="L443" s="69"/>
      <c r="M443" s="130"/>
      <c r="N443" s="26"/>
      <c r="O443" s="26"/>
      <c r="P443" s="26"/>
      <c r="Q443" s="26"/>
      <c r="R443" s="26"/>
      <c r="S443" s="26"/>
      <c r="T443" s="26"/>
      <c r="U443" s="26"/>
      <c r="V443" s="26"/>
      <c r="W443" s="26"/>
      <c r="X443" s="26"/>
      <c r="Y443" s="26"/>
      <c r="Z443" s="26"/>
      <c r="AA443" s="26"/>
    </row>
    <row r="444" spans="1:27" ht="60" customHeight="1" x14ac:dyDescent="0.2">
      <c r="A444" s="71"/>
      <c r="B444" s="71"/>
      <c r="C444" s="101"/>
      <c r="D444" s="26"/>
      <c r="E444" s="26"/>
      <c r="F444" s="26"/>
      <c r="G444" s="26"/>
      <c r="H444" s="26"/>
      <c r="I444" s="26"/>
      <c r="J444" s="26"/>
      <c r="K444" s="26"/>
      <c r="L444" s="69"/>
      <c r="M444" s="130"/>
      <c r="N444" s="26"/>
      <c r="O444" s="26"/>
      <c r="P444" s="26"/>
      <c r="Q444" s="26"/>
      <c r="R444" s="26"/>
      <c r="S444" s="26"/>
      <c r="T444" s="26"/>
      <c r="U444" s="26"/>
      <c r="V444" s="26"/>
      <c r="W444" s="26"/>
      <c r="X444" s="26"/>
      <c r="Y444" s="26"/>
      <c r="Z444" s="26"/>
      <c r="AA444" s="26"/>
    </row>
    <row r="445" spans="1:27" ht="60" customHeight="1" x14ac:dyDescent="0.2">
      <c r="A445" s="71"/>
      <c r="B445" s="71"/>
      <c r="C445" s="101"/>
      <c r="D445" s="26"/>
      <c r="E445" s="26"/>
      <c r="F445" s="26"/>
      <c r="G445" s="26"/>
      <c r="H445" s="26"/>
      <c r="I445" s="26"/>
      <c r="J445" s="26"/>
      <c r="K445" s="26"/>
      <c r="L445" s="69"/>
      <c r="M445" s="130"/>
      <c r="N445" s="26"/>
      <c r="O445" s="26"/>
      <c r="P445" s="26"/>
      <c r="Q445" s="26"/>
      <c r="R445" s="26"/>
      <c r="S445" s="26"/>
      <c r="T445" s="26"/>
      <c r="U445" s="26"/>
      <c r="V445" s="26"/>
      <c r="W445" s="26"/>
      <c r="X445" s="26"/>
      <c r="Y445" s="26"/>
      <c r="Z445" s="26"/>
      <c r="AA445" s="26"/>
    </row>
    <row r="446" spans="1:27" ht="60" customHeight="1" x14ac:dyDescent="0.2">
      <c r="A446" s="71"/>
      <c r="B446" s="71"/>
      <c r="C446" s="101"/>
      <c r="D446" s="26"/>
      <c r="E446" s="26"/>
      <c r="F446" s="26"/>
      <c r="G446" s="26"/>
      <c r="H446" s="26"/>
      <c r="I446" s="26"/>
      <c r="J446" s="26"/>
      <c r="K446" s="26"/>
      <c r="L446" s="69"/>
      <c r="M446" s="130"/>
      <c r="N446" s="26"/>
      <c r="O446" s="26"/>
      <c r="P446" s="26"/>
      <c r="Q446" s="26"/>
      <c r="R446" s="26"/>
      <c r="S446" s="26"/>
      <c r="T446" s="26"/>
      <c r="U446" s="26"/>
      <c r="V446" s="26"/>
      <c r="W446" s="26"/>
      <c r="X446" s="26"/>
      <c r="Y446" s="26"/>
      <c r="Z446" s="26"/>
      <c r="AA446" s="26"/>
    </row>
    <row r="447" spans="1:27" ht="60" customHeight="1" x14ac:dyDescent="0.2">
      <c r="A447" s="71"/>
      <c r="B447" s="71"/>
      <c r="C447" s="101"/>
      <c r="D447" s="26"/>
      <c r="E447" s="26"/>
      <c r="F447" s="26"/>
      <c r="G447" s="26"/>
      <c r="H447" s="26"/>
      <c r="I447" s="26"/>
      <c r="J447" s="26"/>
      <c r="K447" s="26"/>
      <c r="L447" s="69"/>
      <c r="M447" s="130"/>
      <c r="N447" s="26"/>
      <c r="O447" s="26"/>
      <c r="P447" s="26"/>
      <c r="Q447" s="26"/>
      <c r="R447" s="26"/>
      <c r="S447" s="26"/>
      <c r="T447" s="26"/>
      <c r="U447" s="26"/>
      <c r="V447" s="26"/>
      <c r="W447" s="26"/>
      <c r="X447" s="26"/>
      <c r="Y447" s="26"/>
      <c r="Z447" s="26"/>
      <c r="AA447" s="26"/>
    </row>
    <row r="448" spans="1:27" ht="60" customHeight="1" x14ac:dyDescent="0.2">
      <c r="A448" s="71"/>
      <c r="B448" s="71"/>
      <c r="C448" s="101"/>
      <c r="D448" s="26"/>
      <c r="E448" s="26"/>
      <c r="F448" s="26"/>
      <c r="G448" s="26"/>
      <c r="H448" s="26"/>
      <c r="I448" s="26"/>
      <c r="J448" s="26"/>
      <c r="K448" s="26"/>
      <c r="L448" s="69"/>
      <c r="M448" s="130"/>
      <c r="N448" s="26"/>
      <c r="O448" s="26"/>
      <c r="P448" s="26"/>
      <c r="Q448" s="26"/>
      <c r="R448" s="26"/>
      <c r="S448" s="26"/>
      <c r="T448" s="26"/>
      <c r="U448" s="26"/>
      <c r="V448" s="26"/>
      <c r="W448" s="26"/>
      <c r="X448" s="26"/>
      <c r="Y448" s="26"/>
      <c r="Z448" s="26"/>
      <c r="AA448" s="26"/>
    </row>
    <row r="449" spans="1:27" ht="60" customHeight="1" x14ac:dyDescent="0.2">
      <c r="A449" s="71"/>
      <c r="B449" s="71"/>
      <c r="C449" s="101"/>
      <c r="D449" s="26"/>
      <c r="E449" s="26"/>
      <c r="F449" s="26"/>
      <c r="G449" s="26"/>
      <c r="H449" s="26"/>
      <c r="I449" s="26"/>
      <c r="J449" s="26"/>
      <c r="K449" s="26"/>
      <c r="L449" s="69"/>
      <c r="M449" s="130"/>
      <c r="N449" s="26"/>
      <c r="O449" s="26"/>
      <c r="P449" s="26"/>
      <c r="Q449" s="26"/>
      <c r="R449" s="26"/>
      <c r="S449" s="26"/>
      <c r="T449" s="26"/>
      <c r="U449" s="26"/>
      <c r="V449" s="26"/>
      <c r="W449" s="26"/>
      <c r="X449" s="26"/>
      <c r="Y449" s="26"/>
      <c r="Z449" s="26"/>
      <c r="AA449" s="26"/>
    </row>
    <row r="450" spans="1:27" ht="60" customHeight="1" x14ac:dyDescent="0.2">
      <c r="A450" s="71"/>
      <c r="B450" s="71"/>
      <c r="C450" s="101"/>
      <c r="D450" s="26"/>
      <c r="E450" s="26"/>
      <c r="F450" s="26"/>
      <c r="G450" s="26"/>
      <c r="H450" s="26"/>
      <c r="I450" s="26"/>
      <c r="J450" s="26"/>
      <c r="K450" s="26"/>
      <c r="L450" s="69"/>
      <c r="M450" s="130"/>
      <c r="N450" s="26"/>
      <c r="O450" s="26"/>
      <c r="P450" s="26"/>
      <c r="Q450" s="26"/>
      <c r="R450" s="26"/>
      <c r="S450" s="26"/>
      <c r="T450" s="26"/>
      <c r="U450" s="26"/>
      <c r="V450" s="26"/>
      <c r="W450" s="26"/>
      <c r="X450" s="26"/>
      <c r="Y450" s="26"/>
      <c r="Z450" s="26"/>
      <c r="AA450" s="26"/>
    </row>
    <row r="451" spans="1:27" ht="60" customHeight="1" x14ac:dyDescent="0.2">
      <c r="A451" s="71"/>
      <c r="B451" s="71"/>
      <c r="C451" s="101"/>
      <c r="D451" s="26"/>
      <c r="E451" s="26"/>
      <c r="F451" s="26"/>
      <c r="G451" s="26"/>
      <c r="H451" s="26"/>
      <c r="I451" s="26"/>
      <c r="J451" s="26"/>
      <c r="K451" s="26"/>
      <c r="L451" s="69"/>
      <c r="M451" s="130"/>
      <c r="N451" s="26"/>
      <c r="O451" s="26"/>
      <c r="P451" s="26"/>
      <c r="Q451" s="26"/>
      <c r="R451" s="26"/>
      <c r="S451" s="26"/>
      <c r="T451" s="26"/>
      <c r="U451" s="26"/>
      <c r="V451" s="26"/>
      <c r="W451" s="26"/>
      <c r="X451" s="26"/>
      <c r="Y451" s="26"/>
      <c r="Z451" s="26"/>
      <c r="AA451" s="26"/>
    </row>
    <row r="452" spans="1:27" ht="60" customHeight="1" x14ac:dyDescent="0.2">
      <c r="A452" s="71"/>
      <c r="B452" s="71"/>
      <c r="C452" s="101"/>
      <c r="D452" s="26"/>
      <c r="E452" s="26"/>
      <c r="F452" s="26"/>
      <c r="G452" s="26"/>
      <c r="H452" s="26"/>
      <c r="I452" s="26"/>
      <c r="J452" s="26"/>
      <c r="K452" s="26"/>
      <c r="L452" s="69"/>
      <c r="M452" s="130"/>
      <c r="N452" s="26"/>
      <c r="O452" s="26"/>
      <c r="P452" s="26"/>
      <c r="Q452" s="26"/>
      <c r="R452" s="26"/>
      <c r="S452" s="26"/>
      <c r="T452" s="26"/>
      <c r="U452" s="26"/>
      <c r="V452" s="26"/>
      <c r="W452" s="26"/>
      <c r="X452" s="26"/>
      <c r="Y452" s="26"/>
      <c r="Z452" s="26"/>
      <c r="AA452" s="26"/>
    </row>
    <row r="453" spans="1:27" ht="60" customHeight="1" x14ac:dyDescent="0.2">
      <c r="A453" s="71"/>
      <c r="B453" s="71"/>
      <c r="C453" s="101"/>
      <c r="D453" s="26"/>
      <c r="E453" s="26"/>
      <c r="F453" s="26"/>
      <c r="G453" s="26"/>
      <c r="H453" s="26"/>
      <c r="I453" s="26"/>
      <c r="J453" s="26"/>
      <c r="K453" s="26"/>
      <c r="L453" s="69"/>
      <c r="M453" s="130"/>
      <c r="N453" s="26"/>
      <c r="O453" s="26"/>
      <c r="P453" s="26"/>
      <c r="Q453" s="26"/>
      <c r="R453" s="26"/>
      <c r="S453" s="26"/>
      <c r="T453" s="26"/>
      <c r="U453" s="26"/>
      <c r="V453" s="26"/>
      <c r="W453" s="26"/>
      <c r="X453" s="26"/>
      <c r="Y453" s="26"/>
      <c r="Z453" s="26"/>
      <c r="AA453" s="26"/>
    </row>
    <row r="454" spans="1:27" ht="60" customHeight="1" x14ac:dyDescent="0.2">
      <c r="A454" s="71"/>
      <c r="B454" s="71"/>
      <c r="C454" s="101"/>
      <c r="D454" s="26"/>
      <c r="E454" s="26"/>
      <c r="F454" s="26"/>
      <c r="G454" s="26"/>
      <c r="H454" s="26"/>
      <c r="I454" s="26"/>
      <c r="J454" s="26"/>
      <c r="K454" s="26"/>
      <c r="L454" s="69"/>
      <c r="M454" s="130"/>
      <c r="N454" s="26"/>
      <c r="O454" s="26"/>
      <c r="P454" s="26"/>
      <c r="Q454" s="26"/>
      <c r="R454" s="26"/>
      <c r="S454" s="26"/>
      <c r="T454" s="26"/>
      <c r="U454" s="26"/>
      <c r="V454" s="26"/>
      <c r="W454" s="26"/>
      <c r="X454" s="26"/>
      <c r="Y454" s="26"/>
      <c r="Z454" s="26"/>
      <c r="AA454" s="26"/>
    </row>
    <row r="455" spans="1:27" ht="60" customHeight="1" x14ac:dyDescent="0.2">
      <c r="A455" s="71"/>
      <c r="B455" s="71"/>
      <c r="C455" s="101"/>
      <c r="D455" s="26"/>
      <c r="E455" s="26"/>
      <c r="F455" s="26"/>
      <c r="G455" s="26"/>
      <c r="H455" s="26"/>
      <c r="I455" s="26"/>
      <c r="J455" s="26"/>
      <c r="K455" s="26"/>
      <c r="L455" s="69"/>
      <c r="M455" s="130"/>
      <c r="N455" s="26"/>
      <c r="O455" s="26"/>
      <c r="P455" s="26"/>
      <c r="Q455" s="26"/>
      <c r="R455" s="26"/>
      <c r="S455" s="26"/>
      <c r="T455" s="26"/>
      <c r="U455" s="26"/>
      <c r="V455" s="26"/>
      <c r="W455" s="26"/>
      <c r="X455" s="26"/>
      <c r="Y455" s="26"/>
      <c r="Z455" s="26"/>
      <c r="AA455" s="26"/>
    </row>
    <row r="456" spans="1:27" ht="60" customHeight="1" x14ac:dyDescent="0.2">
      <c r="A456" s="71"/>
      <c r="B456" s="71"/>
      <c r="C456" s="101"/>
      <c r="D456" s="26"/>
      <c r="E456" s="26"/>
      <c r="F456" s="26"/>
      <c r="G456" s="26"/>
      <c r="H456" s="26"/>
      <c r="I456" s="26"/>
      <c r="J456" s="26"/>
      <c r="K456" s="26"/>
      <c r="L456" s="69"/>
      <c r="M456" s="130"/>
      <c r="N456" s="26"/>
      <c r="O456" s="26"/>
      <c r="P456" s="26"/>
      <c r="Q456" s="26"/>
      <c r="R456" s="26"/>
      <c r="S456" s="26"/>
      <c r="T456" s="26"/>
      <c r="U456" s="26"/>
      <c r="V456" s="26"/>
      <c r="W456" s="26"/>
      <c r="X456" s="26"/>
      <c r="Y456" s="26"/>
      <c r="Z456" s="26"/>
      <c r="AA456" s="26"/>
    </row>
    <row r="457" spans="1:27" ht="60" customHeight="1" x14ac:dyDescent="0.2">
      <c r="A457" s="71"/>
      <c r="B457" s="71"/>
      <c r="C457" s="101"/>
      <c r="D457" s="26"/>
      <c r="E457" s="26"/>
      <c r="F457" s="26"/>
      <c r="G457" s="26"/>
      <c r="H457" s="26"/>
      <c r="I457" s="26"/>
      <c r="J457" s="26"/>
      <c r="K457" s="26"/>
      <c r="L457" s="69"/>
      <c r="M457" s="130"/>
      <c r="N457" s="26"/>
      <c r="O457" s="26"/>
      <c r="P457" s="26"/>
      <c r="Q457" s="26"/>
      <c r="R457" s="26"/>
      <c r="S457" s="26"/>
      <c r="T457" s="26"/>
      <c r="U457" s="26"/>
      <c r="V457" s="26"/>
      <c r="W457" s="26"/>
      <c r="X457" s="26"/>
      <c r="Y457" s="26"/>
      <c r="Z457" s="26"/>
      <c r="AA457" s="26"/>
    </row>
    <row r="458" spans="1:27" ht="60" customHeight="1" x14ac:dyDescent="0.2">
      <c r="A458" s="71"/>
      <c r="B458" s="71"/>
      <c r="C458" s="101"/>
      <c r="D458" s="26"/>
      <c r="E458" s="26"/>
      <c r="F458" s="26"/>
      <c r="G458" s="26"/>
      <c r="H458" s="26"/>
      <c r="I458" s="26"/>
      <c r="J458" s="26"/>
      <c r="K458" s="26"/>
      <c r="L458" s="69"/>
      <c r="M458" s="130"/>
      <c r="N458" s="26"/>
      <c r="O458" s="26"/>
      <c r="P458" s="26"/>
      <c r="Q458" s="26"/>
      <c r="R458" s="26"/>
      <c r="S458" s="26"/>
      <c r="T458" s="26"/>
      <c r="U458" s="26"/>
      <c r="V458" s="26"/>
      <c r="W458" s="26"/>
      <c r="X458" s="26"/>
      <c r="Y458" s="26"/>
      <c r="Z458" s="26"/>
      <c r="AA458" s="26"/>
    </row>
    <row r="459" spans="1:27" ht="60" customHeight="1" x14ac:dyDescent="0.2">
      <c r="A459" s="71"/>
      <c r="B459" s="71"/>
      <c r="C459" s="101"/>
      <c r="D459" s="26"/>
      <c r="E459" s="26"/>
      <c r="F459" s="26"/>
      <c r="G459" s="26"/>
      <c r="H459" s="26"/>
      <c r="I459" s="26"/>
      <c r="J459" s="26"/>
      <c r="K459" s="26"/>
      <c r="L459" s="69"/>
      <c r="M459" s="130"/>
      <c r="N459" s="26"/>
      <c r="O459" s="26"/>
      <c r="P459" s="26"/>
      <c r="Q459" s="26"/>
      <c r="R459" s="26"/>
      <c r="S459" s="26"/>
      <c r="T459" s="26"/>
      <c r="U459" s="26"/>
      <c r="V459" s="26"/>
      <c r="W459" s="26"/>
      <c r="X459" s="26"/>
      <c r="Y459" s="26"/>
      <c r="Z459" s="26"/>
      <c r="AA459" s="26"/>
    </row>
    <row r="460" spans="1:27" ht="60" customHeight="1" x14ac:dyDescent="0.2">
      <c r="A460" s="71"/>
      <c r="B460" s="71"/>
      <c r="C460" s="101"/>
      <c r="D460" s="26"/>
      <c r="E460" s="26"/>
      <c r="F460" s="26"/>
      <c r="G460" s="26"/>
      <c r="H460" s="26"/>
      <c r="I460" s="26"/>
      <c r="J460" s="26"/>
      <c r="K460" s="26"/>
      <c r="L460" s="69"/>
      <c r="M460" s="130"/>
      <c r="N460" s="26"/>
      <c r="O460" s="26"/>
      <c r="P460" s="26"/>
      <c r="Q460" s="26"/>
      <c r="R460" s="26"/>
      <c r="S460" s="26"/>
      <c r="T460" s="26"/>
      <c r="U460" s="26"/>
      <c r="V460" s="26"/>
      <c r="W460" s="26"/>
      <c r="X460" s="26"/>
      <c r="Y460" s="26"/>
      <c r="Z460" s="26"/>
      <c r="AA460" s="26"/>
    </row>
    <row r="461" spans="1:27" ht="60" customHeight="1" x14ac:dyDescent="0.2">
      <c r="A461" s="71"/>
      <c r="B461" s="71"/>
      <c r="C461" s="101"/>
      <c r="D461" s="26"/>
      <c r="E461" s="26"/>
      <c r="F461" s="26"/>
      <c r="G461" s="26"/>
      <c r="H461" s="26"/>
      <c r="I461" s="26"/>
      <c r="J461" s="26"/>
      <c r="K461" s="26"/>
      <c r="L461" s="69"/>
      <c r="M461" s="130"/>
      <c r="N461" s="26"/>
      <c r="O461" s="26"/>
      <c r="P461" s="26"/>
      <c r="Q461" s="26"/>
      <c r="R461" s="26"/>
      <c r="S461" s="26"/>
      <c r="T461" s="26"/>
      <c r="U461" s="26"/>
      <c r="V461" s="26"/>
      <c r="W461" s="26"/>
      <c r="X461" s="26"/>
      <c r="Y461" s="26"/>
      <c r="Z461" s="26"/>
      <c r="AA461" s="26"/>
    </row>
    <row r="462" spans="1:27" ht="60" customHeight="1" x14ac:dyDescent="0.2">
      <c r="A462" s="71"/>
      <c r="B462" s="71"/>
      <c r="C462" s="101"/>
      <c r="D462" s="26"/>
      <c r="E462" s="26"/>
      <c r="F462" s="26"/>
      <c r="G462" s="26"/>
      <c r="H462" s="26"/>
      <c r="I462" s="26"/>
      <c r="J462" s="26"/>
      <c r="K462" s="26"/>
      <c r="L462" s="69"/>
      <c r="M462" s="130"/>
      <c r="N462" s="26"/>
      <c r="O462" s="26"/>
      <c r="P462" s="26"/>
      <c r="Q462" s="26"/>
      <c r="R462" s="26"/>
      <c r="S462" s="26"/>
      <c r="T462" s="26"/>
      <c r="U462" s="26"/>
      <c r="V462" s="26"/>
      <c r="W462" s="26"/>
      <c r="X462" s="26"/>
      <c r="Y462" s="26"/>
      <c r="Z462" s="26"/>
      <c r="AA462" s="26"/>
    </row>
    <row r="463" spans="1:27" ht="60" customHeight="1" x14ac:dyDescent="0.2">
      <c r="A463" s="71"/>
      <c r="B463" s="71"/>
      <c r="C463" s="101"/>
      <c r="D463" s="26"/>
      <c r="E463" s="26"/>
      <c r="F463" s="26"/>
      <c r="G463" s="26"/>
      <c r="H463" s="26"/>
      <c r="I463" s="26"/>
      <c r="J463" s="26"/>
      <c r="K463" s="26"/>
      <c r="L463" s="69"/>
      <c r="M463" s="130"/>
      <c r="N463" s="26"/>
      <c r="O463" s="26"/>
      <c r="P463" s="26"/>
      <c r="Q463" s="26"/>
      <c r="R463" s="26"/>
      <c r="S463" s="26"/>
      <c r="T463" s="26"/>
      <c r="U463" s="26"/>
      <c r="V463" s="26"/>
      <c r="W463" s="26"/>
      <c r="X463" s="26"/>
      <c r="Y463" s="26"/>
      <c r="Z463" s="26"/>
      <c r="AA463" s="26"/>
    </row>
    <row r="464" spans="1:27" ht="60" customHeight="1" x14ac:dyDescent="0.2">
      <c r="A464" s="71"/>
      <c r="B464" s="71"/>
      <c r="C464" s="101"/>
      <c r="D464" s="26"/>
      <c r="E464" s="26"/>
      <c r="F464" s="26"/>
      <c r="G464" s="26"/>
      <c r="H464" s="26"/>
      <c r="I464" s="26"/>
      <c r="J464" s="26"/>
      <c r="K464" s="26"/>
      <c r="L464" s="69"/>
      <c r="M464" s="130"/>
      <c r="N464" s="26"/>
      <c r="O464" s="26"/>
      <c r="P464" s="26"/>
      <c r="Q464" s="26"/>
      <c r="R464" s="26"/>
      <c r="S464" s="26"/>
      <c r="T464" s="26"/>
      <c r="U464" s="26"/>
      <c r="V464" s="26"/>
      <c r="W464" s="26"/>
      <c r="X464" s="26"/>
      <c r="Y464" s="26"/>
      <c r="Z464" s="26"/>
      <c r="AA464" s="26"/>
    </row>
    <row r="465" spans="1:27" ht="60" customHeight="1" x14ac:dyDescent="0.2">
      <c r="A465" s="71"/>
      <c r="B465" s="71"/>
      <c r="C465" s="101"/>
      <c r="D465" s="26"/>
      <c r="E465" s="26"/>
      <c r="F465" s="26"/>
      <c r="G465" s="26"/>
      <c r="H465" s="26"/>
      <c r="I465" s="26"/>
      <c r="J465" s="26"/>
      <c r="K465" s="26"/>
      <c r="L465" s="69"/>
      <c r="M465" s="130"/>
      <c r="N465" s="26"/>
      <c r="O465" s="26"/>
      <c r="P465" s="26"/>
      <c r="Q465" s="26"/>
      <c r="R465" s="26"/>
      <c r="S465" s="26"/>
      <c r="T465" s="26"/>
      <c r="U465" s="26"/>
      <c r="V465" s="26"/>
      <c r="W465" s="26"/>
      <c r="X465" s="26"/>
      <c r="Y465" s="26"/>
      <c r="Z465" s="26"/>
      <c r="AA465" s="26"/>
    </row>
    <row r="466" spans="1:27" ht="60" customHeight="1" x14ac:dyDescent="0.2">
      <c r="A466" s="71"/>
      <c r="B466" s="71"/>
      <c r="C466" s="101"/>
      <c r="D466" s="26"/>
      <c r="E466" s="26"/>
      <c r="F466" s="26"/>
      <c r="G466" s="26"/>
      <c r="H466" s="26"/>
      <c r="I466" s="26"/>
      <c r="J466" s="26"/>
      <c r="K466" s="26"/>
      <c r="L466" s="69"/>
      <c r="M466" s="130"/>
      <c r="N466" s="26"/>
      <c r="O466" s="26"/>
      <c r="P466" s="26"/>
      <c r="Q466" s="26"/>
      <c r="R466" s="26"/>
      <c r="S466" s="26"/>
      <c r="T466" s="26"/>
      <c r="U466" s="26"/>
      <c r="V466" s="26"/>
      <c r="W466" s="26"/>
      <c r="X466" s="26"/>
      <c r="Y466" s="26"/>
      <c r="Z466" s="26"/>
      <c r="AA466" s="26"/>
    </row>
    <row r="467" spans="1:27" ht="60" customHeight="1" x14ac:dyDescent="0.2">
      <c r="A467" s="71"/>
      <c r="B467" s="71"/>
      <c r="C467" s="101"/>
      <c r="D467" s="26"/>
      <c r="E467" s="26"/>
      <c r="F467" s="26"/>
      <c r="G467" s="26"/>
      <c r="H467" s="26"/>
      <c r="I467" s="26"/>
      <c r="J467" s="26"/>
      <c r="K467" s="26"/>
      <c r="L467" s="69"/>
      <c r="M467" s="130"/>
      <c r="N467" s="26"/>
      <c r="O467" s="26"/>
      <c r="P467" s="26"/>
      <c r="Q467" s="26"/>
      <c r="R467" s="26"/>
      <c r="S467" s="26"/>
      <c r="T467" s="26"/>
      <c r="U467" s="26"/>
      <c r="V467" s="26"/>
      <c r="W467" s="26"/>
      <c r="X467" s="26"/>
      <c r="Y467" s="26"/>
      <c r="Z467" s="26"/>
      <c r="AA467" s="26"/>
    </row>
    <row r="468" spans="1:27" ht="60" customHeight="1" x14ac:dyDescent="0.2">
      <c r="A468" s="71"/>
      <c r="B468" s="71"/>
      <c r="C468" s="101"/>
      <c r="D468" s="26"/>
      <c r="E468" s="26"/>
      <c r="F468" s="26"/>
      <c r="G468" s="26"/>
      <c r="H468" s="26"/>
      <c r="I468" s="26"/>
      <c r="J468" s="26"/>
      <c r="K468" s="26"/>
      <c r="L468" s="69"/>
      <c r="M468" s="130"/>
      <c r="N468" s="26"/>
      <c r="O468" s="26"/>
      <c r="P468" s="26"/>
      <c r="Q468" s="26"/>
      <c r="R468" s="26"/>
      <c r="S468" s="26"/>
      <c r="T468" s="26"/>
      <c r="U468" s="26"/>
      <c r="V468" s="26"/>
      <c r="W468" s="26"/>
      <c r="X468" s="26"/>
      <c r="Y468" s="26"/>
      <c r="Z468" s="26"/>
      <c r="AA468" s="26"/>
    </row>
    <row r="469" spans="1:27" ht="60" customHeight="1" x14ac:dyDescent="0.2">
      <c r="A469" s="71"/>
      <c r="B469" s="71"/>
      <c r="C469" s="101"/>
      <c r="D469" s="26"/>
      <c r="E469" s="26"/>
      <c r="F469" s="26"/>
      <c r="G469" s="26"/>
      <c r="H469" s="26"/>
      <c r="I469" s="26"/>
      <c r="J469" s="26"/>
      <c r="K469" s="26"/>
      <c r="L469" s="69"/>
      <c r="M469" s="130"/>
      <c r="N469" s="26"/>
      <c r="O469" s="26"/>
      <c r="P469" s="26"/>
      <c r="Q469" s="26"/>
      <c r="R469" s="26"/>
      <c r="S469" s="26"/>
      <c r="T469" s="26"/>
      <c r="U469" s="26"/>
      <c r="V469" s="26"/>
      <c r="W469" s="26"/>
      <c r="X469" s="26"/>
      <c r="Y469" s="26"/>
      <c r="Z469" s="26"/>
      <c r="AA469" s="26"/>
    </row>
    <row r="470" spans="1:27" ht="60" customHeight="1" x14ac:dyDescent="0.2">
      <c r="A470" s="71"/>
      <c r="B470" s="71"/>
      <c r="C470" s="101"/>
      <c r="D470" s="26"/>
      <c r="E470" s="26"/>
      <c r="F470" s="26"/>
      <c r="G470" s="26"/>
      <c r="H470" s="26"/>
      <c r="I470" s="26"/>
      <c r="J470" s="26"/>
      <c r="K470" s="26"/>
      <c r="L470" s="69"/>
      <c r="M470" s="130"/>
      <c r="N470" s="26"/>
      <c r="O470" s="26"/>
      <c r="P470" s="26"/>
      <c r="Q470" s="26"/>
      <c r="R470" s="26"/>
      <c r="S470" s="26"/>
      <c r="T470" s="26"/>
      <c r="U470" s="26"/>
      <c r="V470" s="26"/>
      <c r="W470" s="26"/>
      <c r="X470" s="26"/>
      <c r="Y470" s="26"/>
      <c r="Z470" s="26"/>
      <c r="AA470" s="26"/>
    </row>
    <row r="471" spans="1:27" ht="60" customHeight="1" x14ac:dyDescent="0.2">
      <c r="A471" s="71"/>
      <c r="B471" s="71"/>
      <c r="C471" s="101"/>
      <c r="D471" s="26"/>
      <c r="E471" s="26"/>
      <c r="F471" s="26"/>
      <c r="G471" s="26"/>
      <c r="H471" s="26"/>
      <c r="I471" s="26"/>
      <c r="J471" s="26"/>
      <c r="K471" s="26"/>
      <c r="L471" s="69"/>
      <c r="M471" s="130"/>
      <c r="N471" s="26"/>
      <c r="O471" s="26"/>
      <c r="P471" s="26"/>
      <c r="Q471" s="26"/>
      <c r="R471" s="26"/>
      <c r="S471" s="26"/>
      <c r="T471" s="26"/>
      <c r="U471" s="26"/>
      <c r="V471" s="26"/>
      <c r="W471" s="26"/>
      <c r="X471" s="26"/>
      <c r="Y471" s="26"/>
      <c r="Z471" s="26"/>
      <c r="AA471" s="26"/>
    </row>
    <row r="472" spans="1:27" ht="60" customHeight="1" x14ac:dyDescent="0.2">
      <c r="A472" s="71"/>
      <c r="B472" s="71"/>
      <c r="C472" s="101"/>
      <c r="D472" s="26"/>
      <c r="E472" s="26"/>
      <c r="F472" s="26"/>
      <c r="G472" s="26"/>
      <c r="H472" s="26"/>
      <c r="I472" s="26"/>
      <c r="J472" s="26"/>
      <c r="K472" s="26"/>
      <c r="L472" s="69"/>
      <c r="M472" s="130"/>
      <c r="N472" s="26"/>
      <c r="O472" s="26"/>
      <c r="P472" s="26"/>
      <c r="Q472" s="26"/>
      <c r="R472" s="26"/>
      <c r="S472" s="26"/>
      <c r="T472" s="26"/>
      <c r="U472" s="26"/>
      <c r="V472" s="26"/>
      <c r="W472" s="26"/>
      <c r="X472" s="26"/>
      <c r="Y472" s="26"/>
      <c r="Z472" s="26"/>
      <c r="AA472" s="26"/>
    </row>
    <row r="473" spans="1:27" ht="60" customHeight="1" x14ac:dyDescent="0.2">
      <c r="A473" s="71"/>
      <c r="B473" s="71"/>
      <c r="C473" s="101"/>
      <c r="D473" s="26"/>
      <c r="E473" s="26"/>
      <c r="F473" s="26"/>
      <c r="G473" s="26"/>
      <c r="H473" s="26"/>
      <c r="I473" s="26"/>
      <c r="J473" s="26"/>
      <c r="K473" s="26"/>
      <c r="L473" s="69"/>
      <c r="M473" s="130"/>
      <c r="N473" s="26"/>
      <c r="O473" s="26"/>
      <c r="P473" s="26"/>
      <c r="Q473" s="26"/>
      <c r="R473" s="26"/>
      <c r="S473" s="26"/>
      <c r="T473" s="26"/>
      <c r="U473" s="26"/>
      <c r="V473" s="26"/>
      <c r="W473" s="26"/>
      <c r="X473" s="26"/>
      <c r="Y473" s="26"/>
      <c r="Z473" s="26"/>
      <c r="AA473" s="26"/>
    </row>
    <row r="474" spans="1:27" ht="60" customHeight="1" x14ac:dyDescent="0.2">
      <c r="A474" s="71"/>
      <c r="B474" s="71"/>
      <c r="C474" s="101"/>
      <c r="D474" s="26"/>
      <c r="E474" s="26"/>
      <c r="F474" s="26"/>
      <c r="G474" s="26"/>
      <c r="H474" s="26"/>
      <c r="I474" s="26"/>
      <c r="J474" s="26"/>
      <c r="K474" s="26"/>
      <c r="L474" s="69"/>
      <c r="M474" s="130"/>
      <c r="N474" s="26"/>
      <c r="O474" s="26"/>
      <c r="P474" s="26"/>
      <c r="Q474" s="26"/>
      <c r="R474" s="26"/>
      <c r="S474" s="26"/>
      <c r="T474" s="26"/>
      <c r="U474" s="26"/>
      <c r="V474" s="26"/>
      <c r="W474" s="26"/>
      <c r="X474" s="26"/>
      <c r="Y474" s="26"/>
      <c r="Z474" s="26"/>
      <c r="AA474" s="26"/>
    </row>
    <row r="475" spans="1:27" ht="60" customHeight="1" x14ac:dyDescent="0.2">
      <c r="A475" s="71"/>
      <c r="B475" s="71"/>
      <c r="C475" s="101"/>
      <c r="D475" s="26"/>
      <c r="E475" s="26"/>
      <c r="F475" s="26"/>
      <c r="G475" s="26"/>
      <c r="H475" s="26"/>
      <c r="I475" s="26"/>
      <c r="J475" s="26"/>
      <c r="K475" s="26"/>
      <c r="L475" s="69"/>
      <c r="M475" s="130"/>
      <c r="N475" s="26"/>
      <c r="O475" s="26"/>
      <c r="P475" s="26"/>
      <c r="Q475" s="26"/>
      <c r="R475" s="26"/>
      <c r="S475" s="26"/>
      <c r="T475" s="26"/>
      <c r="U475" s="26"/>
      <c r="V475" s="26"/>
      <c r="W475" s="26"/>
      <c r="X475" s="26"/>
      <c r="Y475" s="26"/>
      <c r="Z475" s="26"/>
      <c r="AA475" s="26"/>
    </row>
    <row r="476" spans="1:27" ht="60" customHeight="1" x14ac:dyDescent="0.2">
      <c r="A476" s="71"/>
      <c r="B476" s="71"/>
      <c r="C476" s="101"/>
      <c r="D476" s="26"/>
      <c r="E476" s="26"/>
      <c r="F476" s="26"/>
      <c r="G476" s="26"/>
      <c r="H476" s="26"/>
      <c r="I476" s="26"/>
      <c r="J476" s="26"/>
      <c r="K476" s="26"/>
      <c r="L476" s="69"/>
      <c r="M476" s="130"/>
      <c r="N476" s="26"/>
      <c r="O476" s="26"/>
      <c r="P476" s="26"/>
      <c r="Q476" s="26"/>
      <c r="R476" s="26"/>
      <c r="S476" s="26"/>
      <c r="T476" s="26"/>
      <c r="U476" s="26"/>
      <c r="V476" s="26"/>
      <c r="W476" s="26"/>
      <c r="X476" s="26"/>
      <c r="Y476" s="26"/>
      <c r="Z476" s="26"/>
      <c r="AA476" s="26"/>
    </row>
    <row r="477" spans="1:27" ht="60" customHeight="1" x14ac:dyDescent="0.2">
      <c r="A477" s="71"/>
      <c r="B477" s="71"/>
      <c r="C477" s="101"/>
      <c r="D477" s="26"/>
      <c r="E477" s="26"/>
      <c r="F477" s="26"/>
      <c r="G477" s="26"/>
      <c r="H477" s="26"/>
      <c r="I477" s="26"/>
      <c r="J477" s="26"/>
      <c r="K477" s="26"/>
      <c r="L477" s="69"/>
      <c r="M477" s="130"/>
      <c r="N477" s="26"/>
      <c r="O477" s="26"/>
      <c r="P477" s="26"/>
      <c r="Q477" s="26"/>
      <c r="R477" s="26"/>
      <c r="S477" s="26"/>
      <c r="T477" s="26"/>
      <c r="U477" s="26"/>
      <c r="V477" s="26"/>
      <c r="W477" s="26"/>
      <c r="X477" s="26"/>
      <c r="Y477" s="26"/>
      <c r="Z477" s="26"/>
      <c r="AA477" s="26"/>
    </row>
    <row r="478" spans="1:27" ht="60" customHeight="1" x14ac:dyDescent="0.2">
      <c r="A478" s="71"/>
      <c r="B478" s="71"/>
      <c r="C478" s="101"/>
      <c r="D478" s="26"/>
      <c r="E478" s="26"/>
      <c r="F478" s="26"/>
      <c r="G478" s="26"/>
      <c r="H478" s="26"/>
      <c r="I478" s="26"/>
      <c r="J478" s="26"/>
      <c r="K478" s="26"/>
      <c r="L478" s="69"/>
      <c r="M478" s="130"/>
      <c r="N478" s="26"/>
      <c r="O478" s="26"/>
      <c r="P478" s="26"/>
      <c r="Q478" s="26"/>
      <c r="R478" s="26"/>
      <c r="S478" s="26"/>
      <c r="T478" s="26"/>
      <c r="U478" s="26"/>
      <c r="V478" s="26"/>
      <c r="W478" s="26"/>
      <c r="X478" s="26"/>
      <c r="Y478" s="26"/>
      <c r="Z478" s="26"/>
      <c r="AA478" s="26"/>
    </row>
    <row r="479" spans="1:27" ht="60" customHeight="1" x14ac:dyDescent="0.2">
      <c r="A479" s="71"/>
      <c r="B479" s="71"/>
      <c r="C479" s="101"/>
      <c r="D479" s="26"/>
      <c r="E479" s="26"/>
      <c r="F479" s="26"/>
      <c r="G479" s="26"/>
      <c r="H479" s="26"/>
      <c r="I479" s="26"/>
      <c r="J479" s="26"/>
      <c r="K479" s="26"/>
      <c r="L479" s="69"/>
      <c r="M479" s="130"/>
      <c r="N479" s="26"/>
      <c r="O479" s="26"/>
      <c r="P479" s="26"/>
      <c r="Q479" s="26"/>
      <c r="R479" s="26"/>
      <c r="S479" s="26"/>
      <c r="T479" s="26"/>
      <c r="U479" s="26"/>
      <c r="V479" s="26"/>
      <c r="W479" s="26"/>
      <c r="X479" s="26"/>
      <c r="Y479" s="26"/>
      <c r="Z479" s="26"/>
      <c r="AA479" s="26"/>
    </row>
    <row r="480" spans="1:27" ht="60" customHeight="1" x14ac:dyDescent="0.2">
      <c r="A480" s="71"/>
      <c r="B480" s="71"/>
      <c r="C480" s="101"/>
      <c r="D480" s="26"/>
      <c r="E480" s="26"/>
      <c r="F480" s="26"/>
      <c r="G480" s="26"/>
      <c r="H480" s="26"/>
      <c r="I480" s="26"/>
      <c r="J480" s="26"/>
      <c r="K480" s="26"/>
      <c r="L480" s="69"/>
      <c r="M480" s="130"/>
      <c r="N480" s="26"/>
      <c r="O480" s="26"/>
      <c r="P480" s="26"/>
      <c r="Q480" s="26"/>
      <c r="R480" s="26"/>
      <c r="S480" s="26"/>
      <c r="T480" s="26"/>
      <c r="U480" s="26"/>
      <c r="V480" s="26"/>
      <c r="W480" s="26"/>
      <c r="X480" s="26"/>
      <c r="Y480" s="26"/>
      <c r="Z480" s="26"/>
      <c r="AA480" s="26"/>
    </row>
    <row r="481" spans="1:27" ht="60" customHeight="1" x14ac:dyDescent="0.2">
      <c r="A481" s="71"/>
      <c r="B481" s="71"/>
      <c r="C481" s="101"/>
      <c r="D481" s="26"/>
      <c r="E481" s="26"/>
      <c r="F481" s="26"/>
      <c r="G481" s="26"/>
      <c r="H481" s="26"/>
      <c r="I481" s="26"/>
      <c r="J481" s="26"/>
      <c r="K481" s="26"/>
      <c r="L481" s="69"/>
      <c r="M481" s="130"/>
      <c r="N481" s="26"/>
      <c r="O481" s="26"/>
      <c r="P481" s="26"/>
      <c r="Q481" s="26"/>
      <c r="R481" s="26"/>
      <c r="S481" s="26"/>
      <c r="T481" s="26"/>
      <c r="U481" s="26"/>
      <c r="V481" s="26"/>
      <c r="W481" s="26"/>
      <c r="X481" s="26"/>
      <c r="Y481" s="26"/>
      <c r="Z481" s="26"/>
      <c r="AA481" s="26"/>
    </row>
    <row r="482" spans="1:27" ht="60" customHeight="1" x14ac:dyDescent="0.2">
      <c r="A482" s="71"/>
      <c r="B482" s="71"/>
      <c r="C482" s="101"/>
      <c r="D482" s="26"/>
      <c r="E482" s="26"/>
      <c r="F482" s="26"/>
      <c r="G482" s="26"/>
      <c r="H482" s="26"/>
      <c r="I482" s="26"/>
      <c r="J482" s="26"/>
      <c r="K482" s="26"/>
      <c r="L482" s="69"/>
      <c r="M482" s="130"/>
      <c r="N482" s="26"/>
      <c r="O482" s="26"/>
      <c r="P482" s="26"/>
      <c r="Q482" s="26"/>
      <c r="R482" s="26"/>
      <c r="S482" s="26"/>
      <c r="T482" s="26"/>
      <c r="U482" s="26"/>
      <c r="V482" s="26"/>
      <c r="W482" s="26"/>
      <c r="X482" s="26"/>
      <c r="Y482" s="26"/>
      <c r="Z482" s="26"/>
      <c r="AA482" s="26"/>
    </row>
    <row r="483" spans="1:27" ht="60" customHeight="1" x14ac:dyDescent="0.2">
      <c r="A483" s="71"/>
      <c r="B483" s="71"/>
      <c r="C483" s="101"/>
      <c r="D483" s="26"/>
      <c r="E483" s="26"/>
      <c r="F483" s="26"/>
      <c r="G483" s="26"/>
      <c r="H483" s="26"/>
      <c r="I483" s="26"/>
      <c r="J483" s="26"/>
      <c r="K483" s="26"/>
      <c r="L483" s="69"/>
      <c r="M483" s="130"/>
      <c r="N483" s="26"/>
      <c r="O483" s="26"/>
      <c r="P483" s="26"/>
      <c r="Q483" s="26"/>
      <c r="R483" s="26"/>
      <c r="S483" s="26"/>
      <c r="T483" s="26"/>
      <c r="U483" s="26"/>
      <c r="V483" s="26"/>
      <c r="W483" s="26"/>
      <c r="X483" s="26"/>
      <c r="Y483" s="26"/>
      <c r="Z483" s="26"/>
      <c r="AA483" s="26"/>
    </row>
    <row r="484" spans="1:27" ht="60" customHeight="1" x14ac:dyDescent="0.2">
      <c r="A484" s="71"/>
      <c r="B484" s="71"/>
      <c r="C484" s="101"/>
      <c r="D484" s="26"/>
      <c r="E484" s="26"/>
      <c r="F484" s="26"/>
      <c r="G484" s="26"/>
      <c r="H484" s="26"/>
      <c r="I484" s="26"/>
      <c r="J484" s="26"/>
      <c r="K484" s="26"/>
      <c r="L484" s="69"/>
      <c r="M484" s="130"/>
      <c r="N484" s="26"/>
      <c r="O484" s="26"/>
      <c r="P484" s="26"/>
      <c r="Q484" s="26"/>
      <c r="R484" s="26"/>
      <c r="S484" s="26"/>
      <c r="T484" s="26"/>
      <c r="U484" s="26"/>
      <c r="V484" s="26"/>
      <c r="W484" s="26"/>
      <c r="X484" s="26"/>
      <c r="Y484" s="26"/>
      <c r="Z484" s="26"/>
      <c r="AA484" s="26"/>
    </row>
    <row r="485" spans="1:27" ht="60" customHeight="1" x14ac:dyDescent="0.2">
      <c r="A485" s="71"/>
      <c r="B485" s="71"/>
      <c r="C485" s="101"/>
      <c r="D485" s="26"/>
      <c r="E485" s="26"/>
      <c r="F485" s="26"/>
      <c r="G485" s="26"/>
      <c r="H485" s="26"/>
      <c r="I485" s="26"/>
      <c r="J485" s="26"/>
      <c r="K485" s="26"/>
      <c r="L485" s="69"/>
      <c r="M485" s="130"/>
      <c r="N485" s="26"/>
      <c r="O485" s="26"/>
      <c r="P485" s="26"/>
      <c r="Q485" s="26"/>
      <c r="R485" s="26"/>
      <c r="S485" s="26"/>
      <c r="T485" s="26"/>
      <c r="U485" s="26"/>
      <c r="V485" s="26"/>
      <c r="W485" s="26"/>
      <c r="X485" s="26"/>
      <c r="Y485" s="26"/>
      <c r="Z485" s="26"/>
      <c r="AA485" s="26"/>
    </row>
    <row r="486" spans="1:27" ht="60" customHeight="1" x14ac:dyDescent="0.2">
      <c r="A486" s="71"/>
      <c r="B486" s="71"/>
      <c r="C486" s="101"/>
      <c r="D486" s="26"/>
      <c r="E486" s="26"/>
      <c r="F486" s="26"/>
      <c r="G486" s="26"/>
      <c r="H486" s="26"/>
      <c r="I486" s="26"/>
      <c r="J486" s="26"/>
      <c r="K486" s="26"/>
      <c r="L486" s="69"/>
      <c r="M486" s="130"/>
      <c r="N486" s="26"/>
      <c r="O486" s="26"/>
      <c r="P486" s="26"/>
      <c r="Q486" s="26"/>
      <c r="R486" s="26"/>
      <c r="S486" s="26"/>
      <c r="T486" s="26"/>
      <c r="U486" s="26"/>
      <c r="V486" s="26"/>
      <c r="W486" s="26"/>
      <c r="X486" s="26"/>
      <c r="Y486" s="26"/>
      <c r="Z486" s="26"/>
      <c r="AA486" s="26"/>
    </row>
    <row r="487" spans="1:27" ht="60" customHeight="1" x14ac:dyDescent="0.2">
      <c r="A487" s="71"/>
      <c r="B487" s="71"/>
      <c r="C487" s="101"/>
      <c r="D487" s="26"/>
      <c r="E487" s="26"/>
      <c r="F487" s="26"/>
      <c r="G487" s="26"/>
      <c r="H487" s="26"/>
      <c r="I487" s="26"/>
      <c r="J487" s="26"/>
      <c r="K487" s="26"/>
      <c r="L487" s="69"/>
      <c r="M487" s="130"/>
      <c r="N487" s="26"/>
      <c r="O487" s="26"/>
      <c r="P487" s="26"/>
      <c r="Q487" s="26"/>
      <c r="R487" s="26"/>
      <c r="S487" s="26"/>
      <c r="T487" s="26"/>
      <c r="U487" s="26"/>
      <c r="V487" s="26"/>
      <c r="W487" s="26"/>
      <c r="X487" s="26"/>
      <c r="Y487" s="26"/>
      <c r="Z487" s="26"/>
      <c r="AA487" s="26"/>
    </row>
    <row r="488" spans="1:27" ht="60" customHeight="1" x14ac:dyDescent="0.2">
      <c r="A488" s="71"/>
      <c r="B488" s="71"/>
      <c r="C488" s="101"/>
      <c r="D488" s="26"/>
      <c r="E488" s="26"/>
      <c r="F488" s="26"/>
      <c r="G488" s="26"/>
      <c r="H488" s="26"/>
      <c r="I488" s="26"/>
      <c r="J488" s="26"/>
      <c r="K488" s="26"/>
      <c r="L488" s="69"/>
      <c r="M488" s="130"/>
      <c r="N488" s="26"/>
      <c r="O488" s="26"/>
      <c r="P488" s="26"/>
      <c r="Q488" s="26"/>
      <c r="R488" s="26"/>
      <c r="S488" s="26"/>
      <c r="T488" s="26"/>
      <c r="U488" s="26"/>
      <c r="V488" s="26"/>
      <c r="W488" s="26"/>
      <c r="X488" s="26"/>
      <c r="Y488" s="26"/>
      <c r="Z488" s="26"/>
      <c r="AA488" s="26"/>
    </row>
    <row r="489" spans="1:27" ht="60" customHeight="1" x14ac:dyDescent="0.2">
      <c r="A489" s="71"/>
      <c r="B489" s="71"/>
      <c r="C489" s="101"/>
      <c r="D489" s="26"/>
      <c r="E489" s="26"/>
      <c r="F489" s="26"/>
      <c r="G489" s="26"/>
      <c r="H489" s="26"/>
      <c r="I489" s="26"/>
      <c r="J489" s="26"/>
      <c r="K489" s="26"/>
      <c r="L489" s="69"/>
      <c r="M489" s="130"/>
      <c r="N489" s="26"/>
      <c r="O489" s="26"/>
      <c r="P489" s="26"/>
      <c r="Q489" s="26"/>
      <c r="R489" s="26"/>
      <c r="S489" s="26"/>
      <c r="T489" s="26"/>
      <c r="U489" s="26"/>
      <c r="V489" s="26"/>
      <c r="W489" s="26"/>
      <c r="X489" s="26"/>
      <c r="Y489" s="26"/>
      <c r="Z489" s="26"/>
      <c r="AA489" s="26"/>
    </row>
    <row r="490" spans="1:27" ht="60" customHeight="1" x14ac:dyDescent="0.2">
      <c r="A490" s="71"/>
      <c r="B490" s="71"/>
      <c r="C490" s="101"/>
      <c r="D490" s="26"/>
      <c r="E490" s="26"/>
      <c r="F490" s="26"/>
      <c r="G490" s="26"/>
      <c r="H490" s="26"/>
      <c r="I490" s="26"/>
      <c r="J490" s="26"/>
      <c r="K490" s="26"/>
      <c r="L490" s="69"/>
      <c r="M490" s="130"/>
      <c r="N490" s="26"/>
      <c r="O490" s="26"/>
      <c r="P490" s="26"/>
      <c r="Q490" s="26"/>
      <c r="R490" s="26"/>
      <c r="S490" s="26"/>
      <c r="T490" s="26"/>
      <c r="U490" s="26"/>
      <c r="V490" s="26"/>
      <c r="W490" s="26"/>
      <c r="X490" s="26"/>
      <c r="Y490" s="26"/>
      <c r="Z490" s="26"/>
      <c r="AA490" s="26"/>
    </row>
    <row r="491" spans="1:27" ht="60" customHeight="1" x14ac:dyDescent="0.2">
      <c r="A491" s="71"/>
      <c r="B491" s="71"/>
      <c r="C491" s="101"/>
      <c r="D491" s="26"/>
      <c r="E491" s="26"/>
      <c r="F491" s="26"/>
      <c r="G491" s="26"/>
      <c r="H491" s="26"/>
      <c r="I491" s="26"/>
      <c r="J491" s="26"/>
      <c r="K491" s="26"/>
      <c r="L491" s="69"/>
      <c r="M491" s="130"/>
      <c r="N491" s="26"/>
      <c r="O491" s="26"/>
      <c r="P491" s="26"/>
      <c r="Q491" s="26"/>
      <c r="R491" s="26"/>
      <c r="S491" s="26"/>
      <c r="T491" s="26"/>
      <c r="U491" s="26"/>
      <c r="V491" s="26"/>
      <c r="W491" s="26"/>
      <c r="X491" s="26"/>
      <c r="Y491" s="26"/>
      <c r="Z491" s="26"/>
      <c r="AA491" s="26"/>
    </row>
    <row r="492" spans="1:27" ht="60" customHeight="1" x14ac:dyDescent="0.2">
      <c r="A492" s="71"/>
      <c r="B492" s="71"/>
      <c r="C492" s="101"/>
      <c r="D492" s="26"/>
      <c r="E492" s="26"/>
      <c r="F492" s="26"/>
      <c r="G492" s="26"/>
      <c r="H492" s="26"/>
      <c r="I492" s="26"/>
      <c r="J492" s="26"/>
      <c r="K492" s="26"/>
      <c r="L492" s="69"/>
      <c r="M492" s="130"/>
      <c r="N492" s="26"/>
      <c r="O492" s="26"/>
      <c r="P492" s="26"/>
      <c r="Q492" s="26"/>
      <c r="R492" s="26"/>
      <c r="S492" s="26"/>
      <c r="T492" s="26"/>
      <c r="U492" s="26"/>
      <c r="V492" s="26"/>
      <c r="W492" s="26"/>
      <c r="X492" s="26"/>
      <c r="Y492" s="26"/>
      <c r="Z492" s="26"/>
      <c r="AA492" s="26"/>
    </row>
    <row r="493" spans="1:27" ht="60" customHeight="1" x14ac:dyDescent="0.2">
      <c r="A493" s="71"/>
      <c r="B493" s="71"/>
      <c r="C493" s="101"/>
      <c r="D493" s="26"/>
      <c r="E493" s="26"/>
      <c r="F493" s="26"/>
      <c r="G493" s="26"/>
      <c r="H493" s="26"/>
      <c r="I493" s="26"/>
      <c r="J493" s="26"/>
      <c r="K493" s="26"/>
      <c r="L493" s="69"/>
      <c r="M493" s="130"/>
      <c r="N493" s="26"/>
      <c r="O493" s="26"/>
      <c r="P493" s="26"/>
      <c r="Q493" s="26"/>
      <c r="R493" s="26"/>
      <c r="S493" s="26"/>
      <c r="T493" s="26"/>
      <c r="U493" s="26"/>
      <c r="V493" s="26"/>
      <c r="W493" s="26"/>
      <c r="X493" s="26"/>
      <c r="Y493" s="26"/>
      <c r="Z493" s="26"/>
      <c r="AA493" s="26"/>
    </row>
    <row r="494" spans="1:27" ht="60" customHeight="1" x14ac:dyDescent="0.2">
      <c r="A494" s="71"/>
      <c r="B494" s="71"/>
      <c r="C494" s="101"/>
      <c r="D494" s="26"/>
      <c r="E494" s="26"/>
      <c r="F494" s="26"/>
      <c r="G494" s="26"/>
      <c r="H494" s="26"/>
      <c r="I494" s="26"/>
      <c r="J494" s="26"/>
      <c r="K494" s="26"/>
      <c r="L494" s="69"/>
      <c r="M494" s="130"/>
      <c r="N494" s="26"/>
      <c r="O494" s="26"/>
      <c r="P494" s="26"/>
      <c r="Q494" s="26"/>
      <c r="R494" s="26"/>
      <c r="S494" s="26"/>
      <c r="T494" s="26"/>
      <c r="U494" s="26"/>
      <c r="V494" s="26"/>
      <c r="W494" s="26"/>
      <c r="X494" s="26"/>
      <c r="Y494" s="26"/>
      <c r="Z494" s="26"/>
      <c r="AA494" s="26"/>
    </row>
    <row r="495" spans="1:27" ht="60" customHeight="1" x14ac:dyDescent="0.2">
      <c r="A495" s="71"/>
      <c r="B495" s="71"/>
      <c r="C495" s="101"/>
      <c r="D495" s="26"/>
      <c r="E495" s="26"/>
      <c r="F495" s="26"/>
      <c r="G495" s="26"/>
      <c r="H495" s="26"/>
      <c r="I495" s="26"/>
      <c r="J495" s="26"/>
      <c r="K495" s="26"/>
      <c r="L495" s="69"/>
      <c r="M495" s="130"/>
      <c r="N495" s="26"/>
      <c r="O495" s="26"/>
      <c r="P495" s="26"/>
      <c r="Q495" s="26"/>
      <c r="R495" s="26"/>
      <c r="S495" s="26"/>
      <c r="T495" s="26"/>
      <c r="U495" s="26"/>
      <c r="V495" s="26"/>
      <c r="W495" s="26"/>
      <c r="X495" s="26"/>
      <c r="Y495" s="26"/>
      <c r="Z495" s="26"/>
      <c r="AA495" s="26"/>
    </row>
    <row r="496" spans="1:27" ht="60" customHeight="1" x14ac:dyDescent="0.2">
      <c r="A496" s="71"/>
      <c r="B496" s="71"/>
      <c r="C496" s="101"/>
      <c r="D496" s="26"/>
      <c r="E496" s="26"/>
      <c r="F496" s="26"/>
      <c r="G496" s="26"/>
      <c r="H496" s="26"/>
      <c r="I496" s="26"/>
      <c r="J496" s="26"/>
      <c r="K496" s="26"/>
      <c r="L496" s="69"/>
      <c r="M496" s="130"/>
      <c r="N496" s="26"/>
      <c r="O496" s="26"/>
      <c r="P496" s="26"/>
      <c r="Q496" s="26"/>
      <c r="R496" s="26"/>
      <c r="S496" s="26"/>
      <c r="T496" s="26"/>
      <c r="U496" s="26"/>
      <c r="V496" s="26"/>
      <c r="W496" s="26"/>
      <c r="X496" s="26"/>
      <c r="Y496" s="26"/>
      <c r="Z496" s="26"/>
      <c r="AA496" s="26"/>
    </row>
    <row r="497" spans="1:27" ht="60" customHeight="1" x14ac:dyDescent="0.2">
      <c r="A497" s="71"/>
      <c r="B497" s="71"/>
      <c r="C497" s="101"/>
      <c r="D497" s="26"/>
      <c r="E497" s="26"/>
      <c r="F497" s="26"/>
      <c r="G497" s="26"/>
      <c r="H497" s="26"/>
      <c r="I497" s="26"/>
      <c r="J497" s="26"/>
      <c r="K497" s="26"/>
      <c r="L497" s="69"/>
      <c r="M497" s="130"/>
      <c r="N497" s="26"/>
      <c r="O497" s="26"/>
      <c r="P497" s="26"/>
      <c r="Q497" s="26"/>
      <c r="R497" s="26"/>
      <c r="S497" s="26"/>
      <c r="T497" s="26"/>
      <c r="U497" s="26"/>
      <c r="V497" s="26"/>
      <c r="W497" s="26"/>
      <c r="X497" s="26"/>
      <c r="Y497" s="26"/>
      <c r="Z497" s="26"/>
      <c r="AA497" s="26"/>
    </row>
    <row r="498" spans="1:27" ht="60" customHeight="1" x14ac:dyDescent="0.2">
      <c r="A498" s="71"/>
      <c r="B498" s="71"/>
      <c r="C498" s="101"/>
      <c r="D498" s="26"/>
      <c r="E498" s="26"/>
      <c r="F498" s="26"/>
      <c r="G498" s="26"/>
      <c r="H498" s="26"/>
      <c r="I498" s="26"/>
      <c r="J498" s="26"/>
      <c r="K498" s="26"/>
      <c r="L498" s="69"/>
      <c r="M498" s="130"/>
      <c r="N498" s="26"/>
      <c r="O498" s="26"/>
      <c r="P498" s="26"/>
      <c r="Q498" s="26"/>
      <c r="R498" s="26"/>
      <c r="S498" s="26"/>
      <c r="T498" s="26"/>
      <c r="U498" s="26"/>
      <c r="V498" s="26"/>
      <c r="W498" s="26"/>
      <c r="X498" s="26"/>
      <c r="Y498" s="26"/>
      <c r="Z498" s="26"/>
      <c r="AA498" s="26"/>
    </row>
    <row r="499" spans="1:27" ht="60" customHeight="1" x14ac:dyDescent="0.2">
      <c r="A499" s="71"/>
      <c r="B499" s="71"/>
      <c r="C499" s="101"/>
      <c r="D499" s="26"/>
      <c r="E499" s="26"/>
      <c r="F499" s="26"/>
      <c r="G499" s="26"/>
      <c r="H499" s="26"/>
      <c r="I499" s="26"/>
      <c r="J499" s="26"/>
      <c r="K499" s="26"/>
      <c r="L499" s="69"/>
      <c r="M499" s="130"/>
      <c r="N499" s="26"/>
      <c r="O499" s="26"/>
      <c r="P499" s="26"/>
      <c r="Q499" s="26"/>
      <c r="R499" s="26"/>
      <c r="S499" s="26"/>
      <c r="T499" s="26"/>
      <c r="U499" s="26"/>
      <c r="V499" s="26"/>
      <c r="W499" s="26"/>
      <c r="X499" s="26"/>
      <c r="Y499" s="26"/>
      <c r="Z499" s="26"/>
      <c r="AA499" s="26"/>
    </row>
    <row r="500" spans="1:27" ht="60" customHeight="1" x14ac:dyDescent="0.2">
      <c r="A500" s="71"/>
      <c r="B500" s="71"/>
      <c r="C500" s="101"/>
      <c r="D500" s="26"/>
      <c r="E500" s="26"/>
      <c r="F500" s="26"/>
      <c r="G500" s="26"/>
      <c r="H500" s="26"/>
      <c r="I500" s="26"/>
      <c r="J500" s="26"/>
      <c r="K500" s="26"/>
      <c r="L500" s="69"/>
      <c r="M500" s="130"/>
      <c r="N500" s="26"/>
      <c r="O500" s="26"/>
      <c r="P500" s="26"/>
      <c r="Q500" s="26"/>
      <c r="R500" s="26"/>
      <c r="S500" s="26"/>
      <c r="T500" s="26"/>
      <c r="U500" s="26"/>
      <c r="V500" s="26"/>
      <c r="W500" s="26"/>
      <c r="X500" s="26"/>
      <c r="Y500" s="26"/>
      <c r="Z500" s="26"/>
      <c r="AA500" s="26"/>
    </row>
    <row r="501" spans="1:27" ht="60" customHeight="1" x14ac:dyDescent="0.2">
      <c r="A501" s="71"/>
      <c r="B501" s="71"/>
      <c r="C501" s="101"/>
      <c r="D501" s="26"/>
      <c r="E501" s="26"/>
      <c r="F501" s="26"/>
      <c r="G501" s="26"/>
      <c r="H501" s="26"/>
      <c r="I501" s="26"/>
      <c r="J501" s="26"/>
      <c r="K501" s="26"/>
      <c r="L501" s="69"/>
      <c r="M501" s="130"/>
      <c r="N501" s="26"/>
      <c r="O501" s="26"/>
      <c r="P501" s="26"/>
      <c r="Q501" s="26"/>
      <c r="R501" s="26"/>
      <c r="S501" s="26"/>
      <c r="T501" s="26"/>
      <c r="U501" s="26"/>
      <c r="V501" s="26"/>
      <c r="W501" s="26"/>
      <c r="X501" s="26"/>
      <c r="Y501" s="26"/>
      <c r="Z501" s="26"/>
      <c r="AA501" s="26"/>
    </row>
    <row r="502" spans="1:27" ht="60" customHeight="1" x14ac:dyDescent="0.2">
      <c r="A502" s="71"/>
      <c r="B502" s="71"/>
      <c r="C502" s="101"/>
      <c r="D502" s="26"/>
      <c r="E502" s="26"/>
      <c r="F502" s="26"/>
      <c r="G502" s="26"/>
      <c r="H502" s="26"/>
      <c r="I502" s="26"/>
      <c r="J502" s="26"/>
      <c r="K502" s="26"/>
      <c r="L502" s="69"/>
      <c r="M502" s="130"/>
      <c r="N502" s="26"/>
      <c r="O502" s="26"/>
      <c r="P502" s="26"/>
      <c r="Q502" s="26"/>
      <c r="R502" s="26"/>
      <c r="S502" s="26"/>
      <c r="T502" s="26"/>
      <c r="U502" s="26"/>
      <c r="V502" s="26"/>
      <c r="W502" s="26"/>
      <c r="X502" s="26"/>
      <c r="Y502" s="26"/>
      <c r="Z502" s="26"/>
      <c r="AA502" s="26"/>
    </row>
    <row r="503" spans="1:27" ht="60" customHeight="1" x14ac:dyDescent="0.2">
      <c r="A503" s="71"/>
      <c r="B503" s="71"/>
      <c r="C503" s="101"/>
      <c r="D503" s="26"/>
      <c r="E503" s="26"/>
      <c r="F503" s="26"/>
      <c r="G503" s="26"/>
      <c r="H503" s="26"/>
      <c r="I503" s="26"/>
      <c r="J503" s="26"/>
      <c r="K503" s="26"/>
      <c r="L503" s="69"/>
      <c r="M503" s="130"/>
      <c r="N503" s="26"/>
      <c r="O503" s="26"/>
      <c r="P503" s="26"/>
      <c r="Q503" s="26"/>
      <c r="R503" s="26"/>
      <c r="S503" s="26"/>
      <c r="T503" s="26"/>
      <c r="U503" s="26"/>
      <c r="V503" s="26"/>
      <c r="W503" s="26"/>
      <c r="X503" s="26"/>
      <c r="Y503" s="26"/>
      <c r="Z503" s="26"/>
      <c r="AA503" s="26"/>
    </row>
    <row r="504" spans="1:27" ht="60" customHeight="1" x14ac:dyDescent="0.2">
      <c r="A504" s="71"/>
      <c r="B504" s="71"/>
      <c r="C504" s="101"/>
      <c r="D504" s="26"/>
      <c r="E504" s="26"/>
      <c r="F504" s="26"/>
      <c r="G504" s="26"/>
      <c r="H504" s="26"/>
      <c r="I504" s="26"/>
      <c r="J504" s="26"/>
      <c r="K504" s="26"/>
      <c r="L504" s="69"/>
      <c r="M504" s="130"/>
      <c r="N504" s="26"/>
      <c r="O504" s="26"/>
      <c r="P504" s="26"/>
      <c r="Q504" s="26"/>
      <c r="R504" s="26"/>
      <c r="S504" s="26"/>
      <c r="T504" s="26"/>
      <c r="U504" s="26"/>
      <c r="V504" s="26"/>
      <c r="W504" s="26"/>
      <c r="X504" s="26"/>
      <c r="Y504" s="26"/>
      <c r="Z504" s="26"/>
      <c r="AA504" s="26"/>
    </row>
    <row r="505" spans="1:27" ht="60" customHeight="1" x14ac:dyDescent="0.2">
      <c r="A505" s="71"/>
      <c r="B505" s="71"/>
      <c r="C505" s="101"/>
      <c r="D505" s="26"/>
      <c r="E505" s="26"/>
      <c r="F505" s="26"/>
      <c r="G505" s="26"/>
      <c r="H505" s="26"/>
      <c r="I505" s="26"/>
      <c r="J505" s="26"/>
      <c r="K505" s="26"/>
      <c r="L505" s="69"/>
      <c r="M505" s="130"/>
      <c r="N505" s="26"/>
      <c r="O505" s="26"/>
      <c r="P505" s="26"/>
      <c r="Q505" s="26"/>
      <c r="R505" s="26"/>
      <c r="S505" s="26"/>
      <c r="T505" s="26"/>
      <c r="U505" s="26"/>
      <c r="V505" s="26"/>
      <c r="W505" s="26"/>
      <c r="X505" s="26"/>
      <c r="Y505" s="26"/>
      <c r="Z505" s="26"/>
      <c r="AA505" s="26"/>
    </row>
    <row r="506" spans="1:27" ht="60" customHeight="1" x14ac:dyDescent="0.2">
      <c r="A506" s="71"/>
      <c r="B506" s="71"/>
      <c r="C506" s="101"/>
      <c r="D506" s="26"/>
      <c r="E506" s="26"/>
      <c r="F506" s="26"/>
      <c r="G506" s="26"/>
      <c r="H506" s="26"/>
      <c r="I506" s="26"/>
      <c r="J506" s="26"/>
      <c r="K506" s="26"/>
      <c r="L506" s="69"/>
      <c r="M506" s="130"/>
      <c r="N506" s="26"/>
      <c r="O506" s="26"/>
      <c r="P506" s="26"/>
      <c r="Q506" s="26"/>
      <c r="R506" s="26"/>
      <c r="S506" s="26"/>
      <c r="T506" s="26"/>
      <c r="U506" s="26"/>
      <c r="V506" s="26"/>
      <c r="W506" s="26"/>
      <c r="X506" s="26"/>
      <c r="Y506" s="26"/>
      <c r="Z506" s="26"/>
      <c r="AA506" s="26"/>
    </row>
    <row r="507" spans="1:27" ht="60" customHeight="1" x14ac:dyDescent="0.2">
      <c r="A507" s="71"/>
      <c r="B507" s="71"/>
      <c r="C507" s="101"/>
      <c r="D507" s="26"/>
      <c r="E507" s="26"/>
      <c r="F507" s="26"/>
      <c r="G507" s="26"/>
      <c r="H507" s="26"/>
      <c r="I507" s="26"/>
      <c r="J507" s="26"/>
      <c r="K507" s="26"/>
      <c r="L507" s="69"/>
      <c r="M507" s="130"/>
      <c r="N507" s="26"/>
      <c r="O507" s="26"/>
      <c r="P507" s="26"/>
      <c r="Q507" s="26"/>
      <c r="R507" s="26"/>
      <c r="S507" s="26"/>
      <c r="T507" s="26"/>
      <c r="U507" s="26"/>
      <c r="V507" s="26"/>
      <c r="W507" s="26"/>
      <c r="X507" s="26"/>
      <c r="Y507" s="26"/>
      <c r="Z507" s="26"/>
      <c r="AA507" s="26"/>
    </row>
    <row r="508" spans="1:27" ht="60" customHeight="1" x14ac:dyDescent="0.2">
      <c r="A508" s="71"/>
      <c r="B508" s="71"/>
      <c r="C508" s="101"/>
      <c r="D508" s="26"/>
      <c r="E508" s="26"/>
      <c r="F508" s="26"/>
      <c r="G508" s="26"/>
      <c r="H508" s="26"/>
      <c r="I508" s="26"/>
      <c r="J508" s="26"/>
      <c r="K508" s="26"/>
      <c r="L508" s="69"/>
      <c r="M508" s="130"/>
      <c r="N508" s="26"/>
      <c r="O508" s="26"/>
      <c r="P508" s="26"/>
      <c r="Q508" s="26"/>
      <c r="R508" s="26"/>
      <c r="S508" s="26"/>
      <c r="T508" s="26"/>
      <c r="U508" s="26"/>
      <c r="V508" s="26"/>
      <c r="W508" s="26"/>
      <c r="X508" s="26"/>
      <c r="Y508" s="26"/>
      <c r="Z508" s="26"/>
      <c r="AA508" s="26"/>
    </row>
    <row r="509" spans="1:27" ht="60" customHeight="1" x14ac:dyDescent="0.2">
      <c r="A509" s="71"/>
      <c r="B509" s="71"/>
      <c r="C509" s="101"/>
      <c r="D509" s="26"/>
      <c r="E509" s="26"/>
      <c r="F509" s="26"/>
      <c r="G509" s="26"/>
      <c r="H509" s="26"/>
      <c r="I509" s="26"/>
      <c r="J509" s="26"/>
      <c r="K509" s="26"/>
      <c r="L509" s="69"/>
      <c r="M509" s="130"/>
      <c r="N509" s="26"/>
      <c r="O509" s="26"/>
      <c r="P509" s="26"/>
      <c r="Q509" s="26"/>
      <c r="R509" s="26"/>
      <c r="S509" s="26"/>
      <c r="T509" s="26"/>
      <c r="U509" s="26"/>
      <c r="V509" s="26"/>
      <c r="W509" s="26"/>
      <c r="X509" s="26"/>
      <c r="Y509" s="26"/>
      <c r="Z509" s="26"/>
      <c r="AA509" s="26"/>
    </row>
    <row r="510" spans="1:27" ht="60" customHeight="1" x14ac:dyDescent="0.2">
      <c r="A510" s="71"/>
      <c r="B510" s="71"/>
      <c r="C510" s="101"/>
      <c r="D510" s="26"/>
      <c r="E510" s="26"/>
      <c r="F510" s="26"/>
      <c r="G510" s="26"/>
      <c r="H510" s="26"/>
      <c r="I510" s="26"/>
      <c r="J510" s="26"/>
      <c r="K510" s="26"/>
      <c r="L510" s="69"/>
      <c r="M510" s="130"/>
      <c r="N510" s="26"/>
      <c r="O510" s="26"/>
      <c r="P510" s="26"/>
      <c r="Q510" s="26"/>
      <c r="R510" s="26"/>
      <c r="S510" s="26"/>
      <c r="T510" s="26"/>
      <c r="U510" s="26"/>
      <c r="V510" s="26"/>
      <c r="W510" s="26"/>
      <c r="X510" s="26"/>
      <c r="Y510" s="26"/>
      <c r="Z510" s="26"/>
      <c r="AA510" s="26"/>
    </row>
    <row r="511" spans="1:27" ht="60" customHeight="1" x14ac:dyDescent="0.2">
      <c r="A511" s="71"/>
      <c r="B511" s="71"/>
      <c r="C511" s="101"/>
      <c r="D511" s="26"/>
      <c r="E511" s="26"/>
      <c r="F511" s="26"/>
      <c r="G511" s="26"/>
      <c r="H511" s="26"/>
      <c r="I511" s="26"/>
      <c r="J511" s="26"/>
      <c r="K511" s="26"/>
      <c r="L511" s="69"/>
      <c r="M511" s="130"/>
      <c r="N511" s="26"/>
      <c r="O511" s="26"/>
      <c r="P511" s="26"/>
      <c r="Q511" s="26"/>
      <c r="R511" s="26"/>
      <c r="S511" s="26"/>
      <c r="T511" s="26"/>
      <c r="U511" s="26"/>
      <c r="V511" s="26"/>
      <c r="W511" s="26"/>
      <c r="X511" s="26"/>
      <c r="Y511" s="26"/>
      <c r="Z511" s="26"/>
      <c r="AA511" s="26"/>
    </row>
    <row r="512" spans="1:27" ht="60" customHeight="1" x14ac:dyDescent="0.2">
      <c r="A512" s="71"/>
      <c r="B512" s="71"/>
      <c r="C512" s="101"/>
      <c r="D512" s="26"/>
      <c r="E512" s="26"/>
      <c r="F512" s="26"/>
      <c r="G512" s="26"/>
      <c r="H512" s="26"/>
      <c r="I512" s="26"/>
      <c r="J512" s="26"/>
      <c r="K512" s="26"/>
      <c r="L512" s="69"/>
      <c r="M512" s="130"/>
      <c r="N512" s="26"/>
      <c r="O512" s="26"/>
      <c r="P512" s="26"/>
      <c r="Q512" s="26"/>
      <c r="R512" s="26"/>
      <c r="S512" s="26"/>
      <c r="T512" s="26"/>
      <c r="U512" s="26"/>
      <c r="V512" s="26"/>
      <c r="W512" s="26"/>
      <c r="X512" s="26"/>
      <c r="Y512" s="26"/>
      <c r="Z512" s="26"/>
      <c r="AA512" s="26"/>
    </row>
    <row r="513" spans="1:27" ht="60" customHeight="1" x14ac:dyDescent="0.2">
      <c r="A513" s="71"/>
      <c r="B513" s="71"/>
      <c r="C513" s="101"/>
      <c r="D513" s="26"/>
      <c r="E513" s="26"/>
      <c r="F513" s="26"/>
      <c r="G513" s="26"/>
      <c r="H513" s="26"/>
      <c r="I513" s="26"/>
      <c r="J513" s="26"/>
      <c r="K513" s="26"/>
      <c r="L513" s="69"/>
      <c r="M513" s="130"/>
      <c r="N513" s="26"/>
      <c r="O513" s="26"/>
      <c r="P513" s="26"/>
      <c r="Q513" s="26"/>
      <c r="R513" s="26"/>
      <c r="S513" s="26"/>
      <c r="T513" s="26"/>
      <c r="U513" s="26"/>
      <c r="V513" s="26"/>
      <c r="W513" s="26"/>
      <c r="X513" s="26"/>
      <c r="Y513" s="26"/>
      <c r="Z513" s="26"/>
      <c r="AA513" s="26"/>
    </row>
    <row r="514" spans="1:27" ht="60" customHeight="1" x14ac:dyDescent="0.2">
      <c r="A514" s="71"/>
      <c r="B514" s="71"/>
      <c r="C514" s="101"/>
      <c r="D514" s="26"/>
      <c r="E514" s="26"/>
      <c r="F514" s="26"/>
      <c r="G514" s="26"/>
      <c r="H514" s="26"/>
      <c r="I514" s="26"/>
      <c r="J514" s="26"/>
      <c r="K514" s="26"/>
      <c r="L514" s="69"/>
      <c r="M514" s="130"/>
      <c r="N514" s="26"/>
      <c r="O514" s="26"/>
      <c r="P514" s="26"/>
      <c r="Q514" s="26"/>
      <c r="R514" s="26"/>
      <c r="S514" s="26"/>
      <c r="T514" s="26"/>
      <c r="U514" s="26"/>
      <c r="V514" s="26"/>
      <c r="W514" s="26"/>
      <c r="X514" s="26"/>
      <c r="Y514" s="26"/>
      <c r="Z514" s="26"/>
      <c r="AA514" s="26"/>
    </row>
    <row r="515" spans="1:27" ht="60" customHeight="1" x14ac:dyDescent="0.2">
      <c r="A515" s="71"/>
      <c r="B515" s="71"/>
      <c r="C515" s="101"/>
      <c r="D515" s="26"/>
      <c r="E515" s="26"/>
      <c r="F515" s="26"/>
      <c r="G515" s="26"/>
      <c r="H515" s="26"/>
      <c r="I515" s="26"/>
      <c r="J515" s="26"/>
      <c r="K515" s="26"/>
      <c r="L515" s="69"/>
      <c r="M515" s="130"/>
      <c r="N515" s="26"/>
      <c r="O515" s="26"/>
      <c r="P515" s="26"/>
      <c r="Q515" s="26"/>
      <c r="R515" s="26"/>
      <c r="S515" s="26"/>
      <c r="T515" s="26"/>
      <c r="U515" s="26"/>
      <c r="V515" s="26"/>
      <c r="W515" s="26"/>
      <c r="X515" s="26"/>
      <c r="Y515" s="26"/>
      <c r="Z515" s="26"/>
      <c r="AA515" s="26"/>
    </row>
    <row r="516" spans="1:27" ht="60" customHeight="1" x14ac:dyDescent="0.2">
      <c r="A516" s="71"/>
      <c r="B516" s="71"/>
      <c r="C516" s="101"/>
      <c r="D516" s="26"/>
      <c r="E516" s="26"/>
      <c r="F516" s="26"/>
      <c r="G516" s="26"/>
      <c r="H516" s="26"/>
      <c r="I516" s="26"/>
      <c r="J516" s="26"/>
      <c r="K516" s="26"/>
      <c r="L516" s="69"/>
      <c r="M516" s="130"/>
      <c r="N516" s="26"/>
      <c r="O516" s="26"/>
      <c r="P516" s="26"/>
      <c r="Q516" s="26"/>
      <c r="R516" s="26"/>
      <c r="S516" s="26"/>
      <c r="T516" s="26"/>
      <c r="U516" s="26"/>
      <c r="V516" s="26"/>
      <c r="W516" s="26"/>
      <c r="X516" s="26"/>
      <c r="Y516" s="26"/>
      <c r="Z516" s="26"/>
      <c r="AA516" s="26"/>
    </row>
    <row r="517" spans="1:27" ht="60" customHeight="1" x14ac:dyDescent="0.2">
      <c r="A517" s="71"/>
      <c r="B517" s="71"/>
      <c r="C517" s="101"/>
      <c r="D517" s="26"/>
      <c r="E517" s="26"/>
      <c r="F517" s="26"/>
      <c r="G517" s="26"/>
      <c r="H517" s="26"/>
      <c r="I517" s="26"/>
      <c r="J517" s="26"/>
      <c r="K517" s="26"/>
      <c r="L517" s="69"/>
      <c r="M517" s="130"/>
      <c r="N517" s="26"/>
      <c r="O517" s="26"/>
      <c r="P517" s="26"/>
      <c r="Q517" s="26"/>
      <c r="R517" s="26"/>
      <c r="S517" s="26"/>
      <c r="T517" s="26"/>
      <c r="U517" s="26"/>
      <c r="V517" s="26"/>
      <c r="W517" s="26"/>
      <c r="X517" s="26"/>
      <c r="Y517" s="26"/>
      <c r="Z517" s="26"/>
      <c r="AA517" s="26"/>
    </row>
    <row r="518" spans="1:27" ht="60" customHeight="1" x14ac:dyDescent="0.2">
      <c r="A518" s="71"/>
      <c r="B518" s="71"/>
      <c r="C518" s="101"/>
      <c r="D518" s="26"/>
      <c r="E518" s="26"/>
      <c r="F518" s="26"/>
      <c r="G518" s="26"/>
      <c r="H518" s="26"/>
      <c r="I518" s="26"/>
      <c r="J518" s="26"/>
      <c r="K518" s="26"/>
      <c r="L518" s="69"/>
      <c r="M518" s="130"/>
      <c r="N518" s="26"/>
      <c r="O518" s="26"/>
      <c r="P518" s="26"/>
      <c r="Q518" s="26"/>
      <c r="R518" s="26"/>
      <c r="S518" s="26"/>
      <c r="T518" s="26"/>
      <c r="U518" s="26"/>
      <c r="V518" s="26"/>
      <c r="W518" s="26"/>
      <c r="X518" s="26"/>
      <c r="Y518" s="26"/>
      <c r="Z518" s="26"/>
      <c r="AA518" s="26"/>
    </row>
    <row r="519" spans="1:27" ht="60" customHeight="1" x14ac:dyDescent="0.2">
      <c r="A519" s="71"/>
      <c r="B519" s="71"/>
      <c r="C519" s="101"/>
      <c r="D519" s="26"/>
      <c r="E519" s="26"/>
      <c r="F519" s="26"/>
      <c r="G519" s="26"/>
      <c r="H519" s="26"/>
      <c r="I519" s="26"/>
      <c r="J519" s="26"/>
      <c r="K519" s="26"/>
      <c r="L519" s="69"/>
      <c r="M519" s="130"/>
      <c r="N519" s="26"/>
      <c r="O519" s="26"/>
      <c r="P519" s="26"/>
      <c r="Q519" s="26"/>
      <c r="R519" s="26"/>
      <c r="S519" s="26"/>
      <c r="T519" s="26"/>
      <c r="U519" s="26"/>
      <c r="V519" s="26"/>
      <c r="W519" s="26"/>
      <c r="X519" s="26"/>
      <c r="Y519" s="26"/>
      <c r="Z519" s="26"/>
      <c r="AA519" s="26"/>
    </row>
    <row r="520" spans="1:27" ht="60" customHeight="1" x14ac:dyDescent="0.2">
      <c r="A520" s="71"/>
      <c r="B520" s="71"/>
      <c r="C520" s="101"/>
      <c r="D520" s="26"/>
      <c r="E520" s="26"/>
      <c r="F520" s="26"/>
      <c r="G520" s="26"/>
      <c r="H520" s="26"/>
      <c r="I520" s="26"/>
      <c r="J520" s="26"/>
      <c r="K520" s="26"/>
      <c r="L520" s="69"/>
      <c r="M520" s="130"/>
      <c r="N520" s="26"/>
      <c r="O520" s="26"/>
      <c r="P520" s="26"/>
      <c r="Q520" s="26"/>
      <c r="R520" s="26"/>
      <c r="S520" s="26"/>
      <c r="T520" s="26"/>
      <c r="U520" s="26"/>
      <c r="V520" s="26"/>
      <c r="W520" s="26"/>
      <c r="X520" s="26"/>
      <c r="Y520" s="26"/>
      <c r="Z520" s="26"/>
      <c r="AA520" s="26"/>
    </row>
    <row r="521" spans="1:27" ht="60" customHeight="1" x14ac:dyDescent="0.2">
      <c r="A521" s="71"/>
      <c r="B521" s="71"/>
      <c r="C521" s="101"/>
      <c r="D521" s="26"/>
      <c r="E521" s="26"/>
      <c r="F521" s="26"/>
      <c r="G521" s="26"/>
      <c r="H521" s="26"/>
      <c r="I521" s="26"/>
      <c r="J521" s="26"/>
      <c r="K521" s="26"/>
      <c r="L521" s="69"/>
      <c r="M521" s="130"/>
      <c r="N521" s="26"/>
      <c r="O521" s="26"/>
      <c r="P521" s="26"/>
      <c r="Q521" s="26"/>
      <c r="R521" s="26"/>
      <c r="S521" s="26"/>
      <c r="T521" s="26"/>
      <c r="U521" s="26"/>
      <c r="V521" s="26"/>
      <c r="W521" s="26"/>
      <c r="X521" s="26"/>
      <c r="Y521" s="26"/>
      <c r="Z521" s="26"/>
      <c r="AA521" s="26"/>
    </row>
    <row r="522" spans="1:27" ht="60" customHeight="1" x14ac:dyDescent="0.2">
      <c r="A522" s="71"/>
      <c r="B522" s="71"/>
      <c r="C522" s="101"/>
      <c r="D522" s="26"/>
      <c r="E522" s="26"/>
      <c r="F522" s="26"/>
      <c r="G522" s="26"/>
      <c r="H522" s="26"/>
      <c r="I522" s="26"/>
      <c r="J522" s="26"/>
      <c r="K522" s="26"/>
      <c r="L522" s="69"/>
      <c r="M522" s="130"/>
      <c r="N522" s="26"/>
      <c r="O522" s="26"/>
      <c r="P522" s="26"/>
      <c r="Q522" s="26"/>
      <c r="R522" s="26"/>
      <c r="S522" s="26"/>
      <c r="T522" s="26"/>
      <c r="U522" s="26"/>
      <c r="V522" s="26"/>
      <c r="W522" s="26"/>
      <c r="X522" s="26"/>
      <c r="Y522" s="26"/>
      <c r="Z522" s="26"/>
      <c r="AA522" s="26"/>
    </row>
    <row r="523" spans="1:27" ht="60" customHeight="1" x14ac:dyDescent="0.2">
      <c r="A523" s="71"/>
      <c r="B523" s="71"/>
      <c r="C523" s="101"/>
      <c r="D523" s="26"/>
      <c r="E523" s="26"/>
      <c r="F523" s="26"/>
      <c r="G523" s="26"/>
      <c r="H523" s="26"/>
      <c r="I523" s="26"/>
      <c r="J523" s="26"/>
      <c r="K523" s="26"/>
      <c r="L523" s="69"/>
      <c r="M523" s="130"/>
      <c r="N523" s="26"/>
      <c r="O523" s="26"/>
      <c r="P523" s="26"/>
      <c r="Q523" s="26"/>
      <c r="R523" s="26"/>
      <c r="S523" s="26"/>
      <c r="T523" s="26"/>
      <c r="U523" s="26"/>
      <c r="V523" s="26"/>
      <c r="W523" s="26"/>
      <c r="X523" s="26"/>
      <c r="Y523" s="26"/>
      <c r="Z523" s="26"/>
      <c r="AA523" s="26"/>
    </row>
    <row r="524" spans="1:27" ht="60" customHeight="1" x14ac:dyDescent="0.2">
      <c r="A524" s="71"/>
      <c r="B524" s="71"/>
      <c r="C524" s="101"/>
      <c r="D524" s="26"/>
      <c r="E524" s="26"/>
      <c r="F524" s="26"/>
      <c r="G524" s="26"/>
      <c r="H524" s="26"/>
      <c r="I524" s="26"/>
      <c r="J524" s="26"/>
      <c r="K524" s="26"/>
      <c r="L524" s="69"/>
      <c r="M524" s="130"/>
      <c r="N524" s="26"/>
      <c r="O524" s="26"/>
      <c r="P524" s="26"/>
      <c r="Q524" s="26"/>
      <c r="R524" s="26"/>
      <c r="S524" s="26"/>
      <c r="T524" s="26"/>
      <c r="U524" s="26"/>
      <c r="V524" s="26"/>
      <c r="W524" s="26"/>
      <c r="X524" s="26"/>
      <c r="Y524" s="26"/>
      <c r="Z524" s="26"/>
      <c r="AA524" s="26"/>
    </row>
    <row r="525" spans="1:27" ht="60" customHeight="1" x14ac:dyDescent="0.2">
      <c r="A525" s="71"/>
      <c r="B525" s="71"/>
      <c r="C525" s="101"/>
      <c r="D525" s="26"/>
      <c r="E525" s="26"/>
      <c r="F525" s="26"/>
      <c r="G525" s="26"/>
      <c r="H525" s="26"/>
      <c r="I525" s="26"/>
      <c r="J525" s="26"/>
      <c r="K525" s="26"/>
      <c r="L525" s="69"/>
      <c r="M525" s="130"/>
      <c r="N525" s="26"/>
      <c r="O525" s="26"/>
      <c r="P525" s="26"/>
      <c r="Q525" s="26"/>
      <c r="R525" s="26"/>
      <c r="S525" s="26"/>
      <c r="T525" s="26"/>
      <c r="U525" s="26"/>
      <c r="V525" s="26"/>
      <c r="W525" s="26"/>
      <c r="X525" s="26"/>
      <c r="Y525" s="26"/>
      <c r="Z525" s="26"/>
      <c r="AA525" s="26"/>
    </row>
    <row r="526" spans="1:27" ht="60" customHeight="1" x14ac:dyDescent="0.2">
      <c r="A526" s="71"/>
      <c r="B526" s="71"/>
      <c r="C526" s="101"/>
      <c r="D526" s="26"/>
      <c r="E526" s="26"/>
      <c r="F526" s="26"/>
      <c r="G526" s="26"/>
      <c r="H526" s="26"/>
      <c r="I526" s="26"/>
      <c r="J526" s="26"/>
      <c r="K526" s="26"/>
      <c r="L526" s="69"/>
      <c r="M526" s="130"/>
      <c r="N526" s="26"/>
      <c r="O526" s="26"/>
      <c r="P526" s="26"/>
      <c r="Q526" s="26"/>
      <c r="R526" s="26"/>
      <c r="S526" s="26"/>
      <c r="T526" s="26"/>
      <c r="U526" s="26"/>
      <c r="V526" s="26"/>
      <c r="W526" s="26"/>
      <c r="X526" s="26"/>
      <c r="Y526" s="26"/>
      <c r="Z526" s="26"/>
      <c r="AA526" s="26"/>
    </row>
    <row r="527" spans="1:27" ht="60" customHeight="1" x14ac:dyDescent="0.2">
      <c r="A527" s="71"/>
      <c r="B527" s="71"/>
      <c r="C527" s="101"/>
      <c r="D527" s="26"/>
      <c r="E527" s="26"/>
      <c r="F527" s="26"/>
      <c r="G527" s="26"/>
      <c r="H527" s="26"/>
      <c r="I527" s="26"/>
      <c r="J527" s="26"/>
      <c r="K527" s="26"/>
      <c r="L527" s="69"/>
      <c r="M527" s="130"/>
      <c r="N527" s="26"/>
      <c r="O527" s="26"/>
      <c r="P527" s="26"/>
      <c r="Q527" s="26"/>
      <c r="R527" s="26"/>
      <c r="S527" s="26"/>
      <c r="T527" s="26"/>
      <c r="U527" s="26"/>
      <c r="V527" s="26"/>
      <c r="W527" s="26"/>
      <c r="X527" s="26"/>
      <c r="Y527" s="26"/>
      <c r="Z527" s="26"/>
      <c r="AA527" s="26"/>
    </row>
    <row r="528" spans="1:27" ht="60" customHeight="1" x14ac:dyDescent="0.2">
      <c r="A528" s="71"/>
      <c r="B528" s="71"/>
      <c r="C528" s="101"/>
      <c r="D528" s="26"/>
      <c r="E528" s="26"/>
      <c r="F528" s="26"/>
      <c r="G528" s="26"/>
      <c r="H528" s="26"/>
      <c r="I528" s="26"/>
      <c r="J528" s="26"/>
      <c r="K528" s="26"/>
      <c r="L528" s="69"/>
      <c r="M528" s="130"/>
      <c r="N528" s="26"/>
      <c r="O528" s="26"/>
      <c r="P528" s="26"/>
      <c r="Q528" s="26"/>
      <c r="R528" s="26"/>
      <c r="S528" s="26"/>
      <c r="T528" s="26"/>
      <c r="U528" s="26"/>
      <c r="V528" s="26"/>
      <c r="W528" s="26"/>
      <c r="X528" s="26"/>
      <c r="Y528" s="26"/>
      <c r="Z528" s="26"/>
      <c r="AA528" s="26"/>
    </row>
    <row r="529" spans="1:27" ht="60" customHeight="1" x14ac:dyDescent="0.2">
      <c r="A529" s="71"/>
      <c r="B529" s="71"/>
      <c r="C529" s="101"/>
      <c r="D529" s="26"/>
      <c r="E529" s="26"/>
      <c r="F529" s="26"/>
      <c r="G529" s="26"/>
      <c r="H529" s="26"/>
      <c r="I529" s="26"/>
      <c r="J529" s="26"/>
      <c r="K529" s="26"/>
      <c r="L529" s="69"/>
      <c r="M529" s="130"/>
      <c r="N529" s="26"/>
      <c r="O529" s="26"/>
      <c r="P529" s="26"/>
      <c r="Q529" s="26"/>
      <c r="R529" s="26"/>
      <c r="S529" s="26"/>
      <c r="T529" s="26"/>
      <c r="U529" s="26"/>
      <c r="V529" s="26"/>
      <c r="W529" s="26"/>
      <c r="X529" s="26"/>
      <c r="Y529" s="26"/>
      <c r="Z529" s="26"/>
      <c r="AA529" s="26"/>
    </row>
    <row r="530" spans="1:27" ht="60" customHeight="1" x14ac:dyDescent="0.2">
      <c r="A530" s="71"/>
      <c r="B530" s="71"/>
      <c r="C530" s="101"/>
      <c r="D530" s="26"/>
      <c r="E530" s="26"/>
      <c r="F530" s="26"/>
      <c r="G530" s="26"/>
      <c r="H530" s="26"/>
      <c r="I530" s="26"/>
      <c r="J530" s="26"/>
      <c r="K530" s="26"/>
      <c r="L530" s="69"/>
      <c r="M530" s="130"/>
      <c r="N530" s="26"/>
      <c r="O530" s="26"/>
      <c r="P530" s="26"/>
      <c r="Q530" s="26"/>
      <c r="R530" s="26"/>
      <c r="S530" s="26"/>
      <c r="T530" s="26"/>
      <c r="U530" s="26"/>
      <c r="V530" s="26"/>
      <c r="W530" s="26"/>
      <c r="X530" s="26"/>
      <c r="Y530" s="26"/>
      <c r="Z530" s="26"/>
      <c r="AA530" s="26"/>
    </row>
    <row r="531" spans="1:27" ht="60" customHeight="1" x14ac:dyDescent="0.2">
      <c r="A531" s="71"/>
      <c r="B531" s="71"/>
      <c r="C531" s="101"/>
      <c r="D531" s="26"/>
      <c r="E531" s="26"/>
      <c r="F531" s="26"/>
      <c r="G531" s="26"/>
      <c r="H531" s="26"/>
      <c r="I531" s="26"/>
      <c r="J531" s="26"/>
      <c r="K531" s="26"/>
      <c r="L531" s="69"/>
      <c r="M531" s="130"/>
      <c r="N531" s="26"/>
      <c r="O531" s="26"/>
      <c r="P531" s="26"/>
      <c r="Q531" s="26"/>
      <c r="R531" s="26"/>
      <c r="S531" s="26"/>
      <c r="T531" s="26"/>
      <c r="U531" s="26"/>
      <c r="V531" s="26"/>
      <c r="W531" s="26"/>
      <c r="X531" s="26"/>
      <c r="Y531" s="26"/>
      <c r="Z531" s="26"/>
      <c r="AA531" s="26"/>
    </row>
    <row r="532" spans="1:27" ht="60" customHeight="1" x14ac:dyDescent="0.2">
      <c r="A532" s="71"/>
      <c r="B532" s="71"/>
      <c r="C532" s="101"/>
      <c r="D532" s="26"/>
      <c r="E532" s="26"/>
      <c r="F532" s="26"/>
      <c r="G532" s="26"/>
      <c r="H532" s="26"/>
      <c r="I532" s="26"/>
      <c r="J532" s="26"/>
      <c r="K532" s="26"/>
      <c r="L532" s="69"/>
      <c r="M532" s="130"/>
      <c r="N532" s="26"/>
      <c r="O532" s="26"/>
      <c r="P532" s="26"/>
      <c r="Q532" s="26"/>
      <c r="R532" s="26"/>
      <c r="S532" s="26"/>
      <c r="T532" s="26"/>
      <c r="U532" s="26"/>
      <c r="V532" s="26"/>
      <c r="W532" s="26"/>
      <c r="X532" s="26"/>
      <c r="Y532" s="26"/>
      <c r="Z532" s="26"/>
      <c r="AA532" s="26"/>
    </row>
    <row r="533" spans="1:27" ht="60" customHeight="1" x14ac:dyDescent="0.2">
      <c r="A533" s="71"/>
      <c r="B533" s="71"/>
      <c r="C533" s="101"/>
      <c r="D533" s="26"/>
      <c r="E533" s="26"/>
      <c r="F533" s="26"/>
      <c r="G533" s="26"/>
      <c r="H533" s="26"/>
      <c r="I533" s="26"/>
      <c r="J533" s="26"/>
      <c r="K533" s="26"/>
      <c r="L533" s="69"/>
      <c r="M533" s="130"/>
      <c r="N533" s="26"/>
      <c r="O533" s="26"/>
      <c r="P533" s="26"/>
      <c r="Q533" s="26"/>
      <c r="R533" s="26"/>
      <c r="S533" s="26"/>
      <c r="T533" s="26"/>
      <c r="U533" s="26"/>
      <c r="V533" s="26"/>
      <c r="W533" s="26"/>
      <c r="X533" s="26"/>
      <c r="Y533" s="26"/>
      <c r="Z533" s="26"/>
      <c r="AA533" s="26"/>
    </row>
    <row r="534" spans="1:27" ht="60" customHeight="1" x14ac:dyDescent="0.2">
      <c r="A534" s="71"/>
      <c r="B534" s="71"/>
      <c r="C534" s="101"/>
      <c r="D534" s="26"/>
      <c r="E534" s="26"/>
      <c r="F534" s="26"/>
      <c r="G534" s="26"/>
      <c r="H534" s="26"/>
      <c r="I534" s="26"/>
      <c r="J534" s="26"/>
      <c r="K534" s="26"/>
      <c r="L534" s="69"/>
      <c r="M534" s="130"/>
      <c r="N534" s="26"/>
      <c r="O534" s="26"/>
      <c r="P534" s="26"/>
      <c r="Q534" s="26"/>
      <c r="R534" s="26"/>
      <c r="S534" s="26"/>
      <c r="T534" s="26"/>
      <c r="U534" s="26"/>
      <c r="V534" s="26"/>
      <c r="W534" s="26"/>
      <c r="X534" s="26"/>
      <c r="Y534" s="26"/>
      <c r="Z534" s="26"/>
      <c r="AA534" s="26"/>
    </row>
    <row r="535" spans="1:27" ht="60" customHeight="1" x14ac:dyDescent="0.2">
      <c r="A535" s="71"/>
      <c r="B535" s="71"/>
      <c r="C535" s="101"/>
      <c r="D535" s="26"/>
      <c r="E535" s="26"/>
      <c r="F535" s="26"/>
      <c r="G535" s="26"/>
      <c r="H535" s="26"/>
      <c r="I535" s="26"/>
      <c r="J535" s="26"/>
      <c r="K535" s="26"/>
      <c r="L535" s="69"/>
      <c r="M535" s="130"/>
      <c r="N535" s="26"/>
      <c r="O535" s="26"/>
      <c r="P535" s="26"/>
      <c r="Q535" s="26"/>
      <c r="R535" s="26"/>
      <c r="S535" s="26"/>
      <c r="T535" s="26"/>
      <c r="U535" s="26"/>
      <c r="V535" s="26"/>
      <c r="W535" s="26"/>
      <c r="X535" s="26"/>
      <c r="Y535" s="26"/>
      <c r="Z535" s="26"/>
      <c r="AA535" s="26"/>
    </row>
    <row r="536" spans="1:27" ht="60" customHeight="1" x14ac:dyDescent="0.2">
      <c r="A536" s="71"/>
      <c r="B536" s="71"/>
      <c r="C536" s="101"/>
      <c r="D536" s="26"/>
      <c r="E536" s="26"/>
      <c r="F536" s="26"/>
      <c r="G536" s="26"/>
      <c r="H536" s="26"/>
      <c r="I536" s="26"/>
      <c r="J536" s="26"/>
      <c r="K536" s="26"/>
      <c r="L536" s="69"/>
      <c r="M536" s="130"/>
      <c r="N536" s="26"/>
      <c r="O536" s="26"/>
      <c r="P536" s="26"/>
      <c r="Q536" s="26"/>
      <c r="R536" s="26"/>
      <c r="S536" s="26"/>
      <c r="T536" s="26"/>
      <c r="U536" s="26"/>
      <c r="V536" s="26"/>
      <c r="W536" s="26"/>
      <c r="X536" s="26"/>
      <c r="Y536" s="26"/>
      <c r="Z536" s="26"/>
      <c r="AA536" s="26"/>
    </row>
    <row r="537" spans="1:27" ht="60" customHeight="1" x14ac:dyDescent="0.2">
      <c r="A537" s="71"/>
      <c r="B537" s="71"/>
      <c r="C537" s="101"/>
      <c r="D537" s="26"/>
      <c r="E537" s="26"/>
      <c r="F537" s="26"/>
      <c r="G537" s="26"/>
      <c r="H537" s="26"/>
      <c r="I537" s="26"/>
      <c r="J537" s="26"/>
      <c r="K537" s="26"/>
      <c r="L537" s="69"/>
      <c r="M537" s="130"/>
      <c r="N537" s="26"/>
      <c r="O537" s="26"/>
      <c r="P537" s="26"/>
      <c r="Q537" s="26"/>
      <c r="R537" s="26"/>
      <c r="S537" s="26"/>
      <c r="T537" s="26"/>
      <c r="U537" s="26"/>
      <c r="V537" s="26"/>
      <c r="W537" s="26"/>
      <c r="X537" s="26"/>
      <c r="Y537" s="26"/>
      <c r="Z537" s="26"/>
      <c r="AA537" s="26"/>
    </row>
    <row r="538" spans="1:27" ht="60" customHeight="1" x14ac:dyDescent="0.2">
      <c r="A538" s="71"/>
      <c r="B538" s="71"/>
      <c r="C538" s="101"/>
      <c r="D538" s="26"/>
      <c r="E538" s="26"/>
      <c r="F538" s="26"/>
      <c r="G538" s="26"/>
      <c r="H538" s="26"/>
      <c r="I538" s="26"/>
      <c r="J538" s="26"/>
      <c r="K538" s="26"/>
      <c r="L538" s="69"/>
      <c r="M538" s="130"/>
      <c r="N538" s="26"/>
      <c r="O538" s="26"/>
      <c r="P538" s="26"/>
      <c r="Q538" s="26"/>
      <c r="R538" s="26"/>
      <c r="S538" s="26"/>
      <c r="T538" s="26"/>
      <c r="U538" s="26"/>
      <c r="V538" s="26"/>
      <c r="W538" s="26"/>
      <c r="X538" s="26"/>
      <c r="Y538" s="26"/>
      <c r="Z538" s="26"/>
      <c r="AA538" s="26"/>
    </row>
    <row r="539" spans="1:27" ht="60" customHeight="1" x14ac:dyDescent="0.2">
      <c r="A539" s="71"/>
      <c r="B539" s="71"/>
      <c r="C539" s="101"/>
      <c r="D539" s="26"/>
      <c r="E539" s="26"/>
      <c r="F539" s="26"/>
      <c r="G539" s="26"/>
      <c r="H539" s="26"/>
      <c r="I539" s="26"/>
      <c r="J539" s="26"/>
      <c r="K539" s="26"/>
      <c r="L539" s="69"/>
      <c r="M539" s="130"/>
      <c r="N539" s="26"/>
      <c r="O539" s="26"/>
      <c r="P539" s="26"/>
      <c r="Q539" s="26"/>
      <c r="R539" s="26"/>
      <c r="S539" s="26"/>
      <c r="T539" s="26"/>
      <c r="U539" s="26"/>
      <c r="V539" s="26"/>
      <c r="W539" s="26"/>
      <c r="X539" s="26"/>
      <c r="Y539" s="26"/>
      <c r="Z539" s="26"/>
      <c r="AA539" s="26"/>
    </row>
    <row r="540" spans="1:27" ht="60" customHeight="1" x14ac:dyDescent="0.2">
      <c r="A540" s="71"/>
      <c r="B540" s="71"/>
      <c r="C540" s="101"/>
      <c r="D540" s="26"/>
      <c r="E540" s="26"/>
      <c r="F540" s="26"/>
      <c r="G540" s="26"/>
      <c r="H540" s="26"/>
      <c r="I540" s="26"/>
      <c r="J540" s="26"/>
      <c r="K540" s="26"/>
      <c r="L540" s="69"/>
      <c r="M540" s="130"/>
      <c r="N540" s="26"/>
      <c r="O540" s="26"/>
      <c r="P540" s="26"/>
      <c r="Q540" s="26"/>
      <c r="R540" s="26"/>
      <c r="S540" s="26"/>
      <c r="T540" s="26"/>
      <c r="U540" s="26"/>
      <c r="V540" s="26"/>
      <c r="W540" s="26"/>
      <c r="X540" s="26"/>
      <c r="Y540" s="26"/>
      <c r="Z540" s="26"/>
      <c r="AA540" s="26"/>
    </row>
    <row r="541" spans="1:27" ht="60" customHeight="1" x14ac:dyDescent="0.2">
      <c r="A541" s="71"/>
      <c r="B541" s="71"/>
      <c r="C541" s="101"/>
      <c r="D541" s="26"/>
      <c r="E541" s="26"/>
      <c r="F541" s="26"/>
      <c r="G541" s="26"/>
      <c r="H541" s="26"/>
      <c r="I541" s="26"/>
      <c r="J541" s="26"/>
      <c r="K541" s="26"/>
      <c r="L541" s="69"/>
      <c r="M541" s="130"/>
      <c r="N541" s="26"/>
      <c r="O541" s="26"/>
      <c r="P541" s="26"/>
      <c r="Q541" s="26"/>
      <c r="R541" s="26"/>
      <c r="S541" s="26"/>
      <c r="T541" s="26"/>
      <c r="U541" s="26"/>
      <c r="V541" s="26"/>
      <c r="W541" s="26"/>
      <c r="X541" s="26"/>
      <c r="Y541" s="26"/>
      <c r="Z541" s="26"/>
      <c r="AA541" s="26"/>
    </row>
    <row r="542" spans="1:27" ht="60" customHeight="1" x14ac:dyDescent="0.2">
      <c r="A542" s="71"/>
      <c r="B542" s="71"/>
      <c r="C542" s="101"/>
      <c r="D542" s="26"/>
      <c r="E542" s="26"/>
      <c r="F542" s="26"/>
      <c r="G542" s="26"/>
      <c r="H542" s="26"/>
      <c r="I542" s="26"/>
      <c r="J542" s="26"/>
      <c r="K542" s="26"/>
      <c r="L542" s="69"/>
      <c r="M542" s="130"/>
      <c r="N542" s="26"/>
      <c r="O542" s="26"/>
      <c r="P542" s="26"/>
      <c r="Q542" s="26"/>
      <c r="R542" s="26"/>
      <c r="S542" s="26"/>
      <c r="T542" s="26"/>
      <c r="U542" s="26"/>
      <c r="V542" s="26"/>
      <c r="W542" s="26"/>
      <c r="X542" s="26"/>
      <c r="Y542" s="26"/>
      <c r="Z542" s="26"/>
      <c r="AA542" s="26"/>
    </row>
    <row r="543" spans="1:27" ht="60" customHeight="1" x14ac:dyDescent="0.2">
      <c r="A543" s="71"/>
      <c r="B543" s="71"/>
      <c r="C543" s="101"/>
      <c r="D543" s="26"/>
      <c r="E543" s="26"/>
      <c r="F543" s="26"/>
      <c r="G543" s="26"/>
      <c r="H543" s="26"/>
      <c r="I543" s="26"/>
      <c r="J543" s="26"/>
      <c r="K543" s="26"/>
      <c r="L543" s="69"/>
      <c r="M543" s="130"/>
      <c r="N543" s="26"/>
      <c r="O543" s="26"/>
      <c r="P543" s="26"/>
      <c r="Q543" s="26"/>
      <c r="R543" s="26"/>
      <c r="S543" s="26"/>
      <c r="T543" s="26"/>
      <c r="U543" s="26"/>
      <c r="V543" s="26"/>
      <c r="W543" s="26"/>
      <c r="X543" s="26"/>
      <c r="Y543" s="26"/>
      <c r="Z543" s="26"/>
      <c r="AA543" s="26"/>
    </row>
    <row r="544" spans="1:27" ht="60" customHeight="1" x14ac:dyDescent="0.2">
      <c r="A544" s="71"/>
      <c r="B544" s="71"/>
      <c r="C544" s="101"/>
      <c r="D544" s="26"/>
      <c r="E544" s="26"/>
      <c r="F544" s="26"/>
      <c r="G544" s="26"/>
      <c r="H544" s="26"/>
      <c r="I544" s="26"/>
      <c r="J544" s="26"/>
      <c r="K544" s="26"/>
      <c r="L544" s="69"/>
      <c r="M544" s="130"/>
      <c r="N544" s="26"/>
      <c r="O544" s="26"/>
      <c r="P544" s="26"/>
      <c r="Q544" s="26"/>
      <c r="R544" s="26"/>
      <c r="S544" s="26"/>
      <c r="T544" s="26"/>
      <c r="U544" s="26"/>
      <c r="V544" s="26"/>
      <c r="W544" s="26"/>
      <c r="X544" s="26"/>
      <c r="Y544" s="26"/>
      <c r="Z544" s="26"/>
      <c r="AA544" s="26"/>
    </row>
    <row r="545" spans="1:27" ht="60" customHeight="1" x14ac:dyDescent="0.2">
      <c r="A545" s="71"/>
      <c r="B545" s="71"/>
      <c r="C545" s="101"/>
      <c r="D545" s="26"/>
      <c r="E545" s="26"/>
      <c r="F545" s="26"/>
      <c r="G545" s="26"/>
      <c r="H545" s="26"/>
      <c r="I545" s="26"/>
      <c r="J545" s="26"/>
      <c r="K545" s="26"/>
      <c r="L545" s="69"/>
      <c r="M545" s="130"/>
      <c r="N545" s="26"/>
      <c r="O545" s="26"/>
      <c r="P545" s="26"/>
      <c r="Q545" s="26"/>
      <c r="R545" s="26"/>
      <c r="S545" s="26"/>
      <c r="T545" s="26"/>
      <c r="U545" s="26"/>
      <c r="V545" s="26"/>
      <c r="W545" s="26"/>
      <c r="X545" s="26"/>
      <c r="Y545" s="26"/>
      <c r="Z545" s="26"/>
      <c r="AA545" s="26"/>
    </row>
    <row r="546" spans="1:27" ht="60" customHeight="1" x14ac:dyDescent="0.2">
      <c r="A546" s="71"/>
      <c r="B546" s="71"/>
      <c r="C546" s="101"/>
      <c r="D546" s="26"/>
      <c r="E546" s="26"/>
      <c r="F546" s="26"/>
      <c r="G546" s="26"/>
      <c r="H546" s="26"/>
      <c r="I546" s="26"/>
      <c r="J546" s="26"/>
      <c r="K546" s="26"/>
      <c r="L546" s="69"/>
      <c r="M546" s="130"/>
      <c r="N546" s="26"/>
      <c r="O546" s="26"/>
      <c r="P546" s="26"/>
      <c r="Q546" s="26"/>
      <c r="R546" s="26"/>
      <c r="S546" s="26"/>
      <c r="T546" s="26"/>
      <c r="U546" s="26"/>
      <c r="V546" s="26"/>
      <c r="W546" s="26"/>
      <c r="X546" s="26"/>
      <c r="Y546" s="26"/>
      <c r="Z546" s="26"/>
      <c r="AA546" s="26"/>
    </row>
    <row r="547" spans="1:27" ht="60" customHeight="1" x14ac:dyDescent="0.2">
      <c r="A547" s="71"/>
      <c r="B547" s="71"/>
      <c r="C547" s="101"/>
      <c r="D547" s="26"/>
      <c r="E547" s="26"/>
      <c r="F547" s="26"/>
      <c r="G547" s="26"/>
      <c r="H547" s="26"/>
      <c r="I547" s="26"/>
      <c r="J547" s="26"/>
      <c r="K547" s="26"/>
      <c r="L547" s="69"/>
      <c r="M547" s="130"/>
      <c r="N547" s="26"/>
      <c r="O547" s="26"/>
      <c r="P547" s="26"/>
      <c r="Q547" s="26"/>
      <c r="R547" s="26"/>
      <c r="S547" s="26"/>
      <c r="T547" s="26"/>
      <c r="U547" s="26"/>
      <c r="V547" s="26"/>
      <c r="W547" s="26"/>
      <c r="X547" s="26"/>
      <c r="Y547" s="26"/>
      <c r="Z547" s="26"/>
      <c r="AA547" s="26"/>
    </row>
    <row r="548" spans="1:27" ht="60" customHeight="1" x14ac:dyDescent="0.2">
      <c r="A548" s="71"/>
      <c r="B548" s="71"/>
      <c r="C548" s="101"/>
      <c r="D548" s="26"/>
      <c r="E548" s="26"/>
      <c r="F548" s="26"/>
      <c r="G548" s="26"/>
      <c r="H548" s="26"/>
      <c r="I548" s="26"/>
      <c r="J548" s="26"/>
      <c r="K548" s="26"/>
      <c r="L548" s="69"/>
      <c r="M548" s="130"/>
      <c r="N548" s="26"/>
      <c r="O548" s="26"/>
      <c r="P548" s="26"/>
      <c r="Q548" s="26"/>
      <c r="R548" s="26"/>
      <c r="S548" s="26"/>
      <c r="T548" s="26"/>
      <c r="U548" s="26"/>
      <c r="V548" s="26"/>
      <c r="W548" s="26"/>
      <c r="X548" s="26"/>
      <c r="Y548" s="26"/>
      <c r="Z548" s="26"/>
      <c r="AA548" s="26"/>
    </row>
    <row r="549" spans="1:27" ht="60" customHeight="1" x14ac:dyDescent="0.2">
      <c r="A549" s="71"/>
      <c r="B549" s="71"/>
      <c r="C549" s="101"/>
      <c r="D549" s="26"/>
      <c r="E549" s="26"/>
      <c r="F549" s="26"/>
      <c r="G549" s="26"/>
      <c r="H549" s="26"/>
      <c r="I549" s="26"/>
      <c r="J549" s="26"/>
      <c r="K549" s="26"/>
      <c r="L549" s="69"/>
      <c r="M549" s="130"/>
      <c r="N549" s="26"/>
      <c r="O549" s="26"/>
      <c r="P549" s="26"/>
      <c r="Q549" s="26"/>
      <c r="R549" s="26"/>
      <c r="S549" s="26"/>
      <c r="T549" s="26"/>
      <c r="U549" s="26"/>
      <c r="V549" s="26"/>
      <c r="W549" s="26"/>
      <c r="X549" s="26"/>
      <c r="Y549" s="26"/>
      <c r="Z549" s="26"/>
      <c r="AA549" s="26"/>
    </row>
    <row r="550" spans="1:27" ht="60" customHeight="1" x14ac:dyDescent="0.2">
      <c r="A550" s="71"/>
      <c r="B550" s="71"/>
      <c r="C550" s="101"/>
      <c r="D550" s="26"/>
      <c r="E550" s="26"/>
      <c r="F550" s="26"/>
      <c r="G550" s="26"/>
      <c r="H550" s="26"/>
      <c r="I550" s="26"/>
      <c r="J550" s="26"/>
      <c r="K550" s="26"/>
      <c r="L550" s="69"/>
      <c r="M550" s="130"/>
      <c r="N550" s="26"/>
      <c r="O550" s="26"/>
      <c r="P550" s="26"/>
      <c r="Q550" s="26"/>
      <c r="R550" s="26"/>
      <c r="S550" s="26"/>
      <c r="T550" s="26"/>
      <c r="U550" s="26"/>
      <c r="V550" s="26"/>
      <c r="W550" s="26"/>
      <c r="X550" s="26"/>
      <c r="Y550" s="26"/>
      <c r="Z550" s="26"/>
      <c r="AA550" s="26"/>
    </row>
    <row r="551" spans="1:27" ht="60" customHeight="1" x14ac:dyDescent="0.2">
      <c r="A551" s="71"/>
      <c r="B551" s="71"/>
      <c r="C551" s="101"/>
      <c r="D551" s="26"/>
      <c r="E551" s="26"/>
      <c r="F551" s="26"/>
      <c r="G551" s="26"/>
      <c r="H551" s="26"/>
      <c r="I551" s="26"/>
      <c r="J551" s="26"/>
      <c r="K551" s="26"/>
      <c r="L551" s="69"/>
      <c r="M551" s="130"/>
      <c r="N551" s="26"/>
      <c r="O551" s="26"/>
      <c r="P551" s="26"/>
      <c r="Q551" s="26"/>
      <c r="R551" s="26"/>
      <c r="S551" s="26"/>
      <c r="T551" s="26"/>
      <c r="U551" s="26"/>
      <c r="V551" s="26"/>
      <c r="W551" s="26"/>
      <c r="X551" s="26"/>
      <c r="Y551" s="26"/>
      <c r="Z551" s="26"/>
      <c r="AA551" s="26"/>
    </row>
    <row r="552" spans="1:27" ht="60" customHeight="1" x14ac:dyDescent="0.2">
      <c r="A552" s="71"/>
      <c r="B552" s="71"/>
      <c r="C552" s="101"/>
      <c r="D552" s="26"/>
      <c r="E552" s="26"/>
      <c r="F552" s="26"/>
      <c r="G552" s="26"/>
      <c r="H552" s="26"/>
      <c r="I552" s="26"/>
      <c r="J552" s="26"/>
      <c r="K552" s="26"/>
      <c r="L552" s="69"/>
      <c r="M552" s="130"/>
      <c r="N552" s="26"/>
      <c r="O552" s="26"/>
      <c r="P552" s="26"/>
      <c r="Q552" s="26"/>
      <c r="R552" s="26"/>
      <c r="S552" s="26"/>
      <c r="T552" s="26"/>
      <c r="U552" s="26"/>
      <c r="V552" s="26"/>
      <c r="W552" s="26"/>
      <c r="X552" s="26"/>
      <c r="Y552" s="26"/>
      <c r="Z552" s="26"/>
      <c r="AA552" s="26"/>
    </row>
    <row r="553" spans="1:27" ht="60" customHeight="1" x14ac:dyDescent="0.2">
      <c r="A553" s="71"/>
      <c r="B553" s="71"/>
      <c r="C553" s="101"/>
      <c r="D553" s="26"/>
      <c r="E553" s="26"/>
      <c r="F553" s="26"/>
      <c r="G553" s="26"/>
      <c r="H553" s="26"/>
      <c r="I553" s="26"/>
      <c r="J553" s="26"/>
      <c r="K553" s="26"/>
      <c r="L553" s="69"/>
      <c r="M553" s="130"/>
      <c r="N553" s="26"/>
      <c r="O553" s="26"/>
      <c r="P553" s="26"/>
      <c r="Q553" s="26"/>
      <c r="R553" s="26"/>
      <c r="S553" s="26"/>
      <c r="T553" s="26"/>
      <c r="U553" s="26"/>
      <c r="V553" s="26"/>
      <c r="W553" s="26"/>
      <c r="X553" s="26"/>
      <c r="Y553" s="26"/>
      <c r="Z553" s="26"/>
      <c r="AA553" s="26"/>
    </row>
    <row r="554" spans="1:27" ht="60" customHeight="1" x14ac:dyDescent="0.2">
      <c r="A554" s="71"/>
      <c r="B554" s="71"/>
      <c r="C554" s="101"/>
      <c r="D554" s="26"/>
      <c r="E554" s="26"/>
      <c r="F554" s="26"/>
      <c r="G554" s="26"/>
      <c r="H554" s="26"/>
      <c r="I554" s="26"/>
      <c r="J554" s="26"/>
      <c r="K554" s="26"/>
      <c r="L554" s="69"/>
      <c r="M554" s="130"/>
      <c r="N554" s="26"/>
      <c r="O554" s="26"/>
      <c r="P554" s="26"/>
      <c r="Q554" s="26"/>
      <c r="R554" s="26"/>
      <c r="S554" s="26"/>
      <c r="T554" s="26"/>
      <c r="U554" s="26"/>
      <c r="V554" s="26"/>
      <c r="W554" s="26"/>
      <c r="X554" s="26"/>
      <c r="Y554" s="26"/>
      <c r="Z554" s="26"/>
      <c r="AA554" s="26"/>
    </row>
    <row r="555" spans="1:27" ht="60" customHeight="1" x14ac:dyDescent="0.2">
      <c r="A555" s="71"/>
      <c r="B555" s="71"/>
      <c r="C555" s="101"/>
      <c r="D555" s="26"/>
      <c r="E555" s="26"/>
      <c r="F555" s="26"/>
      <c r="G555" s="26"/>
      <c r="H555" s="26"/>
      <c r="I555" s="26"/>
      <c r="J555" s="26"/>
      <c r="K555" s="26"/>
      <c r="L555" s="69"/>
      <c r="M555" s="130"/>
      <c r="N555" s="26"/>
      <c r="O555" s="26"/>
      <c r="P555" s="26"/>
      <c r="Q555" s="26"/>
      <c r="R555" s="26"/>
      <c r="S555" s="26"/>
      <c r="T555" s="26"/>
      <c r="U555" s="26"/>
      <c r="V555" s="26"/>
      <c r="W555" s="26"/>
      <c r="X555" s="26"/>
      <c r="Y555" s="26"/>
      <c r="Z555" s="26"/>
      <c r="AA555" s="26"/>
    </row>
    <row r="556" spans="1:27" ht="60" customHeight="1" x14ac:dyDescent="0.2">
      <c r="A556" s="71"/>
      <c r="B556" s="71"/>
      <c r="C556" s="101"/>
      <c r="D556" s="26"/>
      <c r="E556" s="26"/>
      <c r="F556" s="26"/>
      <c r="G556" s="26"/>
      <c r="H556" s="26"/>
      <c r="I556" s="26"/>
      <c r="J556" s="26"/>
      <c r="K556" s="26"/>
      <c r="L556" s="69"/>
      <c r="M556" s="130"/>
      <c r="N556" s="26"/>
      <c r="O556" s="26"/>
      <c r="P556" s="26"/>
      <c r="Q556" s="26"/>
      <c r="R556" s="26"/>
      <c r="S556" s="26"/>
      <c r="T556" s="26"/>
      <c r="U556" s="26"/>
      <c r="V556" s="26"/>
      <c r="W556" s="26"/>
      <c r="X556" s="26"/>
      <c r="Y556" s="26"/>
      <c r="Z556" s="26"/>
      <c r="AA556" s="26"/>
    </row>
    <row r="557" spans="1:27" ht="60" customHeight="1" x14ac:dyDescent="0.2">
      <c r="A557" s="71"/>
      <c r="B557" s="71"/>
      <c r="C557" s="101"/>
      <c r="D557" s="26"/>
      <c r="E557" s="26"/>
      <c r="F557" s="26"/>
      <c r="G557" s="26"/>
      <c r="H557" s="26"/>
      <c r="I557" s="26"/>
      <c r="J557" s="26"/>
      <c r="K557" s="26"/>
      <c r="L557" s="69"/>
      <c r="M557" s="130"/>
      <c r="N557" s="26"/>
      <c r="O557" s="26"/>
      <c r="P557" s="26"/>
      <c r="Q557" s="26"/>
      <c r="R557" s="26"/>
      <c r="S557" s="26"/>
      <c r="T557" s="26"/>
      <c r="U557" s="26"/>
      <c r="V557" s="26"/>
      <c r="W557" s="26"/>
      <c r="X557" s="26"/>
      <c r="Y557" s="26"/>
      <c r="Z557" s="26"/>
      <c r="AA557" s="26"/>
    </row>
    <row r="558" spans="1:27" ht="60" customHeight="1" x14ac:dyDescent="0.2">
      <c r="A558" s="71"/>
      <c r="B558" s="71"/>
      <c r="C558" s="101"/>
      <c r="D558" s="26"/>
      <c r="E558" s="26"/>
      <c r="F558" s="26"/>
      <c r="G558" s="26"/>
      <c r="H558" s="26"/>
      <c r="I558" s="26"/>
      <c r="J558" s="26"/>
      <c r="K558" s="26"/>
      <c r="L558" s="69"/>
      <c r="M558" s="130"/>
      <c r="N558" s="26"/>
      <c r="O558" s="26"/>
      <c r="P558" s="26"/>
      <c r="Q558" s="26"/>
      <c r="R558" s="26"/>
      <c r="S558" s="26"/>
      <c r="T558" s="26"/>
      <c r="U558" s="26"/>
      <c r="V558" s="26"/>
      <c r="W558" s="26"/>
      <c r="X558" s="26"/>
      <c r="Y558" s="26"/>
      <c r="Z558" s="26"/>
      <c r="AA558" s="26"/>
    </row>
    <row r="559" spans="1:27" ht="60" customHeight="1" x14ac:dyDescent="0.2">
      <c r="A559" s="71"/>
      <c r="B559" s="71"/>
      <c r="C559" s="101"/>
      <c r="D559" s="26"/>
      <c r="E559" s="26"/>
      <c r="F559" s="26"/>
      <c r="G559" s="26"/>
      <c r="H559" s="26"/>
      <c r="I559" s="26"/>
      <c r="J559" s="26"/>
      <c r="K559" s="26"/>
      <c r="L559" s="69"/>
      <c r="M559" s="130"/>
      <c r="N559" s="26"/>
      <c r="O559" s="26"/>
      <c r="P559" s="26"/>
      <c r="Q559" s="26"/>
      <c r="R559" s="26"/>
      <c r="S559" s="26"/>
      <c r="T559" s="26"/>
      <c r="U559" s="26"/>
      <c r="V559" s="26"/>
      <c r="W559" s="26"/>
      <c r="X559" s="26"/>
      <c r="Y559" s="26"/>
      <c r="Z559" s="26"/>
      <c r="AA559" s="26"/>
    </row>
    <row r="560" spans="1:27" ht="60" customHeight="1" x14ac:dyDescent="0.2">
      <c r="A560" s="71"/>
      <c r="B560" s="71"/>
      <c r="C560" s="101"/>
      <c r="D560" s="26"/>
      <c r="E560" s="26"/>
      <c r="F560" s="26"/>
      <c r="G560" s="26"/>
      <c r="H560" s="26"/>
      <c r="I560" s="26"/>
      <c r="J560" s="26"/>
      <c r="K560" s="26"/>
      <c r="L560" s="69"/>
      <c r="M560" s="130"/>
      <c r="N560" s="26"/>
      <c r="O560" s="26"/>
      <c r="P560" s="26"/>
      <c r="Q560" s="26"/>
      <c r="R560" s="26"/>
      <c r="S560" s="26"/>
      <c r="T560" s="26"/>
      <c r="U560" s="26"/>
      <c r="V560" s="26"/>
      <c r="W560" s="26"/>
      <c r="X560" s="26"/>
      <c r="Y560" s="26"/>
      <c r="Z560" s="26"/>
      <c r="AA560" s="26"/>
    </row>
    <row r="561" spans="1:27" ht="60" customHeight="1" x14ac:dyDescent="0.2">
      <c r="A561" s="71"/>
      <c r="B561" s="71"/>
      <c r="C561" s="101"/>
      <c r="D561" s="26"/>
      <c r="E561" s="26"/>
      <c r="F561" s="26"/>
      <c r="G561" s="26"/>
      <c r="H561" s="26"/>
      <c r="I561" s="26"/>
      <c r="J561" s="26"/>
      <c r="K561" s="26"/>
      <c r="L561" s="69"/>
      <c r="M561" s="130"/>
      <c r="N561" s="26"/>
      <c r="O561" s="26"/>
      <c r="P561" s="26"/>
      <c r="Q561" s="26"/>
      <c r="R561" s="26"/>
      <c r="S561" s="26"/>
      <c r="T561" s="26"/>
      <c r="U561" s="26"/>
      <c r="V561" s="26"/>
      <c r="W561" s="26"/>
      <c r="X561" s="26"/>
      <c r="Y561" s="26"/>
      <c r="Z561" s="26"/>
      <c r="AA561" s="26"/>
    </row>
    <row r="562" spans="1:27" ht="60" customHeight="1" x14ac:dyDescent="0.2">
      <c r="A562" s="71"/>
      <c r="B562" s="71"/>
      <c r="C562" s="101"/>
      <c r="D562" s="26"/>
      <c r="E562" s="26"/>
      <c r="F562" s="26"/>
      <c r="G562" s="26"/>
      <c r="H562" s="26"/>
      <c r="I562" s="26"/>
      <c r="J562" s="26"/>
      <c r="K562" s="26"/>
      <c r="L562" s="69"/>
      <c r="M562" s="130"/>
      <c r="N562" s="26"/>
      <c r="O562" s="26"/>
      <c r="P562" s="26"/>
      <c r="Q562" s="26"/>
      <c r="R562" s="26"/>
      <c r="S562" s="26"/>
      <c r="T562" s="26"/>
      <c r="U562" s="26"/>
      <c r="V562" s="26"/>
      <c r="W562" s="26"/>
      <c r="X562" s="26"/>
      <c r="Y562" s="26"/>
      <c r="Z562" s="26"/>
      <c r="AA562" s="26"/>
    </row>
    <row r="563" spans="1:27" ht="60" customHeight="1" x14ac:dyDescent="0.2">
      <c r="A563" s="71"/>
      <c r="B563" s="71"/>
      <c r="C563" s="101"/>
      <c r="D563" s="26"/>
      <c r="E563" s="26"/>
      <c r="F563" s="26"/>
      <c r="G563" s="26"/>
      <c r="H563" s="26"/>
      <c r="I563" s="26"/>
      <c r="J563" s="26"/>
      <c r="K563" s="26"/>
      <c r="L563" s="69"/>
      <c r="M563" s="130"/>
      <c r="N563" s="26"/>
      <c r="O563" s="26"/>
      <c r="P563" s="26"/>
      <c r="Q563" s="26"/>
      <c r="R563" s="26"/>
      <c r="S563" s="26"/>
      <c r="T563" s="26"/>
      <c r="U563" s="26"/>
      <c r="V563" s="26"/>
      <c r="W563" s="26"/>
      <c r="X563" s="26"/>
      <c r="Y563" s="26"/>
      <c r="Z563" s="26"/>
      <c r="AA563" s="26"/>
    </row>
    <row r="564" spans="1:27" ht="60" customHeight="1" x14ac:dyDescent="0.2">
      <c r="A564" s="71"/>
      <c r="B564" s="71"/>
      <c r="C564" s="101"/>
      <c r="D564" s="26"/>
      <c r="E564" s="26"/>
      <c r="F564" s="26"/>
      <c r="G564" s="26"/>
      <c r="H564" s="26"/>
      <c r="I564" s="26"/>
      <c r="J564" s="26"/>
      <c r="K564" s="26"/>
      <c r="L564" s="69"/>
      <c r="M564" s="130"/>
      <c r="N564" s="26"/>
      <c r="O564" s="26"/>
      <c r="P564" s="26"/>
      <c r="Q564" s="26"/>
      <c r="R564" s="26"/>
      <c r="S564" s="26"/>
      <c r="T564" s="26"/>
      <c r="U564" s="26"/>
      <c r="V564" s="26"/>
      <c r="W564" s="26"/>
      <c r="X564" s="26"/>
      <c r="Y564" s="26"/>
      <c r="Z564" s="26"/>
      <c r="AA564" s="26"/>
    </row>
    <row r="565" spans="1:27" ht="60" customHeight="1" x14ac:dyDescent="0.2">
      <c r="A565" s="71"/>
      <c r="B565" s="71"/>
      <c r="C565" s="101"/>
      <c r="D565" s="26"/>
      <c r="E565" s="26"/>
      <c r="F565" s="26"/>
      <c r="G565" s="26"/>
      <c r="H565" s="26"/>
      <c r="I565" s="26"/>
      <c r="J565" s="26"/>
      <c r="K565" s="26"/>
      <c r="L565" s="69"/>
      <c r="M565" s="130"/>
      <c r="N565" s="26"/>
      <c r="O565" s="26"/>
      <c r="P565" s="26"/>
      <c r="Q565" s="26"/>
      <c r="R565" s="26"/>
      <c r="S565" s="26"/>
      <c r="T565" s="26"/>
      <c r="U565" s="26"/>
      <c r="V565" s="26"/>
      <c r="W565" s="26"/>
      <c r="X565" s="26"/>
      <c r="Y565" s="26"/>
      <c r="Z565" s="26"/>
      <c r="AA565" s="26"/>
    </row>
    <row r="566" spans="1:27" ht="60" customHeight="1" x14ac:dyDescent="0.2">
      <c r="A566" s="71"/>
      <c r="B566" s="71"/>
      <c r="C566" s="101"/>
      <c r="D566" s="26"/>
      <c r="E566" s="26"/>
      <c r="F566" s="26"/>
      <c r="G566" s="26"/>
      <c r="H566" s="26"/>
      <c r="I566" s="26"/>
      <c r="J566" s="26"/>
      <c r="K566" s="26"/>
      <c r="L566" s="69"/>
      <c r="M566" s="130"/>
      <c r="N566" s="26"/>
      <c r="O566" s="26"/>
      <c r="P566" s="26"/>
      <c r="Q566" s="26"/>
      <c r="R566" s="26"/>
      <c r="S566" s="26"/>
      <c r="T566" s="26"/>
      <c r="U566" s="26"/>
      <c r="V566" s="26"/>
      <c r="W566" s="26"/>
      <c r="X566" s="26"/>
      <c r="Y566" s="26"/>
      <c r="Z566" s="26"/>
      <c r="AA566" s="26"/>
    </row>
    <row r="567" spans="1:27" ht="60" customHeight="1" x14ac:dyDescent="0.2">
      <c r="A567" s="71"/>
      <c r="B567" s="71"/>
      <c r="C567" s="101"/>
      <c r="D567" s="26"/>
      <c r="E567" s="26"/>
      <c r="F567" s="26"/>
      <c r="G567" s="26"/>
      <c r="H567" s="26"/>
      <c r="I567" s="26"/>
      <c r="J567" s="26"/>
      <c r="K567" s="26"/>
      <c r="L567" s="69"/>
      <c r="M567" s="130"/>
      <c r="N567" s="26"/>
      <c r="O567" s="26"/>
      <c r="P567" s="26"/>
      <c r="Q567" s="26"/>
      <c r="R567" s="26"/>
      <c r="S567" s="26"/>
      <c r="T567" s="26"/>
      <c r="U567" s="26"/>
      <c r="V567" s="26"/>
      <c r="W567" s="26"/>
      <c r="X567" s="26"/>
      <c r="Y567" s="26"/>
      <c r="Z567" s="26"/>
      <c r="AA567" s="26"/>
    </row>
    <row r="568" spans="1:27" ht="60" customHeight="1" x14ac:dyDescent="0.2">
      <c r="A568" s="71"/>
      <c r="B568" s="71"/>
      <c r="C568" s="101"/>
      <c r="D568" s="26"/>
      <c r="E568" s="26"/>
      <c r="F568" s="26"/>
      <c r="G568" s="26"/>
      <c r="H568" s="26"/>
      <c r="I568" s="26"/>
      <c r="J568" s="26"/>
      <c r="K568" s="26"/>
      <c r="L568" s="69"/>
      <c r="M568" s="130"/>
      <c r="N568" s="26"/>
      <c r="O568" s="26"/>
      <c r="P568" s="26"/>
      <c r="Q568" s="26"/>
      <c r="R568" s="26"/>
      <c r="S568" s="26"/>
      <c r="T568" s="26"/>
      <c r="U568" s="26"/>
      <c r="V568" s="26"/>
      <c r="W568" s="26"/>
      <c r="X568" s="26"/>
      <c r="Y568" s="26"/>
      <c r="Z568" s="26"/>
      <c r="AA568" s="26"/>
    </row>
    <row r="569" spans="1:27" ht="60" customHeight="1" x14ac:dyDescent="0.2">
      <c r="A569" s="71"/>
      <c r="B569" s="71"/>
      <c r="C569" s="101"/>
      <c r="D569" s="26"/>
      <c r="E569" s="26"/>
      <c r="F569" s="26"/>
      <c r="G569" s="26"/>
      <c r="H569" s="26"/>
      <c r="I569" s="26"/>
      <c r="J569" s="26"/>
      <c r="K569" s="26"/>
      <c r="L569" s="69"/>
      <c r="M569" s="130"/>
      <c r="N569" s="26"/>
      <c r="O569" s="26"/>
      <c r="P569" s="26"/>
      <c r="Q569" s="26"/>
      <c r="R569" s="26"/>
      <c r="S569" s="26"/>
      <c r="T569" s="26"/>
      <c r="U569" s="26"/>
      <c r="V569" s="26"/>
      <c r="W569" s="26"/>
      <c r="X569" s="26"/>
      <c r="Y569" s="26"/>
      <c r="Z569" s="26"/>
      <c r="AA569" s="26"/>
    </row>
    <row r="570" spans="1:27" ht="60" customHeight="1" x14ac:dyDescent="0.2">
      <c r="A570" s="71"/>
      <c r="B570" s="71"/>
      <c r="C570" s="101"/>
      <c r="D570" s="26"/>
      <c r="E570" s="26"/>
      <c r="F570" s="26"/>
      <c r="G570" s="26"/>
      <c r="H570" s="26"/>
      <c r="I570" s="26"/>
      <c r="J570" s="26"/>
      <c r="K570" s="26"/>
      <c r="L570" s="69"/>
      <c r="M570" s="130"/>
      <c r="N570" s="26"/>
      <c r="O570" s="26"/>
      <c r="P570" s="26"/>
      <c r="Q570" s="26"/>
      <c r="R570" s="26"/>
      <c r="S570" s="26"/>
      <c r="T570" s="26"/>
      <c r="U570" s="26"/>
      <c r="V570" s="26"/>
      <c r="W570" s="26"/>
      <c r="X570" s="26"/>
      <c r="Y570" s="26"/>
      <c r="Z570" s="26"/>
      <c r="AA570" s="26"/>
    </row>
    <row r="571" spans="1:27" ht="60" customHeight="1" x14ac:dyDescent="0.2">
      <c r="A571" s="71"/>
      <c r="B571" s="71"/>
      <c r="C571" s="101"/>
      <c r="D571" s="26"/>
      <c r="E571" s="26"/>
      <c r="F571" s="26"/>
      <c r="G571" s="26"/>
      <c r="H571" s="26"/>
      <c r="I571" s="26"/>
      <c r="J571" s="26"/>
      <c r="K571" s="26"/>
      <c r="L571" s="69"/>
      <c r="M571" s="130"/>
      <c r="N571" s="26"/>
      <c r="O571" s="26"/>
      <c r="P571" s="26"/>
      <c r="Q571" s="26"/>
      <c r="R571" s="26"/>
      <c r="S571" s="26"/>
      <c r="T571" s="26"/>
      <c r="U571" s="26"/>
      <c r="V571" s="26"/>
      <c r="W571" s="26"/>
      <c r="X571" s="26"/>
      <c r="Y571" s="26"/>
      <c r="Z571" s="26"/>
      <c r="AA571" s="26"/>
    </row>
    <row r="572" spans="1:27" ht="60" customHeight="1" x14ac:dyDescent="0.2">
      <c r="A572" s="71"/>
      <c r="B572" s="71"/>
      <c r="C572" s="101"/>
      <c r="D572" s="26"/>
      <c r="E572" s="26"/>
      <c r="F572" s="26"/>
      <c r="G572" s="26"/>
      <c r="H572" s="26"/>
      <c r="I572" s="26"/>
      <c r="J572" s="26"/>
      <c r="K572" s="26"/>
      <c r="L572" s="69"/>
      <c r="M572" s="130"/>
      <c r="N572" s="26"/>
      <c r="O572" s="26"/>
      <c r="P572" s="26"/>
      <c r="Q572" s="26"/>
      <c r="R572" s="26"/>
      <c r="S572" s="26"/>
      <c r="T572" s="26"/>
      <c r="U572" s="26"/>
      <c r="V572" s="26"/>
      <c r="W572" s="26"/>
      <c r="X572" s="26"/>
      <c r="Y572" s="26"/>
      <c r="Z572" s="26"/>
      <c r="AA572" s="26"/>
    </row>
    <row r="573" spans="1:27" ht="60" customHeight="1" x14ac:dyDescent="0.2">
      <c r="A573" s="71"/>
      <c r="B573" s="71"/>
      <c r="C573" s="101"/>
      <c r="D573" s="26"/>
      <c r="E573" s="26"/>
      <c r="F573" s="26"/>
      <c r="G573" s="26"/>
      <c r="H573" s="26"/>
      <c r="I573" s="26"/>
      <c r="J573" s="26"/>
      <c r="K573" s="26"/>
      <c r="L573" s="69"/>
      <c r="M573" s="130"/>
      <c r="N573" s="26"/>
      <c r="O573" s="26"/>
      <c r="P573" s="26"/>
      <c r="Q573" s="26"/>
      <c r="R573" s="26"/>
      <c r="S573" s="26"/>
      <c r="T573" s="26"/>
      <c r="U573" s="26"/>
      <c r="V573" s="26"/>
      <c r="W573" s="26"/>
      <c r="X573" s="26"/>
      <c r="Y573" s="26"/>
      <c r="Z573" s="26"/>
      <c r="AA573" s="26"/>
    </row>
    <row r="574" spans="1:27" ht="60" customHeight="1" x14ac:dyDescent="0.2">
      <c r="A574" s="71"/>
      <c r="B574" s="71"/>
      <c r="C574" s="101"/>
      <c r="D574" s="26"/>
      <c r="E574" s="26"/>
      <c r="F574" s="26"/>
      <c r="G574" s="26"/>
      <c r="H574" s="26"/>
      <c r="I574" s="26"/>
      <c r="J574" s="26"/>
      <c r="K574" s="26"/>
      <c r="L574" s="69"/>
      <c r="M574" s="130"/>
      <c r="N574" s="26"/>
      <c r="O574" s="26"/>
      <c r="P574" s="26"/>
      <c r="Q574" s="26"/>
      <c r="R574" s="26"/>
      <c r="S574" s="26"/>
      <c r="T574" s="26"/>
      <c r="U574" s="26"/>
      <c r="V574" s="26"/>
      <c r="W574" s="26"/>
      <c r="X574" s="26"/>
      <c r="Y574" s="26"/>
      <c r="Z574" s="26"/>
      <c r="AA574" s="26"/>
    </row>
    <row r="575" spans="1:27" ht="60" customHeight="1" x14ac:dyDescent="0.2">
      <c r="A575" s="71"/>
      <c r="B575" s="71"/>
      <c r="C575" s="101"/>
      <c r="D575" s="26"/>
      <c r="E575" s="26"/>
      <c r="F575" s="26"/>
      <c r="G575" s="26"/>
      <c r="H575" s="26"/>
      <c r="I575" s="26"/>
      <c r="J575" s="26"/>
      <c r="K575" s="26"/>
      <c r="L575" s="69"/>
      <c r="M575" s="130"/>
      <c r="N575" s="26"/>
      <c r="O575" s="26"/>
      <c r="P575" s="26"/>
      <c r="Q575" s="26"/>
      <c r="R575" s="26"/>
      <c r="S575" s="26"/>
      <c r="T575" s="26"/>
      <c r="U575" s="26"/>
      <c r="V575" s="26"/>
      <c r="W575" s="26"/>
      <c r="X575" s="26"/>
      <c r="Y575" s="26"/>
      <c r="Z575" s="26"/>
      <c r="AA575" s="26"/>
    </row>
    <row r="576" spans="1:27" ht="60" customHeight="1" x14ac:dyDescent="0.2">
      <c r="A576" s="71"/>
      <c r="B576" s="71"/>
      <c r="C576" s="101"/>
      <c r="D576" s="26"/>
      <c r="E576" s="26"/>
      <c r="F576" s="26"/>
      <c r="G576" s="26"/>
      <c r="H576" s="26"/>
      <c r="I576" s="26"/>
      <c r="J576" s="26"/>
      <c r="K576" s="26"/>
      <c r="L576" s="69"/>
      <c r="M576" s="130"/>
      <c r="N576" s="26"/>
      <c r="O576" s="26"/>
      <c r="P576" s="26"/>
      <c r="Q576" s="26"/>
      <c r="R576" s="26"/>
      <c r="S576" s="26"/>
      <c r="T576" s="26"/>
      <c r="U576" s="26"/>
      <c r="V576" s="26"/>
      <c r="W576" s="26"/>
      <c r="X576" s="26"/>
      <c r="Y576" s="26"/>
      <c r="Z576" s="26"/>
      <c r="AA576" s="26"/>
    </row>
    <row r="577" spans="1:27" ht="60" customHeight="1" x14ac:dyDescent="0.2">
      <c r="A577" s="71"/>
      <c r="B577" s="71"/>
      <c r="C577" s="101"/>
      <c r="D577" s="26"/>
      <c r="E577" s="26"/>
      <c r="F577" s="26"/>
      <c r="G577" s="26"/>
      <c r="H577" s="26"/>
      <c r="I577" s="26"/>
      <c r="J577" s="26"/>
      <c r="K577" s="26"/>
      <c r="L577" s="69"/>
      <c r="M577" s="130"/>
      <c r="N577" s="26"/>
      <c r="O577" s="26"/>
      <c r="P577" s="26"/>
      <c r="Q577" s="26"/>
      <c r="R577" s="26"/>
      <c r="S577" s="26"/>
      <c r="T577" s="26"/>
      <c r="U577" s="26"/>
      <c r="V577" s="26"/>
      <c r="W577" s="26"/>
      <c r="X577" s="26"/>
      <c r="Y577" s="26"/>
      <c r="Z577" s="26"/>
      <c r="AA577" s="26"/>
    </row>
    <row r="578" spans="1:27" ht="60" customHeight="1" x14ac:dyDescent="0.2">
      <c r="A578" s="71"/>
      <c r="B578" s="71"/>
      <c r="C578" s="101"/>
      <c r="D578" s="26"/>
      <c r="E578" s="26"/>
      <c r="F578" s="26"/>
      <c r="G578" s="26"/>
      <c r="H578" s="26"/>
      <c r="I578" s="26"/>
      <c r="J578" s="26"/>
      <c r="K578" s="26"/>
      <c r="L578" s="69"/>
      <c r="M578" s="130"/>
      <c r="N578" s="26"/>
      <c r="O578" s="26"/>
      <c r="P578" s="26"/>
      <c r="Q578" s="26"/>
      <c r="R578" s="26"/>
      <c r="S578" s="26"/>
      <c r="T578" s="26"/>
      <c r="U578" s="26"/>
      <c r="V578" s="26"/>
      <c r="W578" s="26"/>
      <c r="X578" s="26"/>
      <c r="Y578" s="26"/>
      <c r="Z578" s="26"/>
      <c r="AA578" s="26"/>
    </row>
    <row r="579" spans="1:27" ht="60" customHeight="1" x14ac:dyDescent="0.2">
      <c r="A579" s="71"/>
      <c r="B579" s="71"/>
      <c r="C579" s="101"/>
      <c r="D579" s="26"/>
      <c r="E579" s="26"/>
      <c r="F579" s="26"/>
      <c r="G579" s="26"/>
      <c r="H579" s="26"/>
      <c r="I579" s="26"/>
      <c r="J579" s="26"/>
      <c r="K579" s="26"/>
      <c r="L579" s="69"/>
      <c r="M579" s="130"/>
      <c r="N579" s="26"/>
      <c r="O579" s="26"/>
      <c r="P579" s="26"/>
      <c r="Q579" s="26"/>
      <c r="R579" s="26"/>
      <c r="S579" s="26"/>
      <c r="T579" s="26"/>
      <c r="U579" s="26"/>
      <c r="V579" s="26"/>
      <c r="W579" s="26"/>
      <c r="X579" s="26"/>
      <c r="Y579" s="26"/>
      <c r="Z579" s="26"/>
      <c r="AA579" s="26"/>
    </row>
    <row r="580" spans="1:27" ht="60" customHeight="1" x14ac:dyDescent="0.2">
      <c r="A580" s="71"/>
      <c r="B580" s="71"/>
      <c r="C580" s="101"/>
      <c r="D580" s="26"/>
      <c r="E580" s="26"/>
      <c r="F580" s="26"/>
      <c r="G580" s="26"/>
      <c r="H580" s="26"/>
      <c r="I580" s="26"/>
      <c r="J580" s="26"/>
      <c r="K580" s="26"/>
      <c r="L580" s="69"/>
      <c r="M580" s="130"/>
      <c r="N580" s="26"/>
      <c r="O580" s="26"/>
      <c r="P580" s="26"/>
      <c r="Q580" s="26"/>
      <c r="R580" s="26"/>
      <c r="S580" s="26"/>
      <c r="T580" s="26"/>
      <c r="U580" s="26"/>
      <c r="V580" s="26"/>
      <c r="W580" s="26"/>
      <c r="X580" s="26"/>
      <c r="Y580" s="26"/>
      <c r="Z580" s="26"/>
      <c r="AA580" s="26"/>
    </row>
    <row r="581" spans="1:27" ht="60" customHeight="1" x14ac:dyDescent="0.2">
      <c r="A581" s="71"/>
      <c r="B581" s="71"/>
      <c r="C581" s="101"/>
      <c r="D581" s="26"/>
      <c r="E581" s="26"/>
      <c r="F581" s="26"/>
      <c r="G581" s="26"/>
      <c r="H581" s="26"/>
      <c r="I581" s="26"/>
      <c r="J581" s="26"/>
      <c r="K581" s="26"/>
      <c r="L581" s="69"/>
      <c r="M581" s="130"/>
      <c r="N581" s="26"/>
      <c r="O581" s="26"/>
      <c r="P581" s="26"/>
      <c r="Q581" s="26"/>
      <c r="R581" s="26"/>
      <c r="S581" s="26"/>
      <c r="T581" s="26"/>
      <c r="U581" s="26"/>
      <c r="V581" s="26"/>
      <c r="W581" s="26"/>
      <c r="X581" s="26"/>
      <c r="Y581" s="26"/>
      <c r="Z581" s="26"/>
      <c r="AA581" s="26"/>
    </row>
    <row r="582" spans="1:27" ht="60" customHeight="1" x14ac:dyDescent="0.2">
      <c r="A582" s="71"/>
      <c r="B582" s="71"/>
      <c r="C582" s="101"/>
      <c r="D582" s="26"/>
      <c r="E582" s="26"/>
      <c r="F582" s="26"/>
      <c r="G582" s="26"/>
      <c r="H582" s="26"/>
      <c r="I582" s="26"/>
      <c r="J582" s="26"/>
      <c r="K582" s="26"/>
      <c r="L582" s="69"/>
      <c r="M582" s="130"/>
      <c r="N582" s="26"/>
      <c r="O582" s="26"/>
      <c r="P582" s="26"/>
      <c r="Q582" s="26"/>
      <c r="R582" s="26"/>
      <c r="S582" s="26"/>
      <c r="T582" s="26"/>
      <c r="U582" s="26"/>
      <c r="V582" s="26"/>
      <c r="W582" s="26"/>
      <c r="X582" s="26"/>
      <c r="Y582" s="26"/>
      <c r="Z582" s="26"/>
      <c r="AA582" s="26"/>
    </row>
    <row r="583" spans="1:27" ht="60" customHeight="1" x14ac:dyDescent="0.2">
      <c r="A583" s="71"/>
      <c r="B583" s="71"/>
      <c r="C583" s="101"/>
      <c r="D583" s="26"/>
      <c r="E583" s="26"/>
      <c r="F583" s="26"/>
      <c r="G583" s="26"/>
      <c r="H583" s="26"/>
      <c r="I583" s="26"/>
      <c r="J583" s="26"/>
      <c r="K583" s="26"/>
      <c r="L583" s="69"/>
      <c r="M583" s="130"/>
      <c r="N583" s="26"/>
      <c r="O583" s="26"/>
      <c r="P583" s="26"/>
      <c r="Q583" s="26"/>
      <c r="R583" s="26"/>
      <c r="S583" s="26"/>
      <c r="T583" s="26"/>
      <c r="U583" s="26"/>
      <c r="V583" s="26"/>
      <c r="W583" s="26"/>
      <c r="X583" s="26"/>
      <c r="Y583" s="26"/>
      <c r="Z583" s="26"/>
      <c r="AA583" s="26"/>
    </row>
    <row r="584" spans="1:27" ht="60" customHeight="1" x14ac:dyDescent="0.2">
      <c r="A584" s="71"/>
      <c r="B584" s="71"/>
      <c r="C584" s="101"/>
      <c r="D584" s="26"/>
      <c r="E584" s="26"/>
      <c r="F584" s="26"/>
      <c r="G584" s="26"/>
      <c r="H584" s="26"/>
      <c r="I584" s="26"/>
      <c r="J584" s="26"/>
      <c r="K584" s="26"/>
      <c r="L584" s="69"/>
      <c r="M584" s="130"/>
      <c r="N584" s="26"/>
      <c r="O584" s="26"/>
      <c r="P584" s="26"/>
      <c r="Q584" s="26"/>
      <c r="R584" s="26"/>
      <c r="S584" s="26"/>
      <c r="T584" s="26"/>
      <c r="U584" s="26"/>
      <c r="V584" s="26"/>
      <c r="W584" s="26"/>
      <c r="X584" s="26"/>
      <c r="Y584" s="26"/>
      <c r="Z584" s="26"/>
      <c r="AA584" s="26"/>
    </row>
    <row r="585" spans="1:27" ht="60" customHeight="1" x14ac:dyDescent="0.2">
      <c r="A585" s="71"/>
      <c r="B585" s="71"/>
      <c r="C585" s="101"/>
      <c r="D585" s="26"/>
      <c r="E585" s="26"/>
      <c r="F585" s="26"/>
      <c r="G585" s="26"/>
      <c r="H585" s="26"/>
      <c r="I585" s="26"/>
      <c r="J585" s="26"/>
      <c r="K585" s="26"/>
      <c r="L585" s="69"/>
      <c r="M585" s="130"/>
      <c r="N585" s="26"/>
      <c r="O585" s="26"/>
      <c r="P585" s="26"/>
      <c r="Q585" s="26"/>
      <c r="R585" s="26"/>
      <c r="S585" s="26"/>
      <c r="T585" s="26"/>
      <c r="U585" s="26"/>
      <c r="V585" s="26"/>
      <c r="W585" s="26"/>
      <c r="X585" s="26"/>
      <c r="Y585" s="26"/>
      <c r="Z585" s="26"/>
      <c r="AA585" s="26"/>
    </row>
    <row r="586" spans="1:27" ht="60" customHeight="1" x14ac:dyDescent="0.2">
      <c r="A586" s="71"/>
      <c r="B586" s="71"/>
      <c r="C586" s="101"/>
      <c r="D586" s="26"/>
      <c r="E586" s="26"/>
      <c r="F586" s="26"/>
      <c r="G586" s="26"/>
      <c r="H586" s="26"/>
      <c r="I586" s="26"/>
      <c r="J586" s="26"/>
      <c r="K586" s="26"/>
      <c r="L586" s="69"/>
      <c r="M586" s="130"/>
      <c r="N586" s="26"/>
      <c r="O586" s="26"/>
      <c r="P586" s="26"/>
      <c r="Q586" s="26"/>
      <c r="R586" s="26"/>
      <c r="S586" s="26"/>
      <c r="T586" s="26"/>
      <c r="U586" s="26"/>
      <c r="V586" s="26"/>
      <c r="W586" s="26"/>
      <c r="X586" s="26"/>
      <c r="Y586" s="26"/>
      <c r="Z586" s="26"/>
      <c r="AA586" s="26"/>
    </row>
    <row r="587" spans="1:27" ht="60" customHeight="1" x14ac:dyDescent="0.2">
      <c r="A587" s="71"/>
      <c r="B587" s="71"/>
      <c r="C587" s="101"/>
      <c r="D587" s="26"/>
      <c r="E587" s="26"/>
      <c r="F587" s="26"/>
      <c r="G587" s="26"/>
      <c r="H587" s="26"/>
      <c r="I587" s="26"/>
      <c r="J587" s="26"/>
      <c r="K587" s="26"/>
      <c r="L587" s="69"/>
      <c r="M587" s="130"/>
      <c r="N587" s="26"/>
      <c r="O587" s="26"/>
      <c r="P587" s="26"/>
      <c r="Q587" s="26"/>
      <c r="R587" s="26"/>
      <c r="S587" s="26"/>
      <c r="T587" s="26"/>
      <c r="U587" s="26"/>
      <c r="V587" s="26"/>
      <c r="W587" s="26"/>
      <c r="X587" s="26"/>
      <c r="Y587" s="26"/>
      <c r="Z587" s="26"/>
      <c r="AA587" s="26"/>
    </row>
    <row r="588" spans="1:27" ht="60" customHeight="1" x14ac:dyDescent="0.2">
      <c r="A588" s="71"/>
      <c r="B588" s="71"/>
      <c r="C588" s="101"/>
      <c r="D588" s="26"/>
      <c r="E588" s="26"/>
      <c r="F588" s="26"/>
      <c r="G588" s="26"/>
      <c r="H588" s="26"/>
      <c r="I588" s="26"/>
      <c r="J588" s="26"/>
      <c r="K588" s="26"/>
      <c r="L588" s="69"/>
      <c r="M588" s="130"/>
      <c r="N588" s="26"/>
      <c r="O588" s="26"/>
      <c r="P588" s="26"/>
      <c r="Q588" s="26"/>
      <c r="R588" s="26"/>
      <c r="S588" s="26"/>
      <c r="T588" s="26"/>
      <c r="U588" s="26"/>
      <c r="V588" s="26"/>
      <c r="W588" s="26"/>
      <c r="X588" s="26"/>
      <c r="Y588" s="26"/>
      <c r="Z588" s="26"/>
      <c r="AA588" s="26"/>
    </row>
    <row r="589" spans="1:27" ht="60" customHeight="1" x14ac:dyDescent="0.2">
      <c r="A589" s="71"/>
      <c r="B589" s="71"/>
      <c r="C589" s="101"/>
      <c r="D589" s="26"/>
      <c r="E589" s="26"/>
      <c r="F589" s="26"/>
      <c r="G589" s="26"/>
      <c r="H589" s="26"/>
      <c r="I589" s="26"/>
      <c r="J589" s="26"/>
      <c r="K589" s="26"/>
      <c r="L589" s="69"/>
      <c r="M589" s="130"/>
      <c r="N589" s="26"/>
      <c r="O589" s="26"/>
      <c r="P589" s="26"/>
      <c r="Q589" s="26"/>
      <c r="R589" s="26"/>
      <c r="S589" s="26"/>
      <c r="T589" s="26"/>
      <c r="U589" s="26"/>
      <c r="V589" s="26"/>
      <c r="W589" s="26"/>
      <c r="X589" s="26"/>
      <c r="Y589" s="26"/>
      <c r="Z589" s="26"/>
      <c r="AA589" s="26"/>
    </row>
    <row r="590" spans="1:27" ht="60" customHeight="1" x14ac:dyDescent="0.2">
      <c r="A590" s="71"/>
      <c r="B590" s="71"/>
      <c r="C590" s="101"/>
      <c r="D590" s="26"/>
      <c r="E590" s="26"/>
      <c r="F590" s="26"/>
      <c r="G590" s="26"/>
      <c r="H590" s="26"/>
      <c r="I590" s="26"/>
      <c r="J590" s="26"/>
      <c r="K590" s="26"/>
      <c r="L590" s="69"/>
      <c r="M590" s="130"/>
      <c r="N590" s="26"/>
      <c r="O590" s="26"/>
      <c r="P590" s="26"/>
      <c r="Q590" s="26"/>
      <c r="R590" s="26"/>
      <c r="S590" s="26"/>
      <c r="T590" s="26"/>
      <c r="U590" s="26"/>
      <c r="V590" s="26"/>
      <c r="W590" s="26"/>
      <c r="X590" s="26"/>
      <c r="Y590" s="26"/>
      <c r="Z590" s="26"/>
      <c r="AA590" s="26"/>
    </row>
    <row r="591" spans="1:27" ht="60" customHeight="1" x14ac:dyDescent="0.2">
      <c r="A591" s="71"/>
      <c r="B591" s="71"/>
      <c r="C591" s="101"/>
      <c r="D591" s="26"/>
      <c r="E591" s="26"/>
      <c r="F591" s="26"/>
      <c r="G591" s="26"/>
      <c r="H591" s="26"/>
      <c r="I591" s="26"/>
      <c r="J591" s="26"/>
      <c r="K591" s="26"/>
      <c r="L591" s="69"/>
      <c r="M591" s="130"/>
      <c r="N591" s="26"/>
      <c r="O591" s="26"/>
      <c r="P591" s="26"/>
      <c r="Q591" s="26"/>
      <c r="R591" s="26"/>
      <c r="S591" s="26"/>
      <c r="T591" s="26"/>
      <c r="U591" s="26"/>
      <c r="V591" s="26"/>
      <c r="W591" s="26"/>
      <c r="X591" s="26"/>
      <c r="Y591" s="26"/>
      <c r="Z591" s="26"/>
      <c r="AA591" s="26"/>
    </row>
    <row r="592" spans="1:27" ht="60" customHeight="1" x14ac:dyDescent="0.2">
      <c r="A592" s="71"/>
      <c r="B592" s="71"/>
      <c r="C592" s="101"/>
      <c r="D592" s="26"/>
      <c r="E592" s="26"/>
      <c r="F592" s="26"/>
      <c r="G592" s="26"/>
      <c r="H592" s="26"/>
      <c r="I592" s="26"/>
      <c r="J592" s="26"/>
      <c r="K592" s="26"/>
      <c r="L592" s="69"/>
      <c r="M592" s="130"/>
      <c r="N592" s="26"/>
      <c r="O592" s="26"/>
      <c r="P592" s="26"/>
      <c r="Q592" s="26"/>
      <c r="R592" s="26"/>
      <c r="S592" s="26"/>
      <c r="T592" s="26"/>
      <c r="U592" s="26"/>
      <c r="V592" s="26"/>
      <c r="W592" s="26"/>
      <c r="X592" s="26"/>
      <c r="Y592" s="26"/>
      <c r="Z592" s="26"/>
      <c r="AA592" s="26"/>
    </row>
    <row r="593" spans="1:27" ht="60" customHeight="1" x14ac:dyDescent="0.2">
      <c r="A593" s="71"/>
      <c r="B593" s="71"/>
      <c r="C593" s="101"/>
      <c r="D593" s="26"/>
      <c r="E593" s="26"/>
      <c r="F593" s="26"/>
      <c r="G593" s="26"/>
      <c r="H593" s="26"/>
      <c r="I593" s="26"/>
      <c r="J593" s="26"/>
      <c r="K593" s="26"/>
      <c r="L593" s="69"/>
      <c r="M593" s="130"/>
      <c r="N593" s="26"/>
      <c r="O593" s="26"/>
      <c r="P593" s="26"/>
      <c r="Q593" s="26"/>
      <c r="R593" s="26"/>
      <c r="S593" s="26"/>
      <c r="T593" s="26"/>
      <c r="U593" s="26"/>
      <c r="V593" s="26"/>
      <c r="W593" s="26"/>
      <c r="X593" s="26"/>
      <c r="Y593" s="26"/>
      <c r="Z593" s="26"/>
      <c r="AA593" s="26"/>
    </row>
    <row r="594" spans="1:27" ht="60" customHeight="1" x14ac:dyDescent="0.2">
      <c r="A594" s="71"/>
      <c r="B594" s="71"/>
      <c r="C594" s="101"/>
      <c r="D594" s="26"/>
      <c r="E594" s="26"/>
      <c r="F594" s="26"/>
      <c r="G594" s="26"/>
      <c r="H594" s="26"/>
      <c r="I594" s="26"/>
      <c r="J594" s="26"/>
      <c r="K594" s="26"/>
      <c r="L594" s="69"/>
      <c r="M594" s="130"/>
      <c r="N594" s="26"/>
      <c r="O594" s="26"/>
      <c r="P594" s="26"/>
      <c r="Q594" s="26"/>
      <c r="R594" s="26"/>
      <c r="S594" s="26"/>
      <c r="T594" s="26"/>
      <c r="U594" s="26"/>
      <c r="V594" s="26"/>
      <c r="W594" s="26"/>
      <c r="X594" s="26"/>
      <c r="Y594" s="26"/>
      <c r="Z594" s="26"/>
      <c r="AA594" s="26"/>
    </row>
    <row r="595" spans="1:27" ht="60" customHeight="1" x14ac:dyDescent="0.2">
      <c r="A595" s="71"/>
      <c r="B595" s="71"/>
      <c r="C595" s="101"/>
      <c r="D595" s="26"/>
      <c r="E595" s="26"/>
      <c r="F595" s="26"/>
      <c r="G595" s="26"/>
      <c r="H595" s="26"/>
      <c r="I595" s="26"/>
      <c r="J595" s="26"/>
      <c r="K595" s="26"/>
      <c r="L595" s="69"/>
      <c r="M595" s="130"/>
      <c r="N595" s="26"/>
      <c r="O595" s="26"/>
      <c r="P595" s="26"/>
      <c r="Q595" s="26"/>
      <c r="R595" s="26"/>
      <c r="S595" s="26"/>
      <c r="T595" s="26"/>
      <c r="U595" s="26"/>
      <c r="V595" s="26"/>
      <c r="W595" s="26"/>
      <c r="X595" s="26"/>
      <c r="Y595" s="26"/>
      <c r="Z595" s="26"/>
      <c r="AA595" s="26"/>
    </row>
    <row r="596" spans="1:27" ht="60" customHeight="1" x14ac:dyDescent="0.2">
      <c r="A596" s="71"/>
      <c r="B596" s="71"/>
      <c r="C596" s="101"/>
      <c r="D596" s="26"/>
      <c r="E596" s="26"/>
      <c r="F596" s="26"/>
      <c r="G596" s="26"/>
      <c r="H596" s="26"/>
      <c r="I596" s="26"/>
      <c r="J596" s="26"/>
      <c r="K596" s="26"/>
      <c r="L596" s="69"/>
      <c r="M596" s="130"/>
      <c r="N596" s="26"/>
      <c r="O596" s="26"/>
      <c r="P596" s="26"/>
      <c r="Q596" s="26"/>
      <c r="R596" s="26"/>
      <c r="S596" s="26"/>
      <c r="T596" s="26"/>
      <c r="U596" s="26"/>
      <c r="V596" s="26"/>
      <c r="W596" s="26"/>
      <c r="X596" s="26"/>
      <c r="Y596" s="26"/>
      <c r="Z596" s="26"/>
      <c r="AA596" s="26"/>
    </row>
    <row r="597" spans="1:27" ht="60" customHeight="1" x14ac:dyDescent="0.2">
      <c r="A597" s="71"/>
      <c r="B597" s="71"/>
      <c r="C597" s="101"/>
      <c r="D597" s="26"/>
      <c r="E597" s="26"/>
      <c r="F597" s="26"/>
      <c r="G597" s="26"/>
      <c r="H597" s="26"/>
      <c r="I597" s="26"/>
      <c r="J597" s="26"/>
      <c r="K597" s="26"/>
      <c r="L597" s="69"/>
      <c r="M597" s="130"/>
      <c r="N597" s="26"/>
      <c r="O597" s="26"/>
      <c r="P597" s="26"/>
      <c r="Q597" s="26"/>
      <c r="R597" s="26"/>
      <c r="S597" s="26"/>
      <c r="T597" s="26"/>
      <c r="U597" s="26"/>
      <c r="V597" s="26"/>
      <c r="W597" s="26"/>
      <c r="X597" s="26"/>
      <c r="Y597" s="26"/>
      <c r="Z597" s="26"/>
      <c r="AA597" s="26"/>
    </row>
    <row r="598" spans="1:27" ht="60" customHeight="1" x14ac:dyDescent="0.2">
      <c r="A598" s="71"/>
      <c r="B598" s="71"/>
      <c r="C598" s="101"/>
      <c r="D598" s="26"/>
      <c r="E598" s="26"/>
      <c r="F598" s="26"/>
      <c r="G598" s="26"/>
      <c r="H598" s="26"/>
      <c r="I598" s="26"/>
      <c r="J598" s="26"/>
      <c r="K598" s="26"/>
      <c r="L598" s="69"/>
      <c r="M598" s="130"/>
      <c r="N598" s="26"/>
      <c r="O598" s="26"/>
      <c r="P598" s="26"/>
      <c r="Q598" s="26"/>
      <c r="R598" s="26"/>
      <c r="S598" s="26"/>
      <c r="T598" s="26"/>
      <c r="U598" s="26"/>
      <c r="V598" s="26"/>
      <c r="W598" s="26"/>
      <c r="X598" s="26"/>
      <c r="Y598" s="26"/>
      <c r="Z598" s="26"/>
      <c r="AA598" s="26"/>
    </row>
    <row r="599" spans="1:27" ht="60" customHeight="1" x14ac:dyDescent="0.2">
      <c r="A599" s="71"/>
      <c r="B599" s="71"/>
      <c r="C599" s="101"/>
      <c r="D599" s="26"/>
      <c r="E599" s="26"/>
      <c r="F599" s="26"/>
      <c r="G599" s="26"/>
      <c r="H599" s="26"/>
      <c r="I599" s="26"/>
      <c r="J599" s="26"/>
      <c r="K599" s="26"/>
      <c r="L599" s="69"/>
      <c r="M599" s="130"/>
      <c r="N599" s="26"/>
      <c r="O599" s="26"/>
      <c r="P599" s="26"/>
      <c r="Q599" s="26"/>
      <c r="R599" s="26"/>
      <c r="S599" s="26"/>
      <c r="T599" s="26"/>
      <c r="U599" s="26"/>
      <c r="V599" s="26"/>
      <c r="W599" s="26"/>
      <c r="X599" s="26"/>
      <c r="Y599" s="26"/>
      <c r="Z599" s="26"/>
      <c r="AA599" s="26"/>
    </row>
    <row r="600" spans="1:27" ht="60" customHeight="1" x14ac:dyDescent="0.2">
      <c r="A600" s="71"/>
      <c r="B600" s="71"/>
      <c r="C600" s="101"/>
      <c r="D600" s="26"/>
      <c r="E600" s="26"/>
      <c r="F600" s="26"/>
      <c r="G600" s="26"/>
      <c r="H600" s="26"/>
      <c r="I600" s="26"/>
      <c r="J600" s="26"/>
      <c r="K600" s="26"/>
      <c r="L600" s="69"/>
      <c r="M600" s="130"/>
      <c r="N600" s="26"/>
      <c r="O600" s="26"/>
      <c r="P600" s="26"/>
      <c r="Q600" s="26"/>
      <c r="R600" s="26"/>
      <c r="S600" s="26"/>
      <c r="T600" s="26"/>
      <c r="U600" s="26"/>
      <c r="V600" s="26"/>
      <c r="W600" s="26"/>
      <c r="X600" s="26"/>
      <c r="Y600" s="26"/>
      <c r="Z600" s="26"/>
      <c r="AA600" s="26"/>
    </row>
    <row r="601" spans="1:27" ht="60" customHeight="1" x14ac:dyDescent="0.2">
      <c r="A601" s="71"/>
      <c r="B601" s="71"/>
      <c r="C601" s="101"/>
      <c r="D601" s="26"/>
      <c r="E601" s="26"/>
      <c r="F601" s="26"/>
      <c r="G601" s="26"/>
      <c r="H601" s="26"/>
      <c r="I601" s="26"/>
      <c r="J601" s="26"/>
      <c r="K601" s="26"/>
      <c r="L601" s="69"/>
      <c r="M601" s="130"/>
      <c r="N601" s="26"/>
      <c r="O601" s="26"/>
      <c r="P601" s="26"/>
      <c r="Q601" s="26"/>
      <c r="R601" s="26"/>
      <c r="S601" s="26"/>
      <c r="T601" s="26"/>
      <c r="U601" s="26"/>
      <c r="V601" s="26"/>
      <c r="W601" s="26"/>
      <c r="X601" s="26"/>
      <c r="Y601" s="26"/>
      <c r="Z601" s="26"/>
      <c r="AA601" s="26"/>
    </row>
    <row r="602" spans="1:27" ht="60" customHeight="1" x14ac:dyDescent="0.2">
      <c r="A602" s="71"/>
      <c r="B602" s="71"/>
      <c r="C602" s="101"/>
      <c r="D602" s="26"/>
      <c r="E602" s="26"/>
      <c r="F602" s="26"/>
      <c r="G602" s="26"/>
      <c r="H602" s="26"/>
      <c r="I602" s="26"/>
      <c r="J602" s="26"/>
      <c r="K602" s="26"/>
      <c r="L602" s="69"/>
      <c r="M602" s="130"/>
      <c r="N602" s="26"/>
      <c r="O602" s="26"/>
      <c r="P602" s="26"/>
      <c r="Q602" s="26"/>
      <c r="R602" s="26"/>
      <c r="S602" s="26"/>
      <c r="T602" s="26"/>
      <c r="U602" s="26"/>
      <c r="V602" s="26"/>
      <c r="W602" s="26"/>
      <c r="X602" s="26"/>
      <c r="Y602" s="26"/>
      <c r="Z602" s="26"/>
      <c r="AA602" s="26"/>
    </row>
    <row r="603" spans="1:27" ht="60" customHeight="1" x14ac:dyDescent="0.2">
      <c r="A603" s="71"/>
      <c r="B603" s="71"/>
      <c r="C603" s="101"/>
      <c r="D603" s="26"/>
      <c r="E603" s="26"/>
      <c r="F603" s="26"/>
      <c r="G603" s="26"/>
      <c r="H603" s="26"/>
      <c r="I603" s="26"/>
      <c r="J603" s="26"/>
      <c r="K603" s="26"/>
      <c r="L603" s="69"/>
      <c r="M603" s="130"/>
      <c r="N603" s="26"/>
      <c r="O603" s="26"/>
      <c r="P603" s="26"/>
      <c r="Q603" s="26"/>
      <c r="R603" s="26"/>
      <c r="S603" s="26"/>
      <c r="T603" s="26"/>
      <c r="U603" s="26"/>
      <c r="V603" s="26"/>
      <c r="W603" s="26"/>
      <c r="X603" s="26"/>
      <c r="Y603" s="26"/>
      <c r="Z603" s="26"/>
      <c r="AA603" s="26"/>
    </row>
    <row r="604" spans="1:27" ht="60" customHeight="1" x14ac:dyDescent="0.2">
      <c r="A604" s="71"/>
      <c r="B604" s="71"/>
      <c r="C604" s="101"/>
      <c r="D604" s="26"/>
      <c r="E604" s="26"/>
      <c r="F604" s="26"/>
      <c r="G604" s="26"/>
      <c r="H604" s="26"/>
      <c r="I604" s="26"/>
      <c r="J604" s="26"/>
      <c r="K604" s="26"/>
      <c r="L604" s="69"/>
      <c r="M604" s="130"/>
      <c r="N604" s="26"/>
      <c r="O604" s="26"/>
      <c r="P604" s="26"/>
      <c r="Q604" s="26"/>
      <c r="R604" s="26"/>
      <c r="S604" s="26"/>
      <c r="T604" s="26"/>
      <c r="U604" s="26"/>
      <c r="V604" s="26"/>
      <c r="W604" s="26"/>
      <c r="X604" s="26"/>
      <c r="Y604" s="26"/>
      <c r="Z604" s="26"/>
      <c r="AA604" s="26"/>
    </row>
    <row r="605" spans="1:27" ht="60" customHeight="1" x14ac:dyDescent="0.2">
      <c r="A605" s="71"/>
      <c r="B605" s="71"/>
      <c r="C605" s="101"/>
      <c r="D605" s="26"/>
      <c r="E605" s="26"/>
      <c r="F605" s="26"/>
      <c r="G605" s="26"/>
      <c r="H605" s="26"/>
      <c r="I605" s="26"/>
      <c r="J605" s="26"/>
      <c r="K605" s="26"/>
      <c r="L605" s="69"/>
      <c r="M605" s="130"/>
      <c r="N605" s="26"/>
      <c r="O605" s="26"/>
      <c r="P605" s="26"/>
      <c r="Q605" s="26"/>
      <c r="R605" s="26"/>
      <c r="S605" s="26"/>
      <c r="T605" s="26"/>
      <c r="U605" s="26"/>
      <c r="V605" s="26"/>
      <c r="W605" s="26"/>
      <c r="X605" s="26"/>
      <c r="Y605" s="26"/>
      <c r="Z605" s="26"/>
      <c r="AA605" s="26"/>
    </row>
    <row r="606" spans="1:27" ht="60" customHeight="1" x14ac:dyDescent="0.2">
      <c r="A606" s="71"/>
      <c r="B606" s="71"/>
      <c r="C606" s="101"/>
      <c r="D606" s="26"/>
      <c r="E606" s="26"/>
      <c r="F606" s="26"/>
      <c r="G606" s="26"/>
      <c r="H606" s="26"/>
      <c r="I606" s="26"/>
      <c r="J606" s="26"/>
      <c r="K606" s="26"/>
      <c r="L606" s="69"/>
      <c r="M606" s="130"/>
      <c r="N606" s="26"/>
      <c r="O606" s="26"/>
      <c r="P606" s="26"/>
      <c r="Q606" s="26"/>
      <c r="R606" s="26"/>
      <c r="S606" s="26"/>
      <c r="T606" s="26"/>
      <c r="U606" s="26"/>
      <c r="V606" s="26"/>
      <c r="W606" s="26"/>
      <c r="X606" s="26"/>
      <c r="Y606" s="26"/>
      <c r="Z606" s="26"/>
      <c r="AA606" s="26"/>
    </row>
    <row r="607" spans="1:27" ht="60" customHeight="1" x14ac:dyDescent="0.2">
      <c r="A607" s="71"/>
      <c r="B607" s="71"/>
      <c r="C607" s="101"/>
      <c r="D607" s="26"/>
      <c r="E607" s="26"/>
      <c r="F607" s="26"/>
      <c r="G607" s="26"/>
      <c r="H607" s="26"/>
      <c r="I607" s="26"/>
      <c r="J607" s="26"/>
      <c r="K607" s="26"/>
      <c r="L607" s="69"/>
      <c r="M607" s="130"/>
      <c r="N607" s="26"/>
      <c r="O607" s="26"/>
      <c r="P607" s="26"/>
      <c r="Q607" s="26"/>
      <c r="R607" s="26"/>
      <c r="S607" s="26"/>
      <c r="T607" s="26"/>
      <c r="U607" s="26"/>
      <c r="V607" s="26"/>
      <c r="W607" s="26"/>
      <c r="X607" s="26"/>
      <c r="Y607" s="26"/>
      <c r="Z607" s="26"/>
      <c r="AA607" s="26"/>
    </row>
    <row r="608" spans="1:27" ht="60" customHeight="1" x14ac:dyDescent="0.2">
      <c r="A608" s="71"/>
      <c r="B608" s="71"/>
      <c r="C608" s="101"/>
      <c r="D608" s="26"/>
      <c r="E608" s="26"/>
      <c r="F608" s="26"/>
      <c r="G608" s="26"/>
      <c r="H608" s="26"/>
      <c r="I608" s="26"/>
      <c r="J608" s="26"/>
      <c r="K608" s="26"/>
      <c r="L608" s="69"/>
      <c r="M608" s="130"/>
      <c r="N608" s="26"/>
      <c r="O608" s="26"/>
      <c r="P608" s="26"/>
      <c r="Q608" s="26"/>
      <c r="R608" s="26"/>
      <c r="S608" s="26"/>
      <c r="T608" s="26"/>
      <c r="U608" s="26"/>
      <c r="V608" s="26"/>
      <c r="W608" s="26"/>
      <c r="X608" s="26"/>
      <c r="Y608" s="26"/>
      <c r="Z608" s="26"/>
      <c r="AA608" s="26"/>
    </row>
    <row r="609" spans="1:27" ht="60" customHeight="1" x14ac:dyDescent="0.2">
      <c r="A609" s="71"/>
      <c r="B609" s="71"/>
      <c r="C609" s="101"/>
      <c r="D609" s="26"/>
      <c r="E609" s="26"/>
      <c r="F609" s="26"/>
      <c r="G609" s="26"/>
      <c r="H609" s="26"/>
      <c r="I609" s="26"/>
      <c r="J609" s="26"/>
      <c r="K609" s="26"/>
      <c r="L609" s="69"/>
      <c r="M609" s="130"/>
      <c r="N609" s="26"/>
      <c r="O609" s="26"/>
      <c r="P609" s="26"/>
      <c r="Q609" s="26"/>
      <c r="R609" s="26"/>
      <c r="S609" s="26"/>
      <c r="T609" s="26"/>
      <c r="U609" s="26"/>
      <c r="V609" s="26"/>
      <c r="W609" s="26"/>
      <c r="X609" s="26"/>
      <c r="Y609" s="26"/>
      <c r="Z609" s="26"/>
      <c r="AA609" s="26"/>
    </row>
    <row r="610" spans="1:27" ht="60" customHeight="1" x14ac:dyDescent="0.2">
      <c r="A610" s="71"/>
      <c r="B610" s="71"/>
      <c r="C610" s="101"/>
      <c r="D610" s="26"/>
      <c r="E610" s="26"/>
      <c r="F610" s="26"/>
      <c r="G610" s="26"/>
      <c r="H610" s="26"/>
      <c r="I610" s="26"/>
      <c r="J610" s="26"/>
      <c r="K610" s="26"/>
      <c r="L610" s="69"/>
      <c r="M610" s="130"/>
      <c r="N610" s="26"/>
      <c r="O610" s="26"/>
      <c r="P610" s="26"/>
      <c r="Q610" s="26"/>
      <c r="R610" s="26"/>
      <c r="S610" s="26"/>
      <c r="T610" s="26"/>
      <c r="U610" s="26"/>
      <c r="V610" s="26"/>
      <c r="W610" s="26"/>
      <c r="X610" s="26"/>
      <c r="Y610" s="26"/>
      <c r="Z610" s="26"/>
      <c r="AA610" s="26"/>
    </row>
    <row r="611" spans="1:27" ht="60" customHeight="1" x14ac:dyDescent="0.2">
      <c r="A611" s="71"/>
      <c r="B611" s="71"/>
      <c r="C611" s="101"/>
      <c r="D611" s="26"/>
      <c r="E611" s="26"/>
      <c r="F611" s="26"/>
      <c r="G611" s="26"/>
      <c r="H611" s="26"/>
      <c r="I611" s="26"/>
      <c r="J611" s="26"/>
      <c r="K611" s="26"/>
      <c r="L611" s="69"/>
      <c r="M611" s="130"/>
      <c r="N611" s="26"/>
      <c r="O611" s="26"/>
      <c r="P611" s="26"/>
      <c r="Q611" s="26"/>
      <c r="R611" s="26"/>
      <c r="S611" s="26"/>
      <c r="T611" s="26"/>
      <c r="U611" s="26"/>
      <c r="V611" s="26"/>
      <c r="W611" s="26"/>
      <c r="X611" s="26"/>
      <c r="Y611" s="26"/>
      <c r="Z611" s="26"/>
      <c r="AA611" s="26"/>
    </row>
    <row r="612" spans="1:27" ht="60" customHeight="1" x14ac:dyDescent="0.2">
      <c r="A612" s="71"/>
      <c r="B612" s="71"/>
      <c r="C612" s="101"/>
      <c r="D612" s="26"/>
      <c r="E612" s="26"/>
      <c r="F612" s="26"/>
      <c r="G612" s="26"/>
      <c r="H612" s="26"/>
      <c r="I612" s="26"/>
      <c r="J612" s="26"/>
      <c r="K612" s="26"/>
      <c r="L612" s="69"/>
      <c r="M612" s="130"/>
      <c r="N612" s="26"/>
      <c r="O612" s="26"/>
      <c r="P612" s="26"/>
      <c r="Q612" s="26"/>
      <c r="R612" s="26"/>
      <c r="S612" s="26"/>
      <c r="T612" s="26"/>
      <c r="U612" s="26"/>
      <c r="V612" s="26"/>
      <c r="W612" s="26"/>
      <c r="X612" s="26"/>
      <c r="Y612" s="26"/>
      <c r="Z612" s="26"/>
      <c r="AA612" s="26"/>
    </row>
    <row r="613" spans="1:27" ht="60" customHeight="1" x14ac:dyDescent="0.2">
      <c r="A613" s="71"/>
      <c r="B613" s="71"/>
      <c r="C613" s="101"/>
      <c r="D613" s="26"/>
      <c r="E613" s="26"/>
      <c r="F613" s="26"/>
      <c r="G613" s="26"/>
      <c r="H613" s="26"/>
      <c r="I613" s="26"/>
      <c r="J613" s="26"/>
      <c r="K613" s="26"/>
      <c r="L613" s="69"/>
      <c r="M613" s="130"/>
      <c r="N613" s="26"/>
      <c r="O613" s="26"/>
      <c r="P613" s="26"/>
      <c r="Q613" s="26"/>
      <c r="R613" s="26"/>
      <c r="S613" s="26"/>
      <c r="T613" s="26"/>
      <c r="U613" s="26"/>
      <c r="V613" s="26"/>
      <c r="W613" s="26"/>
      <c r="X613" s="26"/>
      <c r="Y613" s="26"/>
      <c r="Z613" s="26"/>
      <c r="AA613" s="26"/>
    </row>
    <row r="614" spans="1:27" ht="60" customHeight="1" x14ac:dyDescent="0.2">
      <c r="A614" s="71"/>
      <c r="B614" s="71"/>
      <c r="C614" s="101"/>
      <c r="D614" s="26"/>
      <c r="E614" s="26"/>
      <c r="F614" s="26"/>
      <c r="G614" s="26"/>
      <c r="H614" s="26"/>
      <c r="I614" s="26"/>
      <c r="J614" s="26"/>
      <c r="K614" s="26"/>
      <c r="L614" s="69"/>
      <c r="M614" s="130"/>
      <c r="N614" s="26"/>
      <c r="O614" s="26"/>
      <c r="P614" s="26"/>
      <c r="Q614" s="26"/>
      <c r="R614" s="26"/>
      <c r="S614" s="26"/>
      <c r="T614" s="26"/>
      <c r="U614" s="26"/>
      <c r="V614" s="26"/>
      <c r="W614" s="26"/>
      <c r="X614" s="26"/>
      <c r="Y614" s="26"/>
      <c r="Z614" s="26"/>
      <c r="AA614" s="26"/>
    </row>
    <row r="615" spans="1:27" ht="60" customHeight="1" x14ac:dyDescent="0.2">
      <c r="A615" s="71"/>
      <c r="B615" s="71"/>
      <c r="C615" s="101"/>
      <c r="D615" s="26"/>
      <c r="E615" s="26"/>
      <c r="F615" s="26"/>
      <c r="G615" s="26"/>
      <c r="H615" s="26"/>
      <c r="I615" s="26"/>
      <c r="J615" s="26"/>
      <c r="K615" s="26"/>
      <c r="L615" s="69"/>
      <c r="M615" s="130"/>
      <c r="N615" s="26"/>
      <c r="O615" s="26"/>
      <c r="P615" s="26"/>
      <c r="Q615" s="26"/>
      <c r="R615" s="26"/>
      <c r="S615" s="26"/>
      <c r="T615" s="26"/>
      <c r="U615" s="26"/>
      <c r="V615" s="26"/>
      <c r="W615" s="26"/>
      <c r="X615" s="26"/>
      <c r="Y615" s="26"/>
      <c r="Z615" s="26"/>
      <c r="AA615" s="26"/>
    </row>
    <row r="616" spans="1:27" ht="60" customHeight="1" x14ac:dyDescent="0.2">
      <c r="A616" s="71"/>
      <c r="B616" s="71"/>
      <c r="C616" s="101"/>
      <c r="D616" s="26"/>
      <c r="E616" s="26"/>
      <c r="F616" s="26"/>
      <c r="G616" s="26"/>
      <c r="H616" s="26"/>
      <c r="I616" s="26"/>
      <c r="J616" s="26"/>
      <c r="K616" s="26"/>
      <c r="L616" s="69"/>
      <c r="M616" s="130"/>
      <c r="N616" s="26"/>
      <c r="O616" s="26"/>
      <c r="P616" s="26"/>
      <c r="Q616" s="26"/>
      <c r="R616" s="26"/>
      <c r="S616" s="26"/>
      <c r="T616" s="26"/>
      <c r="U616" s="26"/>
      <c r="V616" s="26"/>
      <c r="W616" s="26"/>
      <c r="X616" s="26"/>
      <c r="Y616" s="26"/>
      <c r="Z616" s="26"/>
      <c r="AA616" s="26"/>
    </row>
    <row r="617" spans="1:27" ht="60" customHeight="1" x14ac:dyDescent="0.2">
      <c r="A617" s="71"/>
      <c r="B617" s="71"/>
      <c r="C617" s="101"/>
      <c r="D617" s="26"/>
      <c r="E617" s="26"/>
      <c r="F617" s="26"/>
      <c r="G617" s="26"/>
      <c r="H617" s="26"/>
      <c r="I617" s="26"/>
      <c r="J617" s="26"/>
      <c r="K617" s="26"/>
      <c r="L617" s="69"/>
      <c r="M617" s="130"/>
      <c r="N617" s="26"/>
      <c r="O617" s="26"/>
      <c r="P617" s="26"/>
      <c r="Q617" s="26"/>
      <c r="R617" s="26"/>
      <c r="S617" s="26"/>
      <c r="T617" s="26"/>
      <c r="U617" s="26"/>
      <c r="V617" s="26"/>
      <c r="W617" s="26"/>
      <c r="X617" s="26"/>
      <c r="Y617" s="26"/>
      <c r="Z617" s="26"/>
      <c r="AA617" s="26"/>
    </row>
    <row r="618" spans="1:27" ht="60" customHeight="1" x14ac:dyDescent="0.2">
      <c r="A618" s="71"/>
      <c r="B618" s="71"/>
      <c r="C618" s="101"/>
      <c r="D618" s="26"/>
      <c r="E618" s="26"/>
      <c r="F618" s="26"/>
      <c r="G618" s="26"/>
      <c r="H618" s="26"/>
      <c r="I618" s="26"/>
      <c r="J618" s="26"/>
      <c r="K618" s="26"/>
      <c r="L618" s="69"/>
      <c r="M618" s="130"/>
      <c r="N618" s="26"/>
      <c r="O618" s="26"/>
      <c r="P618" s="26"/>
      <c r="Q618" s="26"/>
      <c r="R618" s="26"/>
      <c r="S618" s="26"/>
      <c r="T618" s="26"/>
      <c r="U618" s="26"/>
      <c r="V618" s="26"/>
      <c r="W618" s="26"/>
      <c r="X618" s="26"/>
      <c r="Y618" s="26"/>
      <c r="Z618" s="26"/>
      <c r="AA618" s="26"/>
    </row>
    <row r="619" spans="1:27" ht="60" customHeight="1" x14ac:dyDescent="0.2">
      <c r="A619" s="71"/>
      <c r="B619" s="71"/>
      <c r="C619" s="101"/>
      <c r="D619" s="26"/>
      <c r="E619" s="26"/>
      <c r="F619" s="26"/>
      <c r="G619" s="26"/>
      <c r="H619" s="26"/>
      <c r="I619" s="26"/>
      <c r="J619" s="26"/>
      <c r="K619" s="26"/>
      <c r="L619" s="69"/>
      <c r="M619" s="130"/>
      <c r="N619" s="26"/>
      <c r="O619" s="26"/>
      <c r="P619" s="26"/>
      <c r="Q619" s="26"/>
      <c r="R619" s="26"/>
      <c r="S619" s="26"/>
      <c r="T619" s="26"/>
      <c r="U619" s="26"/>
      <c r="V619" s="26"/>
      <c r="W619" s="26"/>
      <c r="X619" s="26"/>
      <c r="Y619" s="26"/>
      <c r="Z619" s="26"/>
      <c r="AA619" s="26"/>
    </row>
    <row r="620" spans="1:27" ht="60" customHeight="1" x14ac:dyDescent="0.2">
      <c r="A620" s="71"/>
      <c r="B620" s="71"/>
      <c r="C620" s="101"/>
      <c r="D620" s="26"/>
      <c r="E620" s="26"/>
      <c r="F620" s="26"/>
      <c r="G620" s="26"/>
      <c r="H620" s="26"/>
      <c r="I620" s="26"/>
      <c r="J620" s="26"/>
      <c r="K620" s="26"/>
      <c r="L620" s="69"/>
      <c r="M620" s="130"/>
      <c r="N620" s="26"/>
      <c r="O620" s="26"/>
      <c r="P620" s="26"/>
      <c r="Q620" s="26"/>
      <c r="R620" s="26"/>
      <c r="S620" s="26"/>
      <c r="T620" s="26"/>
      <c r="U620" s="26"/>
      <c r="V620" s="26"/>
      <c r="W620" s="26"/>
      <c r="X620" s="26"/>
      <c r="Y620" s="26"/>
      <c r="Z620" s="26"/>
      <c r="AA620" s="26"/>
    </row>
    <row r="621" spans="1:27" ht="60" customHeight="1" x14ac:dyDescent="0.2">
      <c r="A621" s="71"/>
      <c r="B621" s="71"/>
      <c r="C621" s="101"/>
      <c r="D621" s="26"/>
      <c r="E621" s="26"/>
      <c r="F621" s="26"/>
      <c r="G621" s="26"/>
      <c r="H621" s="26"/>
      <c r="I621" s="26"/>
      <c r="J621" s="26"/>
      <c r="K621" s="26"/>
      <c r="L621" s="69"/>
      <c r="M621" s="130"/>
      <c r="N621" s="26"/>
      <c r="O621" s="26"/>
      <c r="P621" s="26"/>
      <c r="Q621" s="26"/>
      <c r="R621" s="26"/>
      <c r="S621" s="26"/>
      <c r="T621" s="26"/>
      <c r="U621" s="26"/>
      <c r="V621" s="26"/>
      <c r="W621" s="26"/>
      <c r="X621" s="26"/>
      <c r="Y621" s="26"/>
      <c r="Z621" s="26"/>
      <c r="AA621" s="26"/>
    </row>
    <row r="622" spans="1:27" ht="60" customHeight="1" x14ac:dyDescent="0.2">
      <c r="A622" s="71"/>
      <c r="B622" s="71"/>
      <c r="C622" s="101"/>
      <c r="D622" s="26"/>
      <c r="E622" s="26"/>
      <c r="F622" s="26"/>
      <c r="G622" s="26"/>
      <c r="H622" s="26"/>
      <c r="I622" s="26"/>
      <c r="J622" s="26"/>
      <c r="K622" s="26"/>
      <c r="L622" s="69"/>
      <c r="M622" s="130"/>
      <c r="N622" s="26"/>
      <c r="O622" s="26"/>
      <c r="P622" s="26"/>
      <c r="Q622" s="26"/>
      <c r="R622" s="26"/>
      <c r="S622" s="26"/>
      <c r="T622" s="26"/>
      <c r="U622" s="26"/>
      <c r="V622" s="26"/>
      <c r="W622" s="26"/>
      <c r="X622" s="26"/>
      <c r="Y622" s="26"/>
      <c r="Z622" s="26"/>
      <c r="AA622" s="26"/>
    </row>
    <row r="623" spans="1:27" ht="60" customHeight="1" x14ac:dyDescent="0.2">
      <c r="A623" s="71"/>
      <c r="B623" s="71"/>
      <c r="C623" s="101"/>
      <c r="D623" s="26"/>
      <c r="E623" s="26"/>
      <c r="F623" s="26"/>
      <c r="G623" s="26"/>
      <c r="H623" s="26"/>
      <c r="I623" s="26"/>
      <c r="J623" s="26"/>
      <c r="K623" s="26"/>
      <c r="L623" s="69"/>
      <c r="M623" s="130"/>
      <c r="N623" s="26"/>
      <c r="O623" s="26"/>
      <c r="P623" s="26"/>
      <c r="Q623" s="26"/>
      <c r="R623" s="26"/>
      <c r="S623" s="26"/>
      <c r="T623" s="26"/>
      <c r="U623" s="26"/>
      <c r="V623" s="26"/>
      <c r="W623" s="26"/>
      <c r="X623" s="26"/>
      <c r="Y623" s="26"/>
      <c r="Z623" s="26"/>
      <c r="AA623" s="26"/>
    </row>
    <row r="624" spans="1:27" ht="60" customHeight="1" x14ac:dyDescent="0.2">
      <c r="A624" s="71"/>
      <c r="B624" s="71"/>
      <c r="C624" s="101"/>
      <c r="D624" s="26"/>
      <c r="E624" s="26"/>
      <c r="F624" s="26"/>
      <c r="G624" s="26"/>
      <c r="H624" s="26"/>
      <c r="I624" s="26"/>
      <c r="J624" s="26"/>
      <c r="K624" s="26"/>
      <c r="L624" s="69"/>
      <c r="M624" s="130"/>
      <c r="N624" s="26"/>
      <c r="O624" s="26"/>
      <c r="P624" s="26"/>
      <c r="Q624" s="26"/>
      <c r="R624" s="26"/>
      <c r="S624" s="26"/>
      <c r="T624" s="26"/>
      <c r="U624" s="26"/>
      <c r="V624" s="26"/>
      <c r="W624" s="26"/>
      <c r="X624" s="26"/>
      <c r="Y624" s="26"/>
      <c r="Z624" s="26"/>
      <c r="AA624" s="26"/>
    </row>
    <row r="625" spans="1:27" ht="60" customHeight="1" x14ac:dyDescent="0.2">
      <c r="A625" s="71"/>
      <c r="B625" s="71"/>
      <c r="C625" s="101"/>
      <c r="D625" s="26"/>
      <c r="E625" s="26"/>
      <c r="F625" s="26"/>
      <c r="G625" s="26"/>
      <c r="H625" s="26"/>
      <c r="I625" s="26"/>
      <c r="J625" s="26"/>
      <c r="K625" s="26"/>
      <c r="L625" s="69"/>
      <c r="M625" s="130"/>
      <c r="N625" s="26"/>
      <c r="O625" s="26"/>
      <c r="P625" s="26"/>
      <c r="Q625" s="26"/>
      <c r="R625" s="26"/>
      <c r="S625" s="26"/>
      <c r="T625" s="26"/>
      <c r="U625" s="26"/>
      <c r="V625" s="26"/>
      <c r="W625" s="26"/>
      <c r="X625" s="26"/>
      <c r="Y625" s="26"/>
      <c r="Z625" s="26"/>
      <c r="AA625" s="26"/>
    </row>
    <row r="626" spans="1:27" ht="60" customHeight="1" x14ac:dyDescent="0.2">
      <c r="A626" s="71"/>
      <c r="B626" s="71"/>
      <c r="C626" s="101"/>
      <c r="D626" s="26"/>
      <c r="E626" s="26"/>
      <c r="F626" s="26"/>
      <c r="G626" s="26"/>
      <c r="H626" s="26"/>
      <c r="I626" s="26"/>
      <c r="J626" s="26"/>
      <c r="K626" s="26"/>
      <c r="L626" s="69"/>
      <c r="M626" s="130"/>
      <c r="N626" s="26"/>
      <c r="O626" s="26"/>
      <c r="P626" s="26"/>
      <c r="Q626" s="26"/>
      <c r="R626" s="26"/>
      <c r="S626" s="26"/>
      <c r="T626" s="26"/>
      <c r="U626" s="26"/>
      <c r="V626" s="26"/>
      <c r="W626" s="26"/>
      <c r="X626" s="26"/>
      <c r="Y626" s="26"/>
      <c r="Z626" s="26"/>
      <c r="AA626" s="26"/>
    </row>
    <row r="627" spans="1:27" ht="60" customHeight="1" x14ac:dyDescent="0.2">
      <c r="A627" s="71"/>
      <c r="B627" s="71"/>
      <c r="C627" s="101"/>
      <c r="D627" s="26"/>
      <c r="E627" s="26"/>
      <c r="F627" s="26"/>
      <c r="G627" s="26"/>
      <c r="H627" s="26"/>
      <c r="I627" s="26"/>
      <c r="J627" s="26"/>
      <c r="K627" s="26"/>
      <c r="L627" s="69"/>
      <c r="M627" s="130"/>
      <c r="N627" s="26"/>
      <c r="O627" s="26"/>
      <c r="P627" s="26"/>
      <c r="Q627" s="26"/>
      <c r="R627" s="26"/>
      <c r="S627" s="26"/>
      <c r="T627" s="26"/>
      <c r="U627" s="26"/>
      <c r="V627" s="26"/>
      <c r="W627" s="26"/>
      <c r="X627" s="26"/>
      <c r="Y627" s="26"/>
      <c r="Z627" s="26"/>
      <c r="AA627" s="26"/>
    </row>
    <row r="628" spans="1:27" ht="60" customHeight="1" x14ac:dyDescent="0.2">
      <c r="A628" s="71"/>
      <c r="B628" s="71"/>
      <c r="C628" s="101"/>
      <c r="D628" s="26"/>
      <c r="E628" s="26"/>
      <c r="F628" s="26"/>
      <c r="G628" s="26"/>
      <c r="H628" s="26"/>
      <c r="I628" s="26"/>
      <c r="J628" s="26"/>
      <c r="K628" s="26"/>
      <c r="L628" s="69"/>
      <c r="M628" s="130"/>
      <c r="N628" s="26"/>
      <c r="O628" s="26"/>
      <c r="P628" s="26"/>
      <c r="Q628" s="26"/>
      <c r="R628" s="26"/>
      <c r="S628" s="26"/>
      <c r="T628" s="26"/>
      <c r="U628" s="26"/>
      <c r="V628" s="26"/>
      <c r="W628" s="26"/>
      <c r="X628" s="26"/>
      <c r="Y628" s="26"/>
      <c r="Z628" s="26"/>
      <c r="AA628" s="26"/>
    </row>
    <row r="629" spans="1:27" ht="60" customHeight="1" x14ac:dyDescent="0.2">
      <c r="A629" s="71"/>
      <c r="B629" s="71"/>
      <c r="C629" s="101"/>
      <c r="D629" s="26"/>
      <c r="E629" s="26"/>
      <c r="F629" s="26"/>
      <c r="G629" s="26"/>
      <c r="H629" s="26"/>
      <c r="I629" s="26"/>
      <c r="J629" s="26"/>
      <c r="K629" s="26"/>
      <c r="L629" s="69"/>
      <c r="M629" s="130"/>
      <c r="N629" s="26"/>
      <c r="O629" s="26"/>
      <c r="P629" s="26"/>
      <c r="Q629" s="26"/>
      <c r="R629" s="26"/>
      <c r="S629" s="26"/>
      <c r="T629" s="26"/>
      <c r="U629" s="26"/>
      <c r="V629" s="26"/>
      <c r="W629" s="26"/>
      <c r="X629" s="26"/>
      <c r="Y629" s="26"/>
      <c r="Z629" s="26"/>
      <c r="AA629" s="26"/>
    </row>
    <row r="630" spans="1:27" ht="60" customHeight="1" x14ac:dyDescent="0.2">
      <c r="A630" s="71"/>
      <c r="B630" s="71"/>
      <c r="C630" s="101"/>
      <c r="D630" s="26"/>
      <c r="E630" s="26"/>
      <c r="F630" s="26"/>
      <c r="G630" s="26"/>
      <c r="H630" s="26"/>
      <c r="I630" s="26"/>
      <c r="J630" s="26"/>
      <c r="K630" s="26"/>
      <c r="L630" s="69"/>
      <c r="M630" s="130"/>
      <c r="N630" s="26"/>
      <c r="O630" s="26"/>
      <c r="P630" s="26"/>
      <c r="Q630" s="26"/>
      <c r="R630" s="26"/>
      <c r="S630" s="26"/>
      <c r="T630" s="26"/>
      <c r="U630" s="26"/>
      <c r="V630" s="26"/>
      <c r="W630" s="26"/>
      <c r="X630" s="26"/>
      <c r="Y630" s="26"/>
      <c r="Z630" s="26"/>
      <c r="AA630" s="26"/>
    </row>
    <row r="631" spans="1:27" ht="60" customHeight="1" x14ac:dyDescent="0.2">
      <c r="A631" s="71"/>
      <c r="B631" s="71"/>
      <c r="C631" s="101"/>
      <c r="D631" s="26"/>
      <c r="E631" s="26"/>
      <c r="F631" s="26"/>
      <c r="G631" s="26"/>
      <c r="H631" s="26"/>
      <c r="I631" s="26"/>
      <c r="J631" s="26"/>
      <c r="K631" s="26"/>
      <c r="L631" s="69"/>
      <c r="M631" s="130"/>
      <c r="N631" s="26"/>
      <c r="O631" s="26"/>
      <c r="P631" s="26"/>
      <c r="Q631" s="26"/>
      <c r="R631" s="26"/>
      <c r="S631" s="26"/>
      <c r="T631" s="26"/>
      <c r="U631" s="26"/>
      <c r="V631" s="26"/>
      <c r="W631" s="26"/>
      <c r="X631" s="26"/>
      <c r="Y631" s="26"/>
      <c r="Z631" s="26"/>
      <c r="AA631" s="26"/>
    </row>
    <row r="632" spans="1:27" ht="60" customHeight="1" x14ac:dyDescent="0.2">
      <c r="A632" s="71"/>
      <c r="B632" s="71"/>
      <c r="C632" s="101"/>
      <c r="D632" s="26"/>
      <c r="E632" s="26"/>
      <c r="F632" s="26"/>
      <c r="G632" s="26"/>
      <c r="H632" s="26"/>
      <c r="I632" s="26"/>
      <c r="J632" s="26"/>
      <c r="K632" s="26"/>
      <c r="L632" s="69"/>
      <c r="M632" s="130"/>
      <c r="N632" s="26"/>
      <c r="O632" s="26"/>
      <c r="P632" s="26"/>
      <c r="Q632" s="26"/>
      <c r="R632" s="26"/>
      <c r="S632" s="26"/>
      <c r="T632" s="26"/>
      <c r="U632" s="26"/>
      <c r="V632" s="26"/>
      <c r="W632" s="26"/>
      <c r="X632" s="26"/>
      <c r="Y632" s="26"/>
      <c r="Z632" s="26"/>
      <c r="AA632" s="26"/>
    </row>
    <row r="633" spans="1:27" ht="60" customHeight="1" x14ac:dyDescent="0.2">
      <c r="A633" s="71"/>
      <c r="B633" s="71"/>
      <c r="C633" s="101"/>
      <c r="D633" s="26"/>
      <c r="E633" s="26"/>
      <c r="F633" s="26"/>
      <c r="G633" s="26"/>
      <c r="H633" s="26"/>
      <c r="I633" s="26"/>
      <c r="J633" s="26"/>
      <c r="K633" s="26"/>
      <c r="L633" s="69"/>
      <c r="M633" s="130"/>
      <c r="N633" s="26"/>
      <c r="O633" s="26"/>
      <c r="P633" s="26"/>
      <c r="Q633" s="26"/>
      <c r="R633" s="26"/>
      <c r="S633" s="26"/>
      <c r="T633" s="26"/>
      <c r="U633" s="26"/>
      <c r="V633" s="26"/>
      <c r="W633" s="26"/>
      <c r="X633" s="26"/>
      <c r="Y633" s="26"/>
      <c r="Z633" s="26"/>
      <c r="AA633" s="26"/>
    </row>
    <row r="634" spans="1:27" ht="60" customHeight="1" x14ac:dyDescent="0.2">
      <c r="A634" s="71"/>
      <c r="B634" s="71"/>
      <c r="C634" s="101"/>
      <c r="D634" s="26"/>
      <c r="E634" s="26"/>
      <c r="F634" s="26"/>
      <c r="G634" s="26"/>
      <c r="H634" s="26"/>
      <c r="I634" s="26"/>
      <c r="J634" s="26"/>
      <c r="K634" s="26"/>
      <c r="L634" s="69"/>
      <c r="M634" s="130"/>
      <c r="N634" s="26"/>
      <c r="O634" s="26"/>
      <c r="P634" s="26"/>
      <c r="Q634" s="26"/>
      <c r="R634" s="26"/>
      <c r="S634" s="26"/>
      <c r="T634" s="26"/>
      <c r="U634" s="26"/>
      <c r="V634" s="26"/>
      <c r="W634" s="26"/>
      <c r="X634" s="26"/>
      <c r="Y634" s="26"/>
      <c r="Z634" s="26"/>
      <c r="AA634" s="26"/>
    </row>
    <row r="635" spans="1:27" ht="60" customHeight="1" x14ac:dyDescent="0.2">
      <c r="A635" s="71"/>
      <c r="B635" s="71"/>
      <c r="C635" s="101"/>
      <c r="D635" s="26"/>
      <c r="E635" s="26"/>
      <c r="F635" s="26"/>
      <c r="G635" s="26"/>
      <c r="H635" s="26"/>
      <c r="I635" s="26"/>
      <c r="J635" s="26"/>
      <c r="K635" s="26"/>
      <c r="L635" s="69"/>
      <c r="M635" s="130"/>
      <c r="N635" s="26"/>
      <c r="O635" s="26"/>
      <c r="P635" s="26"/>
      <c r="Q635" s="26"/>
      <c r="R635" s="26"/>
      <c r="S635" s="26"/>
      <c r="T635" s="26"/>
      <c r="U635" s="26"/>
      <c r="V635" s="26"/>
      <c r="W635" s="26"/>
      <c r="X635" s="26"/>
      <c r="Y635" s="26"/>
      <c r="Z635" s="26"/>
      <c r="AA635" s="26"/>
    </row>
    <row r="636" spans="1:27" ht="60" customHeight="1" x14ac:dyDescent="0.2">
      <c r="A636" s="71"/>
      <c r="B636" s="71"/>
      <c r="C636" s="101"/>
      <c r="D636" s="26"/>
      <c r="E636" s="26"/>
      <c r="F636" s="26"/>
      <c r="G636" s="26"/>
      <c r="H636" s="26"/>
      <c r="I636" s="26"/>
      <c r="J636" s="26"/>
      <c r="K636" s="26"/>
      <c r="L636" s="69"/>
      <c r="M636" s="130"/>
      <c r="N636" s="26"/>
      <c r="O636" s="26"/>
      <c r="P636" s="26"/>
      <c r="Q636" s="26"/>
      <c r="R636" s="26"/>
      <c r="S636" s="26"/>
      <c r="T636" s="26"/>
      <c r="U636" s="26"/>
      <c r="V636" s="26"/>
      <c r="W636" s="26"/>
      <c r="X636" s="26"/>
      <c r="Y636" s="26"/>
      <c r="Z636" s="26"/>
      <c r="AA636" s="26"/>
    </row>
    <row r="637" spans="1:27" ht="60" customHeight="1" x14ac:dyDescent="0.2">
      <c r="A637" s="71"/>
      <c r="B637" s="71"/>
      <c r="C637" s="101"/>
      <c r="D637" s="26"/>
      <c r="E637" s="26"/>
      <c r="F637" s="26"/>
      <c r="G637" s="26"/>
      <c r="H637" s="26"/>
      <c r="I637" s="26"/>
      <c r="J637" s="26"/>
      <c r="K637" s="26"/>
      <c r="L637" s="69"/>
      <c r="M637" s="130"/>
      <c r="N637" s="26"/>
      <c r="O637" s="26"/>
      <c r="P637" s="26"/>
      <c r="Q637" s="26"/>
      <c r="R637" s="26"/>
      <c r="S637" s="26"/>
      <c r="T637" s="26"/>
      <c r="U637" s="26"/>
      <c r="V637" s="26"/>
      <c r="W637" s="26"/>
      <c r="X637" s="26"/>
      <c r="Y637" s="26"/>
      <c r="Z637" s="26"/>
      <c r="AA637" s="26"/>
    </row>
    <row r="638" spans="1:27" ht="60" customHeight="1" x14ac:dyDescent="0.2">
      <c r="A638" s="71"/>
      <c r="B638" s="71"/>
      <c r="C638" s="101"/>
      <c r="D638" s="26"/>
      <c r="E638" s="26"/>
      <c r="F638" s="26"/>
      <c r="G638" s="26"/>
      <c r="H638" s="26"/>
      <c r="I638" s="26"/>
      <c r="J638" s="26"/>
      <c r="K638" s="26"/>
      <c r="L638" s="69"/>
      <c r="M638" s="130"/>
      <c r="N638" s="26"/>
      <c r="O638" s="26"/>
      <c r="P638" s="26"/>
      <c r="Q638" s="26"/>
      <c r="R638" s="26"/>
      <c r="S638" s="26"/>
      <c r="T638" s="26"/>
      <c r="U638" s="26"/>
      <c r="V638" s="26"/>
      <c r="W638" s="26"/>
      <c r="X638" s="26"/>
      <c r="Y638" s="26"/>
      <c r="Z638" s="26"/>
      <c r="AA638" s="26"/>
    </row>
    <row r="639" spans="1:27" ht="60" customHeight="1" x14ac:dyDescent="0.2">
      <c r="A639" s="71"/>
      <c r="B639" s="71"/>
      <c r="C639" s="101"/>
      <c r="D639" s="26"/>
      <c r="E639" s="26"/>
      <c r="F639" s="26"/>
      <c r="G639" s="26"/>
      <c r="H639" s="26"/>
      <c r="I639" s="26"/>
      <c r="J639" s="26"/>
      <c r="K639" s="26"/>
      <c r="L639" s="69"/>
      <c r="M639" s="130"/>
      <c r="N639" s="26"/>
      <c r="O639" s="26"/>
      <c r="P639" s="26"/>
      <c r="Q639" s="26"/>
      <c r="R639" s="26"/>
      <c r="S639" s="26"/>
      <c r="T639" s="26"/>
      <c r="U639" s="26"/>
      <c r="V639" s="26"/>
      <c r="W639" s="26"/>
      <c r="X639" s="26"/>
      <c r="Y639" s="26"/>
      <c r="Z639" s="26"/>
      <c r="AA639" s="26"/>
    </row>
    <row r="640" spans="1:27" ht="60" customHeight="1" x14ac:dyDescent="0.2">
      <c r="A640" s="71"/>
      <c r="B640" s="71"/>
      <c r="C640" s="101"/>
      <c r="D640" s="26"/>
      <c r="E640" s="26"/>
      <c r="F640" s="26"/>
      <c r="G640" s="26"/>
      <c r="H640" s="26"/>
      <c r="I640" s="26"/>
      <c r="J640" s="26"/>
      <c r="K640" s="26"/>
      <c r="L640" s="69"/>
      <c r="M640" s="130"/>
      <c r="N640" s="26"/>
      <c r="O640" s="26"/>
      <c r="P640" s="26"/>
      <c r="Q640" s="26"/>
      <c r="R640" s="26"/>
      <c r="S640" s="26"/>
      <c r="T640" s="26"/>
      <c r="U640" s="26"/>
      <c r="V640" s="26"/>
      <c r="W640" s="26"/>
      <c r="X640" s="26"/>
      <c r="Y640" s="26"/>
      <c r="Z640" s="26"/>
      <c r="AA640" s="26"/>
    </row>
    <row r="641" spans="1:27" ht="60" customHeight="1" x14ac:dyDescent="0.2">
      <c r="A641" s="71"/>
      <c r="B641" s="71"/>
      <c r="C641" s="101"/>
      <c r="D641" s="26"/>
      <c r="E641" s="26"/>
      <c r="F641" s="26"/>
      <c r="G641" s="26"/>
      <c r="H641" s="26"/>
      <c r="I641" s="26"/>
      <c r="J641" s="26"/>
      <c r="K641" s="26"/>
      <c r="L641" s="69"/>
      <c r="M641" s="130"/>
      <c r="N641" s="26"/>
      <c r="O641" s="26"/>
      <c r="P641" s="26"/>
      <c r="Q641" s="26"/>
      <c r="R641" s="26"/>
      <c r="S641" s="26"/>
      <c r="T641" s="26"/>
      <c r="U641" s="26"/>
      <c r="V641" s="26"/>
      <c r="W641" s="26"/>
      <c r="X641" s="26"/>
      <c r="Y641" s="26"/>
      <c r="Z641" s="26"/>
      <c r="AA641" s="26"/>
    </row>
    <row r="642" spans="1:27" ht="60" customHeight="1" x14ac:dyDescent="0.2">
      <c r="A642" s="71"/>
      <c r="B642" s="71"/>
      <c r="C642" s="101"/>
      <c r="D642" s="26"/>
      <c r="E642" s="26"/>
      <c r="F642" s="26"/>
      <c r="G642" s="26"/>
      <c r="H642" s="26"/>
      <c r="I642" s="26"/>
      <c r="J642" s="26"/>
      <c r="K642" s="26"/>
      <c r="L642" s="69"/>
      <c r="M642" s="130"/>
      <c r="N642" s="26"/>
      <c r="O642" s="26"/>
      <c r="P642" s="26"/>
      <c r="Q642" s="26"/>
      <c r="R642" s="26"/>
      <c r="S642" s="26"/>
      <c r="T642" s="26"/>
      <c r="U642" s="26"/>
      <c r="V642" s="26"/>
      <c r="W642" s="26"/>
      <c r="X642" s="26"/>
      <c r="Y642" s="26"/>
      <c r="Z642" s="26"/>
      <c r="AA642" s="26"/>
    </row>
    <row r="643" spans="1:27" ht="60" customHeight="1" x14ac:dyDescent="0.2">
      <c r="A643" s="71"/>
      <c r="B643" s="71"/>
      <c r="C643" s="101"/>
      <c r="D643" s="26"/>
      <c r="E643" s="26"/>
      <c r="F643" s="26"/>
      <c r="G643" s="26"/>
      <c r="H643" s="26"/>
      <c r="I643" s="26"/>
      <c r="J643" s="26"/>
      <c r="K643" s="26"/>
      <c r="L643" s="69"/>
      <c r="M643" s="130"/>
      <c r="N643" s="26"/>
      <c r="O643" s="26"/>
      <c r="P643" s="26"/>
      <c r="Q643" s="26"/>
      <c r="R643" s="26"/>
      <c r="S643" s="26"/>
      <c r="T643" s="26"/>
      <c r="U643" s="26"/>
      <c r="V643" s="26"/>
      <c r="W643" s="26"/>
      <c r="X643" s="26"/>
      <c r="Y643" s="26"/>
      <c r="Z643" s="26"/>
      <c r="AA643" s="26"/>
    </row>
    <row r="644" spans="1:27" ht="60" customHeight="1" x14ac:dyDescent="0.2">
      <c r="A644" s="71"/>
      <c r="B644" s="71"/>
      <c r="C644" s="101"/>
      <c r="D644" s="26"/>
      <c r="E644" s="26"/>
      <c r="F644" s="26"/>
      <c r="G644" s="26"/>
      <c r="H644" s="26"/>
      <c r="I644" s="26"/>
      <c r="J644" s="26"/>
      <c r="K644" s="26"/>
      <c r="L644" s="69"/>
      <c r="M644" s="130"/>
      <c r="N644" s="26"/>
      <c r="O644" s="26"/>
      <c r="P644" s="26"/>
      <c r="Q644" s="26"/>
      <c r="R644" s="26"/>
      <c r="S644" s="26"/>
      <c r="T644" s="26"/>
      <c r="U644" s="26"/>
      <c r="V644" s="26"/>
      <c r="W644" s="26"/>
      <c r="X644" s="26"/>
      <c r="Y644" s="26"/>
      <c r="Z644" s="26"/>
      <c r="AA644" s="26"/>
    </row>
    <row r="645" spans="1:27" ht="60" customHeight="1" x14ac:dyDescent="0.2">
      <c r="A645" s="71"/>
      <c r="B645" s="71"/>
      <c r="C645" s="101"/>
      <c r="D645" s="26"/>
      <c r="E645" s="26"/>
      <c r="F645" s="26"/>
      <c r="G645" s="26"/>
      <c r="H645" s="26"/>
      <c r="I645" s="26"/>
      <c r="J645" s="26"/>
      <c r="K645" s="26"/>
      <c r="L645" s="69"/>
      <c r="M645" s="130"/>
      <c r="N645" s="26"/>
      <c r="O645" s="26"/>
      <c r="P645" s="26"/>
      <c r="Q645" s="26"/>
      <c r="R645" s="26"/>
      <c r="S645" s="26"/>
      <c r="T645" s="26"/>
      <c r="U645" s="26"/>
      <c r="V645" s="26"/>
      <c r="W645" s="26"/>
      <c r="X645" s="26"/>
      <c r="Y645" s="26"/>
      <c r="Z645" s="26"/>
      <c r="AA645" s="26"/>
    </row>
    <row r="646" spans="1:27" ht="60" customHeight="1" x14ac:dyDescent="0.2">
      <c r="A646" s="71"/>
      <c r="B646" s="71"/>
      <c r="C646" s="101"/>
      <c r="D646" s="26"/>
      <c r="E646" s="26"/>
      <c r="F646" s="26"/>
      <c r="G646" s="26"/>
      <c r="H646" s="26"/>
      <c r="I646" s="26"/>
      <c r="J646" s="26"/>
      <c r="K646" s="26"/>
      <c r="L646" s="69"/>
      <c r="M646" s="130"/>
      <c r="N646" s="26"/>
      <c r="O646" s="26"/>
      <c r="P646" s="26"/>
      <c r="Q646" s="26"/>
      <c r="R646" s="26"/>
      <c r="S646" s="26"/>
      <c r="T646" s="26"/>
      <c r="U646" s="26"/>
      <c r="V646" s="26"/>
      <c r="W646" s="26"/>
      <c r="X646" s="26"/>
      <c r="Y646" s="26"/>
      <c r="Z646" s="26"/>
      <c r="AA646" s="26"/>
    </row>
    <row r="647" spans="1:27" ht="60" customHeight="1" x14ac:dyDescent="0.2">
      <c r="A647" s="71"/>
      <c r="B647" s="71"/>
      <c r="C647" s="101"/>
      <c r="D647" s="26"/>
      <c r="E647" s="26"/>
      <c r="F647" s="26"/>
      <c r="G647" s="26"/>
      <c r="H647" s="26"/>
      <c r="I647" s="26"/>
      <c r="J647" s="26"/>
      <c r="K647" s="26"/>
      <c r="L647" s="69"/>
      <c r="M647" s="130"/>
      <c r="N647" s="26"/>
      <c r="O647" s="26"/>
      <c r="P647" s="26"/>
      <c r="Q647" s="26"/>
      <c r="R647" s="26"/>
      <c r="S647" s="26"/>
      <c r="T647" s="26"/>
      <c r="U647" s="26"/>
      <c r="V647" s="26"/>
      <c r="W647" s="26"/>
      <c r="X647" s="26"/>
      <c r="Y647" s="26"/>
      <c r="Z647" s="26"/>
      <c r="AA647" s="26"/>
    </row>
    <row r="648" spans="1:27" ht="60" customHeight="1" x14ac:dyDescent="0.2">
      <c r="A648" s="71"/>
      <c r="B648" s="71"/>
      <c r="C648" s="101"/>
      <c r="D648" s="26"/>
      <c r="E648" s="26"/>
      <c r="F648" s="26"/>
      <c r="G648" s="26"/>
      <c r="H648" s="26"/>
      <c r="I648" s="26"/>
      <c r="J648" s="26"/>
      <c r="K648" s="26"/>
      <c r="L648" s="69"/>
      <c r="M648" s="130"/>
      <c r="N648" s="26"/>
      <c r="O648" s="26"/>
      <c r="P648" s="26"/>
      <c r="Q648" s="26"/>
      <c r="R648" s="26"/>
      <c r="S648" s="26"/>
      <c r="T648" s="26"/>
      <c r="U648" s="26"/>
      <c r="V648" s="26"/>
      <c r="W648" s="26"/>
      <c r="X648" s="26"/>
      <c r="Y648" s="26"/>
      <c r="Z648" s="26"/>
      <c r="AA648" s="26"/>
    </row>
    <row r="649" spans="1:27" ht="60" customHeight="1" x14ac:dyDescent="0.2">
      <c r="A649" s="71"/>
      <c r="B649" s="71"/>
      <c r="C649" s="101"/>
      <c r="D649" s="26"/>
      <c r="E649" s="26"/>
      <c r="F649" s="26"/>
      <c r="G649" s="26"/>
      <c r="H649" s="26"/>
      <c r="I649" s="26"/>
      <c r="J649" s="26"/>
      <c r="K649" s="26"/>
      <c r="L649" s="69"/>
      <c r="M649" s="130"/>
      <c r="N649" s="26"/>
      <c r="O649" s="26"/>
      <c r="P649" s="26"/>
      <c r="Q649" s="26"/>
      <c r="R649" s="26"/>
      <c r="S649" s="26"/>
      <c r="T649" s="26"/>
      <c r="U649" s="26"/>
      <c r="V649" s="26"/>
      <c r="W649" s="26"/>
      <c r="X649" s="26"/>
      <c r="Y649" s="26"/>
      <c r="Z649" s="26"/>
      <c r="AA649" s="26"/>
    </row>
    <row r="650" spans="1:27" ht="60" customHeight="1" x14ac:dyDescent="0.2">
      <c r="A650" s="71"/>
      <c r="B650" s="71"/>
      <c r="C650" s="101"/>
      <c r="D650" s="26"/>
      <c r="E650" s="26"/>
      <c r="F650" s="26"/>
      <c r="G650" s="26"/>
      <c r="H650" s="26"/>
      <c r="I650" s="26"/>
      <c r="J650" s="26"/>
      <c r="K650" s="26"/>
      <c r="L650" s="69"/>
      <c r="M650" s="130"/>
      <c r="N650" s="26"/>
      <c r="O650" s="26"/>
      <c r="P650" s="26"/>
      <c r="Q650" s="26"/>
      <c r="R650" s="26"/>
      <c r="S650" s="26"/>
      <c r="T650" s="26"/>
      <c r="U650" s="26"/>
      <c r="V650" s="26"/>
      <c r="W650" s="26"/>
      <c r="X650" s="26"/>
      <c r="Y650" s="26"/>
      <c r="Z650" s="26"/>
      <c r="AA650" s="26"/>
    </row>
    <row r="651" spans="1:27" ht="60" customHeight="1" x14ac:dyDescent="0.2">
      <c r="A651" s="71"/>
      <c r="B651" s="71"/>
      <c r="C651" s="101"/>
      <c r="D651" s="26"/>
      <c r="E651" s="26"/>
      <c r="F651" s="26"/>
      <c r="G651" s="26"/>
      <c r="H651" s="26"/>
      <c r="I651" s="26"/>
      <c r="J651" s="26"/>
      <c r="K651" s="26"/>
      <c r="L651" s="69"/>
      <c r="M651" s="130"/>
      <c r="N651" s="26"/>
      <c r="O651" s="26"/>
      <c r="P651" s="26"/>
      <c r="Q651" s="26"/>
      <c r="R651" s="26"/>
      <c r="S651" s="26"/>
      <c r="T651" s="26"/>
      <c r="U651" s="26"/>
      <c r="V651" s="26"/>
      <c r="W651" s="26"/>
      <c r="X651" s="26"/>
      <c r="Y651" s="26"/>
      <c r="Z651" s="26"/>
      <c r="AA651" s="26"/>
    </row>
    <row r="652" spans="1:27" ht="60" customHeight="1" x14ac:dyDescent="0.2">
      <c r="A652" s="71"/>
      <c r="B652" s="71"/>
      <c r="C652" s="101"/>
      <c r="D652" s="26"/>
      <c r="E652" s="26"/>
      <c r="F652" s="26"/>
      <c r="G652" s="26"/>
      <c r="H652" s="26"/>
      <c r="I652" s="26"/>
      <c r="J652" s="26"/>
      <c r="K652" s="26"/>
      <c r="L652" s="69"/>
      <c r="M652" s="130"/>
      <c r="N652" s="26"/>
      <c r="O652" s="26"/>
      <c r="P652" s="26"/>
      <c r="Q652" s="26"/>
      <c r="R652" s="26"/>
      <c r="S652" s="26"/>
      <c r="T652" s="26"/>
      <c r="U652" s="26"/>
      <c r="V652" s="26"/>
      <c r="W652" s="26"/>
      <c r="X652" s="26"/>
      <c r="Y652" s="26"/>
      <c r="Z652" s="26"/>
      <c r="AA652" s="26"/>
    </row>
    <row r="653" spans="1:27" ht="60" customHeight="1" x14ac:dyDescent="0.2">
      <c r="A653" s="71"/>
      <c r="B653" s="71"/>
      <c r="C653" s="101"/>
      <c r="D653" s="26"/>
      <c r="E653" s="26"/>
      <c r="F653" s="26"/>
      <c r="G653" s="26"/>
      <c r="H653" s="26"/>
      <c r="I653" s="26"/>
      <c r="J653" s="26"/>
      <c r="K653" s="26"/>
      <c r="L653" s="69"/>
      <c r="M653" s="130"/>
      <c r="N653" s="26"/>
      <c r="O653" s="26"/>
      <c r="P653" s="26"/>
      <c r="Q653" s="26"/>
      <c r="R653" s="26"/>
      <c r="S653" s="26"/>
      <c r="T653" s="26"/>
      <c r="U653" s="26"/>
      <c r="V653" s="26"/>
      <c r="W653" s="26"/>
      <c r="X653" s="26"/>
      <c r="Y653" s="26"/>
      <c r="Z653" s="26"/>
      <c r="AA653" s="26"/>
    </row>
    <row r="654" spans="1:27" ht="60" customHeight="1" x14ac:dyDescent="0.2">
      <c r="A654" s="71"/>
      <c r="B654" s="71"/>
      <c r="C654" s="101"/>
      <c r="D654" s="26"/>
      <c r="E654" s="26"/>
      <c r="F654" s="26"/>
      <c r="G654" s="26"/>
      <c r="H654" s="26"/>
      <c r="I654" s="26"/>
      <c r="J654" s="26"/>
      <c r="K654" s="26"/>
      <c r="L654" s="69"/>
      <c r="M654" s="130"/>
      <c r="N654" s="26"/>
      <c r="O654" s="26"/>
      <c r="P654" s="26"/>
      <c r="Q654" s="26"/>
      <c r="R654" s="26"/>
      <c r="S654" s="26"/>
      <c r="T654" s="26"/>
      <c r="U654" s="26"/>
      <c r="V654" s="26"/>
      <c r="W654" s="26"/>
      <c r="X654" s="26"/>
      <c r="Y654" s="26"/>
      <c r="Z654" s="26"/>
      <c r="AA654" s="26"/>
    </row>
    <row r="655" spans="1:27" ht="60" customHeight="1" x14ac:dyDescent="0.2">
      <c r="A655" s="71"/>
      <c r="B655" s="71"/>
      <c r="C655" s="101"/>
      <c r="D655" s="26"/>
      <c r="E655" s="26"/>
      <c r="F655" s="26"/>
      <c r="G655" s="26"/>
      <c r="H655" s="26"/>
      <c r="I655" s="26"/>
      <c r="J655" s="26"/>
      <c r="K655" s="26"/>
      <c r="L655" s="69"/>
      <c r="M655" s="130"/>
      <c r="N655" s="26"/>
      <c r="O655" s="26"/>
      <c r="P655" s="26"/>
      <c r="Q655" s="26"/>
      <c r="R655" s="26"/>
      <c r="S655" s="26"/>
      <c r="T655" s="26"/>
      <c r="U655" s="26"/>
      <c r="V655" s="26"/>
      <c r="W655" s="26"/>
      <c r="X655" s="26"/>
      <c r="Y655" s="26"/>
      <c r="Z655" s="26"/>
      <c r="AA655" s="26"/>
    </row>
    <row r="656" spans="1:27" ht="60" customHeight="1" x14ac:dyDescent="0.2">
      <c r="A656" s="71"/>
      <c r="B656" s="71"/>
      <c r="C656" s="101"/>
      <c r="D656" s="26"/>
      <c r="E656" s="26"/>
      <c r="F656" s="26"/>
      <c r="G656" s="26"/>
      <c r="H656" s="26"/>
      <c r="I656" s="26"/>
      <c r="J656" s="26"/>
      <c r="K656" s="26"/>
      <c r="L656" s="69"/>
      <c r="M656" s="130"/>
      <c r="N656" s="26"/>
      <c r="O656" s="26"/>
      <c r="P656" s="26"/>
      <c r="Q656" s="26"/>
      <c r="R656" s="26"/>
      <c r="S656" s="26"/>
      <c r="T656" s="26"/>
      <c r="U656" s="26"/>
      <c r="V656" s="26"/>
      <c r="W656" s="26"/>
      <c r="X656" s="26"/>
      <c r="Y656" s="26"/>
      <c r="Z656" s="26"/>
      <c r="AA656" s="26"/>
    </row>
    <row r="657" spans="1:27" ht="60" customHeight="1" x14ac:dyDescent="0.2">
      <c r="A657" s="71"/>
      <c r="B657" s="71"/>
      <c r="C657" s="101"/>
      <c r="D657" s="26"/>
      <c r="E657" s="26"/>
      <c r="F657" s="26"/>
      <c r="G657" s="26"/>
      <c r="H657" s="26"/>
      <c r="I657" s="26"/>
      <c r="J657" s="26"/>
      <c r="K657" s="26"/>
      <c r="L657" s="69"/>
      <c r="M657" s="130"/>
      <c r="N657" s="26"/>
      <c r="O657" s="26"/>
      <c r="P657" s="26"/>
      <c r="Q657" s="26"/>
      <c r="R657" s="26"/>
      <c r="S657" s="26"/>
      <c r="T657" s="26"/>
      <c r="U657" s="26"/>
      <c r="V657" s="26"/>
      <c r="W657" s="26"/>
      <c r="X657" s="26"/>
      <c r="Y657" s="26"/>
      <c r="Z657" s="26"/>
      <c r="AA657" s="26"/>
    </row>
    <row r="658" spans="1:27" ht="60" customHeight="1" x14ac:dyDescent="0.2">
      <c r="A658" s="71"/>
      <c r="B658" s="71"/>
      <c r="C658" s="101"/>
      <c r="D658" s="26"/>
      <c r="E658" s="26"/>
      <c r="F658" s="26"/>
      <c r="G658" s="26"/>
      <c r="H658" s="26"/>
      <c r="I658" s="26"/>
      <c r="J658" s="26"/>
      <c r="K658" s="26"/>
      <c r="L658" s="69"/>
      <c r="M658" s="130"/>
      <c r="N658" s="26"/>
      <c r="O658" s="26"/>
      <c r="P658" s="26"/>
      <c r="Q658" s="26"/>
      <c r="R658" s="26"/>
      <c r="S658" s="26"/>
      <c r="T658" s="26"/>
      <c r="U658" s="26"/>
      <c r="V658" s="26"/>
      <c r="W658" s="26"/>
      <c r="X658" s="26"/>
      <c r="Y658" s="26"/>
      <c r="Z658" s="26"/>
      <c r="AA658" s="26"/>
    </row>
    <row r="659" spans="1:27" ht="60" customHeight="1" x14ac:dyDescent="0.2">
      <c r="A659" s="71"/>
      <c r="B659" s="71"/>
      <c r="C659" s="101"/>
      <c r="D659" s="26"/>
      <c r="E659" s="26"/>
      <c r="F659" s="26"/>
      <c r="G659" s="26"/>
      <c r="H659" s="26"/>
      <c r="I659" s="26"/>
      <c r="J659" s="26"/>
      <c r="K659" s="26"/>
      <c r="L659" s="69"/>
      <c r="M659" s="130"/>
      <c r="N659" s="26"/>
      <c r="O659" s="26"/>
      <c r="P659" s="26"/>
      <c r="Q659" s="26"/>
      <c r="R659" s="26"/>
      <c r="S659" s="26"/>
      <c r="T659" s="26"/>
      <c r="U659" s="26"/>
      <c r="V659" s="26"/>
      <c r="W659" s="26"/>
      <c r="X659" s="26"/>
      <c r="Y659" s="26"/>
      <c r="Z659" s="26"/>
      <c r="AA659" s="26"/>
    </row>
    <row r="660" spans="1:27" ht="60" customHeight="1" x14ac:dyDescent="0.2">
      <c r="A660" s="71"/>
      <c r="B660" s="71"/>
      <c r="C660" s="101"/>
      <c r="D660" s="26"/>
      <c r="E660" s="26"/>
      <c r="F660" s="26"/>
      <c r="G660" s="26"/>
      <c r="H660" s="26"/>
      <c r="I660" s="26"/>
      <c r="J660" s="26"/>
      <c r="K660" s="26"/>
      <c r="L660" s="69"/>
      <c r="M660" s="130"/>
      <c r="N660" s="26"/>
      <c r="O660" s="26"/>
      <c r="P660" s="26"/>
      <c r="Q660" s="26"/>
      <c r="R660" s="26"/>
      <c r="S660" s="26"/>
      <c r="T660" s="26"/>
      <c r="U660" s="26"/>
      <c r="V660" s="26"/>
      <c r="W660" s="26"/>
      <c r="X660" s="26"/>
      <c r="Y660" s="26"/>
      <c r="Z660" s="26"/>
      <c r="AA660" s="26"/>
    </row>
    <row r="661" spans="1:27" ht="60" customHeight="1" x14ac:dyDescent="0.2">
      <c r="A661" s="71"/>
      <c r="B661" s="71"/>
      <c r="C661" s="101"/>
      <c r="D661" s="26"/>
      <c r="E661" s="26"/>
      <c r="F661" s="26"/>
      <c r="G661" s="26"/>
      <c r="H661" s="26"/>
      <c r="I661" s="26"/>
      <c r="J661" s="26"/>
      <c r="K661" s="26"/>
      <c r="L661" s="69"/>
      <c r="M661" s="130"/>
      <c r="N661" s="26"/>
      <c r="O661" s="26"/>
      <c r="P661" s="26"/>
      <c r="Q661" s="26"/>
      <c r="R661" s="26"/>
      <c r="S661" s="26"/>
      <c r="T661" s="26"/>
      <c r="U661" s="26"/>
      <c r="V661" s="26"/>
      <c r="W661" s="26"/>
      <c r="X661" s="26"/>
      <c r="Y661" s="26"/>
      <c r="Z661" s="26"/>
      <c r="AA661" s="26"/>
    </row>
    <row r="662" spans="1:27" ht="60" customHeight="1" x14ac:dyDescent="0.2">
      <c r="A662" s="71"/>
      <c r="B662" s="71"/>
      <c r="C662" s="101"/>
      <c r="D662" s="26"/>
      <c r="E662" s="26"/>
      <c r="F662" s="26"/>
      <c r="G662" s="26"/>
      <c r="H662" s="26"/>
      <c r="I662" s="26"/>
      <c r="J662" s="26"/>
      <c r="K662" s="26"/>
      <c r="L662" s="69"/>
      <c r="M662" s="130"/>
      <c r="N662" s="26"/>
      <c r="O662" s="26"/>
      <c r="P662" s="26"/>
      <c r="Q662" s="26"/>
      <c r="R662" s="26"/>
      <c r="S662" s="26"/>
      <c r="T662" s="26"/>
      <c r="U662" s="26"/>
      <c r="V662" s="26"/>
      <c r="W662" s="26"/>
      <c r="X662" s="26"/>
      <c r="Y662" s="26"/>
      <c r="Z662" s="26"/>
      <c r="AA662" s="26"/>
    </row>
    <row r="663" spans="1:27" ht="60" customHeight="1" x14ac:dyDescent="0.2">
      <c r="A663" s="71"/>
      <c r="B663" s="71"/>
      <c r="C663" s="101"/>
      <c r="D663" s="26"/>
      <c r="E663" s="26"/>
      <c r="F663" s="26"/>
      <c r="G663" s="26"/>
      <c r="H663" s="26"/>
      <c r="I663" s="26"/>
      <c r="J663" s="26"/>
      <c r="K663" s="26"/>
      <c r="L663" s="69"/>
      <c r="M663" s="130"/>
      <c r="N663" s="26"/>
      <c r="O663" s="26"/>
      <c r="P663" s="26"/>
      <c r="Q663" s="26"/>
      <c r="R663" s="26"/>
      <c r="S663" s="26"/>
      <c r="T663" s="26"/>
      <c r="U663" s="26"/>
      <c r="V663" s="26"/>
      <c r="W663" s="26"/>
      <c r="X663" s="26"/>
      <c r="Y663" s="26"/>
      <c r="Z663" s="26"/>
      <c r="AA663" s="26"/>
    </row>
    <row r="664" spans="1:27" ht="60" customHeight="1" x14ac:dyDescent="0.2">
      <c r="A664" s="71"/>
      <c r="B664" s="71"/>
      <c r="C664" s="101"/>
      <c r="D664" s="26"/>
      <c r="E664" s="26"/>
      <c r="F664" s="26"/>
      <c r="G664" s="26"/>
      <c r="H664" s="26"/>
      <c r="I664" s="26"/>
      <c r="J664" s="26"/>
      <c r="K664" s="26"/>
      <c r="L664" s="69"/>
      <c r="M664" s="130"/>
      <c r="N664" s="26"/>
      <c r="O664" s="26"/>
      <c r="P664" s="26"/>
      <c r="Q664" s="26"/>
      <c r="R664" s="26"/>
      <c r="S664" s="26"/>
      <c r="T664" s="26"/>
      <c r="U664" s="26"/>
      <c r="V664" s="26"/>
      <c r="W664" s="26"/>
      <c r="X664" s="26"/>
      <c r="Y664" s="26"/>
      <c r="Z664" s="26"/>
      <c r="AA664" s="26"/>
    </row>
    <row r="665" spans="1:27" ht="60" customHeight="1" x14ac:dyDescent="0.2">
      <c r="A665" s="71"/>
      <c r="B665" s="71"/>
      <c r="C665" s="101"/>
      <c r="D665" s="26"/>
      <c r="E665" s="26"/>
      <c r="F665" s="26"/>
      <c r="G665" s="26"/>
      <c r="H665" s="26"/>
      <c r="I665" s="26"/>
      <c r="J665" s="26"/>
      <c r="K665" s="26"/>
      <c r="L665" s="69"/>
      <c r="M665" s="130"/>
      <c r="N665" s="26"/>
      <c r="O665" s="26"/>
      <c r="P665" s="26"/>
      <c r="Q665" s="26"/>
      <c r="R665" s="26"/>
      <c r="S665" s="26"/>
      <c r="T665" s="26"/>
      <c r="U665" s="26"/>
      <c r="V665" s="26"/>
      <c r="W665" s="26"/>
      <c r="X665" s="26"/>
      <c r="Y665" s="26"/>
      <c r="Z665" s="26"/>
      <c r="AA665" s="26"/>
    </row>
    <row r="666" spans="1:27" ht="60" customHeight="1" x14ac:dyDescent="0.2">
      <c r="A666" s="71"/>
      <c r="B666" s="71"/>
      <c r="C666" s="101"/>
      <c r="D666" s="26"/>
      <c r="E666" s="26"/>
      <c r="F666" s="26"/>
      <c r="G666" s="26"/>
      <c r="H666" s="26"/>
      <c r="I666" s="26"/>
      <c r="J666" s="26"/>
      <c r="K666" s="26"/>
      <c r="L666" s="69"/>
      <c r="M666" s="130"/>
      <c r="N666" s="26"/>
      <c r="O666" s="26"/>
      <c r="P666" s="26"/>
      <c r="Q666" s="26"/>
      <c r="R666" s="26"/>
      <c r="S666" s="26"/>
      <c r="T666" s="26"/>
      <c r="U666" s="26"/>
      <c r="V666" s="26"/>
      <c r="W666" s="26"/>
      <c r="X666" s="26"/>
      <c r="Y666" s="26"/>
      <c r="Z666" s="26"/>
      <c r="AA666" s="26"/>
    </row>
    <row r="667" spans="1:27" ht="60" customHeight="1" x14ac:dyDescent="0.2">
      <c r="A667" s="71"/>
      <c r="B667" s="71"/>
      <c r="C667" s="101"/>
      <c r="D667" s="26"/>
      <c r="E667" s="26"/>
      <c r="F667" s="26"/>
      <c r="G667" s="26"/>
      <c r="H667" s="26"/>
      <c r="I667" s="26"/>
      <c r="J667" s="26"/>
      <c r="K667" s="26"/>
      <c r="L667" s="69"/>
      <c r="M667" s="130"/>
      <c r="N667" s="26"/>
      <c r="O667" s="26"/>
      <c r="P667" s="26"/>
      <c r="Q667" s="26"/>
      <c r="R667" s="26"/>
      <c r="S667" s="26"/>
      <c r="T667" s="26"/>
      <c r="U667" s="26"/>
      <c r="V667" s="26"/>
      <c r="W667" s="26"/>
      <c r="X667" s="26"/>
      <c r="Y667" s="26"/>
      <c r="Z667" s="26"/>
      <c r="AA667" s="26"/>
    </row>
    <row r="668" spans="1:27" ht="60" customHeight="1" x14ac:dyDescent="0.2">
      <c r="A668" s="71"/>
      <c r="B668" s="71"/>
      <c r="C668" s="101"/>
      <c r="D668" s="26"/>
      <c r="E668" s="26"/>
      <c r="F668" s="26"/>
      <c r="G668" s="26"/>
      <c r="H668" s="26"/>
      <c r="I668" s="26"/>
      <c r="J668" s="26"/>
      <c r="K668" s="26"/>
      <c r="L668" s="69"/>
      <c r="M668" s="130"/>
      <c r="N668" s="26"/>
      <c r="O668" s="26"/>
      <c r="P668" s="26"/>
      <c r="Q668" s="26"/>
      <c r="R668" s="26"/>
      <c r="S668" s="26"/>
      <c r="T668" s="26"/>
      <c r="U668" s="26"/>
      <c r="V668" s="26"/>
      <c r="W668" s="26"/>
      <c r="X668" s="26"/>
      <c r="Y668" s="26"/>
      <c r="Z668" s="26"/>
      <c r="AA668" s="26"/>
    </row>
    <row r="669" spans="1:27" ht="60" customHeight="1" x14ac:dyDescent="0.2">
      <c r="A669" s="71"/>
      <c r="B669" s="71"/>
      <c r="C669" s="101"/>
      <c r="D669" s="26"/>
      <c r="E669" s="26"/>
      <c r="F669" s="26"/>
      <c r="G669" s="26"/>
      <c r="H669" s="26"/>
      <c r="I669" s="26"/>
      <c r="J669" s="26"/>
      <c r="K669" s="26"/>
      <c r="L669" s="69"/>
      <c r="M669" s="130"/>
      <c r="N669" s="26"/>
      <c r="O669" s="26"/>
      <c r="P669" s="26"/>
      <c r="Q669" s="26"/>
      <c r="R669" s="26"/>
      <c r="S669" s="26"/>
      <c r="T669" s="26"/>
      <c r="U669" s="26"/>
      <c r="V669" s="26"/>
      <c r="W669" s="26"/>
      <c r="X669" s="26"/>
      <c r="Y669" s="26"/>
      <c r="Z669" s="26"/>
      <c r="AA669" s="26"/>
    </row>
    <row r="670" spans="1:27" ht="60" customHeight="1" x14ac:dyDescent="0.2">
      <c r="A670" s="71"/>
      <c r="B670" s="71"/>
      <c r="C670" s="101"/>
      <c r="D670" s="26"/>
      <c r="E670" s="26"/>
      <c r="F670" s="26"/>
      <c r="G670" s="26"/>
      <c r="H670" s="26"/>
      <c r="I670" s="26"/>
      <c r="J670" s="26"/>
      <c r="K670" s="26"/>
      <c r="L670" s="69"/>
      <c r="M670" s="130"/>
      <c r="N670" s="26"/>
      <c r="O670" s="26"/>
      <c r="P670" s="26"/>
      <c r="Q670" s="26"/>
      <c r="R670" s="26"/>
      <c r="S670" s="26"/>
      <c r="T670" s="26"/>
      <c r="U670" s="26"/>
      <c r="V670" s="26"/>
      <c r="W670" s="26"/>
      <c r="X670" s="26"/>
      <c r="Y670" s="26"/>
      <c r="Z670" s="26"/>
      <c r="AA670" s="26"/>
    </row>
    <row r="671" spans="1:27" ht="60" customHeight="1" x14ac:dyDescent="0.2">
      <c r="A671" s="71"/>
      <c r="B671" s="71"/>
      <c r="C671" s="101"/>
      <c r="D671" s="26"/>
      <c r="E671" s="26"/>
      <c r="F671" s="26"/>
      <c r="G671" s="26"/>
      <c r="H671" s="26"/>
      <c r="I671" s="26"/>
      <c r="J671" s="26"/>
      <c r="K671" s="26"/>
      <c r="L671" s="69"/>
      <c r="M671" s="130"/>
      <c r="N671" s="26"/>
      <c r="O671" s="26"/>
      <c r="P671" s="26"/>
      <c r="Q671" s="26"/>
      <c r="R671" s="26"/>
      <c r="S671" s="26"/>
      <c r="T671" s="26"/>
      <c r="U671" s="26"/>
      <c r="V671" s="26"/>
      <c r="W671" s="26"/>
      <c r="X671" s="26"/>
      <c r="Y671" s="26"/>
      <c r="Z671" s="26"/>
      <c r="AA671" s="26"/>
    </row>
    <row r="672" spans="1:27" ht="60" customHeight="1" x14ac:dyDescent="0.2">
      <c r="A672" s="71"/>
      <c r="B672" s="71"/>
      <c r="C672" s="101"/>
      <c r="D672" s="26"/>
      <c r="E672" s="26"/>
      <c r="F672" s="26"/>
      <c r="G672" s="26"/>
      <c r="H672" s="26"/>
      <c r="I672" s="26"/>
      <c r="J672" s="26"/>
      <c r="K672" s="26"/>
      <c r="L672" s="69"/>
      <c r="M672" s="130"/>
      <c r="N672" s="26"/>
      <c r="O672" s="26"/>
      <c r="P672" s="26"/>
      <c r="Q672" s="26"/>
      <c r="R672" s="26"/>
      <c r="S672" s="26"/>
      <c r="T672" s="26"/>
      <c r="U672" s="26"/>
      <c r="V672" s="26"/>
      <c r="W672" s="26"/>
      <c r="X672" s="26"/>
      <c r="Y672" s="26"/>
      <c r="Z672" s="26"/>
      <c r="AA672" s="26"/>
    </row>
    <row r="673" spans="1:27" ht="60" customHeight="1" x14ac:dyDescent="0.2">
      <c r="A673" s="71"/>
      <c r="B673" s="71"/>
      <c r="C673" s="101"/>
      <c r="D673" s="26"/>
      <c r="E673" s="26"/>
      <c r="F673" s="26"/>
      <c r="G673" s="26"/>
      <c r="H673" s="26"/>
      <c r="I673" s="26"/>
      <c r="J673" s="26"/>
      <c r="K673" s="26"/>
      <c r="L673" s="69"/>
      <c r="M673" s="130"/>
      <c r="N673" s="26"/>
      <c r="O673" s="26"/>
      <c r="P673" s="26"/>
      <c r="Q673" s="26"/>
      <c r="R673" s="26"/>
      <c r="S673" s="26"/>
      <c r="T673" s="26"/>
      <c r="U673" s="26"/>
      <c r="V673" s="26"/>
      <c r="W673" s="26"/>
      <c r="X673" s="26"/>
      <c r="Y673" s="26"/>
      <c r="Z673" s="26"/>
      <c r="AA673" s="26"/>
    </row>
    <row r="674" spans="1:27" ht="60" customHeight="1" x14ac:dyDescent="0.2">
      <c r="A674" s="71"/>
      <c r="B674" s="71"/>
      <c r="C674" s="101"/>
      <c r="D674" s="26"/>
      <c r="E674" s="26"/>
      <c r="F674" s="26"/>
      <c r="G674" s="26"/>
      <c r="H674" s="26"/>
      <c r="I674" s="26"/>
      <c r="J674" s="26"/>
      <c r="K674" s="26"/>
      <c r="L674" s="69"/>
      <c r="M674" s="130"/>
      <c r="N674" s="26"/>
      <c r="O674" s="26"/>
      <c r="P674" s="26"/>
      <c r="Q674" s="26"/>
      <c r="R674" s="26"/>
      <c r="S674" s="26"/>
      <c r="T674" s="26"/>
      <c r="U674" s="26"/>
      <c r="V674" s="26"/>
      <c r="W674" s="26"/>
      <c r="X674" s="26"/>
      <c r="Y674" s="26"/>
      <c r="Z674" s="26"/>
      <c r="AA674" s="26"/>
    </row>
    <row r="675" spans="1:27" ht="60" customHeight="1" x14ac:dyDescent="0.2">
      <c r="A675" s="71"/>
      <c r="B675" s="71"/>
      <c r="C675" s="101"/>
      <c r="D675" s="26"/>
      <c r="E675" s="26"/>
      <c r="F675" s="26"/>
      <c r="G675" s="26"/>
      <c r="H675" s="26"/>
      <c r="I675" s="26"/>
      <c r="J675" s="26"/>
      <c r="K675" s="26"/>
      <c r="L675" s="69"/>
      <c r="M675" s="130"/>
      <c r="N675" s="26"/>
      <c r="O675" s="26"/>
      <c r="P675" s="26"/>
      <c r="Q675" s="26"/>
      <c r="R675" s="26"/>
      <c r="S675" s="26"/>
      <c r="T675" s="26"/>
      <c r="U675" s="26"/>
      <c r="V675" s="26"/>
      <c r="W675" s="26"/>
      <c r="X675" s="26"/>
      <c r="Y675" s="26"/>
      <c r="Z675" s="26"/>
      <c r="AA675" s="26"/>
    </row>
    <row r="676" spans="1:27" ht="60" customHeight="1" x14ac:dyDescent="0.2">
      <c r="A676" s="71"/>
      <c r="B676" s="71"/>
      <c r="C676" s="101"/>
      <c r="D676" s="26"/>
      <c r="E676" s="26"/>
      <c r="F676" s="26"/>
      <c r="G676" s="26"/>
      <c r="H676" s="26"/>
      <c r="I676" s="26"/>
      <c r="J676" s="26"/>
      <c r="K676" s="26"/>
      <c r="L676" s="69"/>
      <c r="M676" s="130"/>
      <c r="N676" s="26"/>
      <c r="O676" s="26"/>
      <c r="P676" s="26"/>
      <c r="Q676" s="26"/>
      <c r="R676" s="26"/>
      <c r="S676" s="26"/>
      <c r="T676" s="26"/>
      <c r="U676" s="26"/>
      <c r="V676" s="26"/>
      <c r="W676" s="26"/>
      <c r="X676" s="26"/>
      <c r="Y676" s="26"/>
      <c r="Z676" s="26"/>
      <c r="AA676" s="26"/>
    </row>
    <row r="677" spans="1:27" ht="60" customHeight="1" x14ac:dyDescent="0.2">
      <c r="A677" s="71"/>
      <c r="B677" s="71"/>
      <c r="C677" s="101"/>
      <c r="D677" s="26"/>
      <c r="E677" s="26"/>
      <c r="F677" s="26"/>
      <c r="G677" s="26"/>
      <c r="H677" s="26"/>
      <c r="I677" s="26"/>
      <c r="J677" s="26"/>
      <c r="K677" s="26"/>
      <c r="L677" s="69"/>
      <c r="M677" s="130"/>
      <c r="N677" s="26"/>
      <c r="O677" s="26"/>
      <c r="P677" s="26"/>
      <c r="Q677" s="26"/>
      <c r="R677" s="26"/>
      <c r="S677" s="26"/>
      <c r="T677" s="26"/>
      <c r="U677" s="26"/>
      <c r="V677" s="26"/>
      <c r="W677" s="26"/>
      <c r="X677" s="26"/>
      <c r="Y677" s="26"/>
      <c r="Z677" s="26"/>
      <c r="AA677" s="26"/>
    </row>
    <row r="678" spans="1:27" ht="60" customHeight="1" x14ac:dyDescent="0.2">
      <c r="A678" s="71"/>
      <c r="B678" s="71"/>
      <c r="C678" s="101"/>
      <c r="D678" s="26"/>
      <c r="E678" s="26"/>
      <c r="F678" s="26"/>
      <c r="G678" s="26"/>
      <c r="H678" s="26"/>
      <c r="I678" s="26"/>
      <c r="J678" s="26"/>
      <c r="K678" s="26"/>
      <c r="L678" s="69"/>
      <c r="M678" s="130"/>
      <c r="N678" s="26"/>
      <c r="O678" s="26"/>
      <c r="P678" s="26"/>
      <c r="Q678" s="26"/>
      <c r="R678" s="26"/>
      <c r="S678" s="26"/>
      <c r="T678" s="26"/>
      <c r="U678" s="26"/>
      <c r="V678" s="26"/>
      <c r="W678" s="26"/>
      <c r="X678" s="26"/>
      <c r="Y678" s="26"/>
      <c r="Z678" s="26"/>
      <c r="AA678" s="26"/>
    </row>
    <row r="679" spans="1:27" ht="60" customHeight="1" x14ac:dyDescent="0.2">
      <c r="A679" s="71"/>
      <c r="B679" s="71"/>
      <c r="C679" s="101"/>
      <c r="D679" s="26"/>
      <c r="E679" s="26"/>
      <c r="F679" s="26"/>
      <c r="G679" s="26"/>
      <c r="H679" s="26"/>
      <c r="I679" s="26"/>
      <c r="J679" s="26"/>
      <c r="K679" s="26"/>
      <c r="L679" s="69"/>
      <c r="M679" s="130"/>
      <c r="N679" s="26"/>
      <c r="O679" s="26"/>
      <c r="P679" s="26"/>
      <c r="Q679" s="26"/>
      <c r="R679" s="26"/>
      <c r="S679" s="26"/>
      <c r="T679" s="26"/>
      <c r="U679" s="26"/>
      <c r="V679" s="26"/>
      <c r="W679" s="26"/>
      <c r="X679" s="26"/>
      <c r="Y679" s="26"/>
      <c r="Z679" s="26"/>
      <c r="AA679" s="26"/>
    </row>
    <row r="680" spans="1:27" ht="60" customHeight="1" x14ac:dyDescent="0.2">
      <c r="A680" s="71"/>
      <c r="B680" s="71"/>
      <c r="C680" s="101"/>
      <c r="D680" s="26"/>
      <c r="E680" s="26"/>
      <c r="F680" s="26"/>
      <c r="G680" s="26"/>
      <c r="H680" s="26"/>
      <c r="I680" s="26"/>
      <c r="J680" s="26"/>
      <c r="K680" s="26"/>
      <c r="L680" s="69"/>
      <c r="M680" s="130"/>
      <c r="N680" s="26"/>
      <c r="O680" s="26"/>
      <c r="P680" s="26"/>
      <c r="Q680" s="26"/>
      <c r="R680" s="26"/>
      <c r="S680" s="26"/>
      <c r="T680" s="26"/>
      <c r="U680" s="26"/>
      <c r="V680" s="26"/>
      <c r="W680" s="26"/>
      <c r="X680" s="26"/>
      <c r="Y680" s="26"/>
      <c r="Z680" s="26"/>
      <c r="AA680" s="26"/>
    </row>
    <row r="681" spans="1:27" ht="60" customHeight="1" x14ac:dyDescent="0.2">
      <c r="A681" s="71"/>
      <c r="B681" s="71"/>
      <c r="C681" s="101"/>
      <c r="D681" s="26"/>
      <c r="E681" s="26"/>
      <c r="F681" s="26"/>
      <c r="G681" s="26"/>
      <c r="H681" s="26"/>
      <c r="I681" s="26"/>
      <c r="J681" s="26"/>
      <c r="K681" s="26"/>
      <c r="L681" s="69"/>
      <c r="M681" s="130"/>
      <c r="N681" s="26"/>
      <c r="O681" s="26"/>
      <c r="P681" s="26"/>
      <c r="Q681" s="26"/>
      <c r="R681" s="26"/>
      <c r="S681" s="26"/>
      <c r="T681" s="26"/>
      <c r="U681" s="26"/>
      <c r="V681" s="26"/>
      <c r="W681" s="26"/>
      <c r="X681" s="26"/>
      <c r="Y681" s="26"/>
      <c r="Z681" s="26"/>
      <c r="AA681" s="26"/>
    </row>
    <row r="682" spans="1:27" ht="60" customHeight="1" x14ac:dyDescent="0.2">
      <c r="A682" s="71"/>
      <c r="B682" s="71"/>
      <c r="C682" s="101"/>
      <c r="D682" s="26"/>
      <c r="E682" s="26"/>
      <c r="F682" s="26"/>
      <c r="G682" s="26"/>
      <c r="H682" s="26"/>
      <c r="I682" s="26"/>
      <c r="J682" s="26"/>
      <c r="K682" s="26"/>
      <c r="L682" s="69"/>
      <c r="M682" s="130"/>
      <c r="N682" s="26"/>
      <c r="O682" s="26"/>
      <c r="P682" s="26"/>
      <c r="Q682" s="26"/>
      <c r="R682" s="26"/>
      <c r="S682" s="26"/>
      <c r="T682" s="26"/>
      <c r="U682" s="26"/>
      <c r="V682" s="26"/>
      <c r="W682" s="26"/>
      <c r="X682" s="26"/>
      <c r="Y682" s="26"/>
      <c r="Z682" s="26"/>
      <c r="AA682" s="26"/>
    </row>
    <row r="683" spans="1:27" ht="60" customHeight="1" x14ac:dyDescent="0.2">
      <c r="A683" s="71"/>
      <c r="B683" s="71"/>
      <c r="C683" s="101"/>
      <c r="D683" s="26"/>
      <c r="E683" s="26"/>
      <c r="F683" s="26"/>
      <c r="G683" s="26"/>
      <c r="H683" s="26"/>
      <c r="I683" s="26"/>
      <c r="J683" s="26"/>
      <c r="K683" s="26"/>
      <c r="L683" s="69"/>
      <c r="M683" s="130"/>
      <c r="N683" s="26"/>
      <c r="O683" s="26"/>
      <c r="P683" s="26"/>
      <c r="Q683" s="26"/>
      <c r="R683" s="26"/>
      <c r="S683" s="26"/>
      <c r="T683" s="26"/>
      <c r="U683" s="26"/>
      <c r="V683" s="26"/>
      <c r="W683" s="26"/>
      <c r="X683" s="26"/>
      <c r="Y683" s="26"/>
      <c r="Z683" s="26"/>
      <c r="AA683" s="26"/>
    </row>
    <row r="684" spans="1:27" ht="60" customHeight="1" x14ac:dyDescent="0.2">
      <c r="A684" s="71"/>
      <c r="B684" s="71"/>
      <c r="C684" s="101"/>
      <c r="D684" s="26"/>
      <c r="E684" s="26"/>
      <c r="F684" s="26"/>
      <c r="G684" s="26"/>
      <c r="H684" s="26"/>
      <c r="I684" s="26"/>
      <c r="J684" s="26"/>
      <c r="K684" s="26"/>
      <c r="L684" s="69"/>
      <c r="M684" s="130"/>
      <c r="N684" s="26"/>
      <c r="O684" s="26"/>
      <c r="P684" s="26"/>
      <c r="Q684" s="26"/>
      <c r="R684" s="26"/>
      <c r="S684" s="26"/>
      <c r="T684" s="26"/>
      <c r="U684" s="26"/>
      <c r="V684" s="26"/>
      <c r="W684" s="26"/>
      <c r="X684" s="26"/>
      <c r="Y684" s="26"/>
      <c r="Z684" s="26"/>
      <c r="AA684" s="26"/>
    </row>
    <row r="685" spans="1:27" ht="60" customHeight="1" x14ac:dyDescent="0.2">
      <c r="A685" s="71"/>
      <c r="B685" s="71"/>
      <c r="C685" s="101"/>
      <c r="D685" s="26"/>
      <c r="E685" s="26"/>
      <c r="F685" s="26"/>
      <c r="G685" s="26"/>
      <c r="H685" s="26"/>
      <c r="I685" s="26"/>
      <c r="J685" s="26"/>
      <c r="K685" s="26"/>
      <c r="L685" s="69"/>
      <c r="M685" s="130"/>
      <c r="N685" s="26"/>
      <c r="O685" s="26"/>
      <c r="P685" s="26"/>
      <c r="Q685" s="26"/>
      <c r="R685" s="26"/>
      <c r="S685" s="26"/>
      <c r="T685" s="26"/>
      <c r="U685" s="26"/>
      <c r="V685" s="26"/>
      <c r="W685" s="26"/>
      <c r="X685" s="26"/>
      <c r="Y685" s="26"/>
      <c r="Z685" s="26"/>
      <c r="AA685" s="26"/>
    </row>
    <row r="686" spans="1:27" ht="60" customHeight="1" x14ac:dyDescent="0.2">
      <c r="A686" s="71"/>
      <c r="B686" s="71"/>
      <c r="C686" s="101"/>
      <c r="D686" s="26"/>
      <c r="E686" s="26"/>
      <c r="F686" s="26"/>
      <c r="G686" s="26"/>
      <c r="H686" s="26"/>
      <c r="I686" s="26"/>
      <c r="J686" s="26"/>
      <c r="K686" s="26"/>
      <c r="L686" s="69"/>
      <c r="M686" s="130"/>
      <c r="N686" s="26"/>
      <c r="O686" s="26"/>
      <c r="P686" s="26"/>
      <c r="Q686" s="26"/>
      <c r="R686" s="26"/>
      <c r="S686" s="26"/>
      <c r="T686" s="26"/>
      <c r="U686" s="26"/>
      <c r="V686" s="26"/>
      <c r="W686" s="26"/>
      <c r="X686" s="26"/>
      <c r="Y686" s="26"/>
      <c r="Z686" s="26"/>
      <c r="AA686" s="26"/>
    </row>
    <row r="687" spans="1:27" ht="60" customHeight="1" x14ac:dyDescent="0.2">
      <c r="A687" s="71"/>
      <c r="B687" s="71"/>
      <c r="C687" s="101"/>
      <c r="D687" s="26"/>
      <c r="E687" s="26"/>
      <c r="F687" s="26"/>
      <c r="G687" s="26"/>
      <c r="H687" s="26"/>
      <c r="I687" s="26"/>
      <c r="J687" s="26"/>
      <c r="K687" s="26"/>
      <c r="L687" s="69"/>
      <c r="M687" s="130"/>
      <c r="N687" s="26"/>
      <c r="O687" s="26"/>
      <c r="P687" s="26"/>
      <c r="Q687" s="26"/>
      <c r="R687" s="26"/>
      <c r="S687" s="26"/>
      <c r="T687" s="26"/>
      <c r="U687" s="26"/>
      <c r="V687" s="26"/>
      <c r="W687" s="26"/>
      <c r="X687" s="26"/>
      <c r="Y687" s="26"/>
      <c r="Z687" s="26"/>
      <c r="AA687" s="26"/>
    </row>
    <row r="688" spans="1:27" ht="60" customHeight="1" x14ac:dyDescent="0.2">
      <c r="A688" s="71"/>
      <c r="B688" s="71"/>
      <c r="C688" s="101"/>
      <c r="D688" s="26"/>
      <c r="E688" s="26"/>
      <c r="F688" s="26"/>
      <c r="G688" s="26"/>
      <c r="H688" s="26"/>
      <c r="I688" s="26"/>
      <c r="J688" s="26"/>
      <c r="K688" s="26"/>
      <c r="L688" s="69"/>
      <c r="M688" s="130"/>
      <c r="N688" s="26"/>
      <c r="O688" s="26"/>
      <c r="P688" s="26"/>
      <c r="Q688" s="26"/>
      <c r="R688" s="26"/>
      <c r="S688" s="26"/>
      <c r="T688" s="26"/>
      <c r="U688" s="26"/>
      <c r="V688" s="26"/>
      <c r="W688" s="26"/>
      <c r="X688" s="26"/>
      <c r="Y688" s="26"/>
      <c r="Z688" s="26"/>
      <c r="AA688" s="26"/>
    </row>
    <row r="689" spans="1:27" ht="60" customHeight="1" x14ac:dyDescent="0.2">
      <c r="A689" s="71"/>
      <c r="B689" s="71"/>
      <c r="C689" s="101"/>
      <c r="D689" s="26"/>
      <c r="E689" s="26"/>
      <c r="F689" s="26"/>
      <c r="G689" s="26"/>
      <c r="H689" s="26"/>
      <c r="I689" s="26"/>
      <c r="J689" s="26"/>
      <c r="K689" s="26"/>
      <c r="L689" s="69"/>
      <c r="M689" s="130"/>
      <c r="N689" s="26"/>
      <c r="O689" s="26"/>
      <c r="P689" s="26"/>
      <c r="Q689" s="26"/>
      <c r="R689" s="26"/>
      <c r="S689" s="26"/>
      <c r="T689" s="26"/>
      <c r="U689" s="26"/>
      <c r="V689" s="26"/>
      <c r="W689" s="26"/>
      <c r="X689" s="26"/>
      <c r="Y689" s="26"/>
      <c r="Z689" s="26"/>
      <c r="AA689" s="26"/>
    </row>
    <row r="690" spans="1:27" ht="60" customHeight="1" x14ac:dyDescent="0.2">
      <c r="A690" s="71"/>
      <c r="B690" s="71"/>
      <c r="C690" s="101"/>
      <c r="D690" s="26"/>
      <c r="E690" s="26"/>
      <c r="F690" s="26"/>
      <c r="G690" s="26"/>
      <c r="H690" s="26"/>
      <c r="I690" s="26"/>
      <c r="J690" s="26"/>
      <c r="K690" s="26"/>
      <c r="L690" s="69"/>
      <c r="M690" s="130"/>
      <c r="N690" s="26"/>
      <c r="O690" s="26"/>
      <c r="P690" s="26"/>
      <c r="Q690" s="26"/>
      <c r="R690" s="26"/>
      <c r="S690" s="26"/>
      <c r="T690" s="26"/>
      <c r="U690" s="26"/>
      <c r="V690" s="26"/>
      <c r="W690" s="26"/>
      <c r="X690" s="26"/>
      <c r="Y690" s="26"/>
      <c r="Z690" s="26"/>
      <c r="AA690" s="26"/>
    </row>
    <row r="691" spans="1:27" ht="60" customHeight="1" x14ac:dyDescent="0.2">
      <c r="A691" s="71"/>
      <c r="B691" s="71"/>
      <c r="C691" s="101"/>
      <c r="D691" s="26"/>
      <c r="E691" s="26"/>
      <c r="F691" s="26"/>
      <c r="G691" s="26"/>
      <c r="H691" s="26"/>
      <c r="I691" s="26"/>
      <c r="J691" s="26"/>
      <c r="K691" s="26"/>
      <c r="L691" s="69"/>
      <c r="M691" s="130"/>
      <c r="N691" s="26"/>
      <c r="O691" s="26"/>
      <c r="P691" s="26"/>
      <c r="Q691" s="26"/>
      <c r="R691" s="26"/>
      <c r="S691" s="26"/>
      <c r="T691" s="26"/>
      <c r="U691" s="26"/>
      <c r="V691" s="26"/>
      <c r="W691" s="26"/>
      <c r="X691" s="26"/>
      <c r="Y691" s="26"/>
      <c r="Z691" s="26"/>
      <c r="AA691" s="26"/>
    </row>
    <row r="692" spans="1:27" ht="60" customHeight="1" x14ac:dyDescent="0.2">
      <c r="A692" s="71"/>
      <c r="B692" s="71"/>
      <c r="C692" s="101"/>
      <c r="D692" s="26"/>
      <c r="E692" s="26"/>
      <c r="F692" s="26"/>
      <c r="G692" s="26"/>
      <c r="H692" s="26"/>
      <c r="I692" s="26"/>
      <c r="J692" s="26"/>
      <c r="K692" s="26"/>
      <c r="L692" s="69"/>
      <c r="M692" s="130"/>
      <c r="N692" s="26"/>
      <c r="O692" s="26"/>
      <c r="P692" s="26"/>
      <c r="Q692" s="26"/>
      <c r="R692" s="26"/>
      <c r="S692" s="26"/>
      <c r="T692" s="26"/>
      <c r="U692" s="26"/>
      <c r="V692" s="26"/>
      <c r="W692" s="26"/>
      <c r="X692" s="26"/>
      <c r="Y692" s="26"/>
      <c r="Z692" s="26"/>
      <c r="AA692" s="26"/>
    </row>
    <row r="693" spans="1:27" ht="60" customHeight="1" x14ac:dyDescent="0.2">
      <c r="A693" s="71"/>
      <c r="B693" s="71"/>
      <c r="C693" s="101"/>
      <c r="D693" s="26"/>
      <c r="E693" s="26"/>
      <c r="F693" s="26"/>
      <c r="G693" s="26"/>
      <c r="H693" s="26"/>
      <c r="I693" s="26"/>
      <c r="J693" s="26"/>
      <c r="K693" s="26"/>
      <c r="L693" s="69"/>
      <c r="M693" s="130"/>
      <c r="N693" s="26"/>
      <c r="O693" s="26"/>
      <c r="P693" s="26"/>
      <c r="Q693" s="26"/>
      <c r="R693" s="26"/>
      <c r="S693" s="26"/>
      <c r="T693" s="26"/>
      <c r="U693" s="26"/>
      <c r="V693" s="26"/>
      <c r="W693" s="26"/>
      <c r="X693" s="26"/>
      <c r="Y693" s="26"/>
      <c r="Z693" s="26"/>
      <c r="AA693" s="26"/>
    </row>
    <row r="694" spans="1:27" ht="60" customHeight="1" x14ac:dyDescent="0.2">
      <c r="A694" s="71"/>
      <c r="B694" s="71"/>
      <c r="C694" s="101"/>
      <c r="D694" s="26"/>
      <c r="E694" s="26"/>
      <c r="F694" s="26"/>
      <c r="G694" s="26"/>
      <c r="H694" s="26"/>
      <c r="I694" s="26"/>
      <c r="J694" s="26"/>
      <c r="K694" s="26"/>
      <c r="L694" s="69"/>
      <c r="M694" s="130"/>
      <c r="N694" s="26"/>
      <c r="O694" s="26"/>
      <c r="P694" s="26"/>
      <c r="Q694" s="26"/>
      <c r="R694" s="26"/>
      <c r="S694" s="26"/>
      <c r="T694" s="26"/>
      <c r="U694" s="26"/>
      <c r="V694" s="26"/>
      <c r="W694" s="26"/>
      <c r="X694" s="26"/>
      <c r="Y694" s="26"/>
      <c r="Z694" s="26"/>
      <c r="AA694" s="26"/>
    </row>
    <row r="695" spans="1:27" ht="60" customHeight="1" x14ac:dyDescent="0.2">
      <c r="A695" s="71"/>
      <c r="B695" s="71"/>
      <c r="C695" s="101"/>
      <c r="D695" s="26"/>
      <c r="E695" s="26"/>
      <c r="F695" s="26"/>
      <c r="G695" s="26"/>
      <c r="H695" s="26"/>
      <c r="I695" s="26"/>
      <c r="J695" s="26"/>
      <c r="K695" s="26"/>
      <c r="L695" s="69"/>
      <c r="M695" s="130"/>
      <c r="N695" s="26"/>
      <c r="O695" s="26"/>
      <c r="P695" s="26"/>
      <c r="Q695" s="26"/>
      <c r="R695" s="26"/>
      <c r="S695" s="26"/>
      <c r="T695" s="26"/>
      <c r="U695" s="26"/>
      <c r="V695" s="26"/>
      <c r="W695" s="26"/>
      <c r="X695" s="26"/>
      <c r="Y695" s="26"/>
      <c r="Z695" s="26"/>
      <c r="AA695" s="26"/>
    </row>
    <row r="696" spans="1:27" ht="60" customHeight="1" x14ac:dyDescent="0.2">
      <c r="A696" s="71"/>
      <c r="B696" s="71"/>
      <c r="C696" s="101"/>
      <c r="D696" s="26"/>
      <c r="E696" s="26"/>
      <c r="F696" s="26"/>
      <c r="G696" s="26"/>
      <c r="H696" s="26"/>
      <c r="I696" s="26"/>
      <c r="J696" s="26"/>
      <c r="K696" s="26"/>
      <c r="L696" s="69"/>
      <c r="M696" s="130"/>
      <c r="N696" s="26"/>
      <c r="O696" s="26"/>
      <c r="P696" s="26"/>
      <c r="Q696" s="26"/>
      <c r="R696" s="26"/>
      <c r="S696" s="26"/>
      <c r="T696" s="26"/>
      <c r="U696" s="26"/>
      <c r="V696" s="26"/>
      <c r="W696" s="26"/>
      <c r="X696" s="26"/>
      <c r="Y696" s="26"/>
      <c r="Z696" s="26"/>
      <c r="AA696" s="26"/>
    </row>
    <row r="697" spans="1:27" ht="60" customHeight="1" x14ac:dyDescent="0.2">
      <c r="A697" s="71"/>
      <c r="B697" s="71"/>
      <c r="C697" s="101"/>
      <c r="D697" s="26"/>
      <c r="E697" s="26"/>
      <c r="F697" s="26"/>
      <c r="G697" s="26"/>
      <c r="H697" s="26"/>
      <c r="I697" s="26"/>
      <c r="J697" s="26"/>
      <c r="K697" s="26"/>
      <c r="L697" s="69"/>
      <c r="M697" s="130"/>
      <c r="N697" s="26"/>
      <c r="O697" s="26"/>
      <c r="P697" s="26"/>
      <c r="Q697" s="26"/>
      <c r="R697" s="26"/>
      <c r="S697" s="26"/>
      <c r="T697" s="26"/>
      <c r="U697" s="26"/>
      <c r="V697" s="26"/>
      <c r="W697" s="26"/>
      <c r="X697" s="26"/>
      <c r="Y697" s="26"/>
      <c r="Z697" s="26"/>
      <c r="AA697" s="26"/>
    </row>
    <row r="698" spans="1:27" ht="60" customHeight="1" x14ac:dyDescent="0.2">
      <c r="A698" s="71"/>
      <c r="B698" s="71"/>
      <c r="C698" s="101"/>
      <c r="D698" s="26"/>
      <c r="E698" s="26"/>
      <c r="F698" s="26"/>
      <c r="G698" s="26"/>
      <c r="H698" s="26"/>
      <c r="I698" s="26"/>
      <c r="J698" s="26"/>
      <c r="K698" s="26"/>
      <c r="L698" s="69"/>
      <c r="M698" s="130"/>
      <c r="N698" s="26"/>
      <c r="O698" s="26"/>
      <c r="P698" s="26"/>
      <c r="Q698" s="26"/>
      <c r="R698" s="26"/>
      <c r="S698" s="26"/>
      <c r="T698" s="26"/>
      <c r="U698" s="26"/>
      <c r="V698" s="26"/>
      <c r="W698" s="26"/>
      <c r="X698" s="26"/>
      <c r="Y698" s="26"/>
      <c r="Z698" s="26"/>
      <c r="AA698" s="26"/>
    </row>
    <row r="699" spans="1:27" ht="60" customHeight="1" x14ac:dyDescent="0.2">
      <c r="A699" s="71"/>
      <c r="B699" s="71"/>
      <c r="C699" s="101"/>
      <c r="D699" s="26"/>
      <c r="E699" s="26"/>
      <c r="F699" s="26"/>
      <c r="G699" s="26"/>
      <c r="H699" s="26"/>
      <c r="I699" s="26"/>
      <c r="J699" s="26"/>
      <c r="K699" s="26"/>
      <c r="L699" s="69"/>
      <c r="M699" s="130"/>
      <c r="N699" s="26"/>
      <c r="O699" s="26"/>
      <c r="P699" s="26"/>
      <c r="Q699" s="26"/>
      <c r="R699" s="26"/>
      <c r="S699" s="26"/>
      <c r="T699" s="26"/>
      <c r="U699" s="26"/>
      <c r="V699" s="26"/>
      <c r="W699" s="26"/>
      <c r="X699" s="26"/>
      <c r="Y699" s="26"/>
      <c r="Z699" s="26"/>
      <c r="AA699" s="26"/>
    </row>
    <row r="700" spans="1:27" ht="60" customHeight="1" x14ac:dyDescent="0.2">
      <c r="A700" s="71"/>
      <c r="B700" s="71"/>
      <c r="C700" s="101"/>
      <c r="D700" s="26"/>
      <c r="E700" s="26"/>
      <c r="F700" s="26"/>
      <c r="G700" s="26"/>
      <c r="H700" s="26"/>
      <c r="I700" s="26"/>
      <c r="J700" s="26"/>
      <c r="K700" s="26"/>
      <c r="L700" s="69"/>
      <c r="M700" s="130"/>
      <c r="N700" s="26"/>
      <c r="O700" s="26"/>
      <c r="P700" s="26"/>
      <c r="Q700" s="26"/>
      <c r="R700" s="26"/>
      <c r="S700" s="26"/>
      <c r="T700" s="26"/>
      <c r="U700" s="26"/>
      <c r="V700" s="26"/>
      <c r="W700" s="26"/>
      <c r="X700" s="26"/>
      <c r="Y700" s="26"/>
      <c r="Z700" s="26"/>
      <c r="AA700" s="26"/>
    </row>
    <row r="701" spans="1:27" ht="60" customHeight="1" x14ac:dyDescent="0.2">
      <c r="A701" s="71"/>
      <c r="B701" s="71"/>
      <c r="C701" s="101"/>
      <c r="D701" s="26"/>
      <c r="E701" s="26"/>
      <c r="F701" s="26"/>
      <c r="G701" s="26"/>
      <c r="H701" s="26"/>
      <c r="I701" s="26"/>
      <c r="J701" s="26"/>
      <c r="K701" s="26"/>
      <c r="L701" s="69"/>
      <c r="M701" s="130"/>
      <c r="N701" s="26"/>
      <c r="O701" s="26"/>
      <c r="P701" s="26"/>
      <c r="Q701" s="26"/>
      <c r="R701" s="26"/>
      <c r="S701" s="26"/>
      <c r="T701" s="26"/>
      <c r="U701" s="26"/>
      <c r="V701" s="26"/>
      <c r="W701" s="26"/>
      <c r="X701" s="26"/>
      <c r="Y701" s="26"/>
      <c r="Z701" s="26"/>
      <c r="AA701" s="26"/>
    </row>
    <row r="702" spans="1:27" ht="60" customHeight="1" x14ac:dyDescent="0.2">
      <c r="A702" s="71"/>
      <c r="B702" s="71"/>
      <c r="C702" s="101"/>
      <c r="D702" s="26"/>
      <c r="E702" s="26"/>
      <c r="F702" s="26"/>
      <c r="G702" s="26"/>
      <c r="H702" s="26"/>
      <c r="I702" s="26"/>
      <c r="J702" s="26"/>
      <c r="K702" s="26"/>
      <c r="L702" s="69"/>
      <c r="M702" s="130"/>
      <c r="N702" s="26"/>
      <c r="O702" s="26"/>
      <c r="P702" s="26"/>
      <c r="Q702" s="26"/>
      <c r="R702" s="26"/>
      <c r="S702" s="26"/>
      <c r="T702" s="26"/>
      <c r="U702" s="26"/>
      <c r="V702" s="26"/>
      <c r="W702" s="26"/>
      <c r="X702" s="26"/>
      <c r="Y702" s="26"/>
      <c r="Z702" s="26"/>
      <c r="AA702" s="26"/>
    </row>
    <row r="703" spans="1:27" ht="60" customHeight="1" x14ac:dyDescent="0.2">
      <c r="A703" s="71"/>
      <c r="B703" s="71"/>
      <c r="C703" s="101"/>
      <c r="D703" s="26"/>
      <c r="E703" s="26"/>
      <c r="F703" s="26"/>
      <c r="G703" s="26"/>
      <c r="H703" s="26"/>
      <c r="I703" s="26"/>
      <c r="J703" s="26"/>
      <c r="K703" s="26"/>
      <c r="L703" s="69"/>
      <c r="M703" s="130"/>
      <c r="N703" s="26"/>
      <c r="O703" s="26"/>
      <c r="P703" s="26"/>
      <c r="Q703" s="26"/>
      <c r="R703" s="26"/>
      <c r="S703" s="26"/>
      <c r="T703" s="26"/>
      <c r="U703" s="26"/>
      <c r="V703" s="26"/>
      <c r="W703" s="26"/>
      <c r="X703" s="26"/>
      <c r="Y703" s="26"/>
      <c r="Z703" s="26"/>
      <c r="AA703" s="26"/>
    </row>
    <row r="704" spans="1:27" ht="60" customHeight="1" x14ac:dyDescent="0.2">
      <c r="A704" s="71"/>
      <c r="B704" s="71"/>
      <c r="C704" s="101"/>
      <c r="D704" s="26"/>
      <c r="E704" s="26"/>
      <c r="F704" s="26"/>
      <c r="G704" s="26"/>
      <c r="H704" s="26"/>
      <c r="I704" s="26"/>
      <c r="J704" s="26"/>
      <c r="K704" s="26"/>
      <c r="L704" s="69"/>
      <c r="M704" s="130"/>
      <c r="N704" s="26"/>
      <c r="O704" s="26"/>
      <c r="P704" s="26"/>
      <c r="Q704" s="26"/>
      <c r="R704" s="26"/>
      <c r="S704" s="26"/>
      <c r="T704" s="26"/>
      <c r="U704" s="26"/>
      <c r="V704" s="26"/>
      <c r="W704" s="26"/>
      <c r="X704" s="26"/>
      <c r="Y704" s="26"/>
      <c r="Z704" s="26"/>
      <c r="AA704" s="26"/>
    </row>
    <row r="705" spans="1:27" ht="60" customHeight="1" x14ac:dyDescent="0.2">
      <c r="A705" s="71"/>
      <c r="B705" s="71"/>
      <c r="C705" s="101"/>
      <c r="D705" s="26"/>
      <c r="E705" s="26"/>
      <c r="F705" s="26"/>
      <c r="G705" s="26"/>
      <c r="H705" s="26"/>
      <c r="I705" s="26"/>
      <c r="J705" s="26"/>
      <c r="K705" s="26"/>
      <c r="L705" s="69"/>
      <c r="M705" s="130"/>
      <c r="N705" s="26"/>
      <c r="O705" s="26"/>
      <c r="P705" s="26"/>
      <c r="Q705" s="26"/>
      <c r="R705" s="26"/>
      <c r="S705" s="26"/>
      <c r="T705" s="26"/>
      <c r="U705" s="26"/>
      <c r="V705" s="26"/>
      <c r="W705" s="26"/>
      <c r="X705" s="26"/>
      <c r="Y705" s="26"/>
      <c r="Z705" s="26"/>
      <c r="AA705" s="26"/>
    </row>
    <row r="706" spans="1:27" ht="60" customHeight="1" x14ac:dyDescent="0.2">
      <c r="A706" s="71"/>
      <c r="B706" s="71"/>
      <c r="C706" s="101"/>
      <c r="D706" s="26"/>
      <c r="E706" s="26"/>
      <c r="F706" s="26"/>
      <c r="G706" s="26"/>
      <c r="H706" s="26"/>
      <c r="I706" s="26"/>
      <c r="J706" s="26"/>
      <c r="K706" s="26"/>
      <c r="L706" s="69"/>
      <c r="M706" s="130"/>
      <c r="N706" s="26"/>
      <c r="O706" s="26"/>
      <c r="P706" s="26"/>
      <c r="Q706" s="26"/>
      <c r="R706" s="26"/>
      <c r="S706" s="26"/>
      <c r="T706" s="26"/>
      <c r="U706" s="26"/>
      <c r="V706" s="26"/>
      <c r="W706" s="26"/>
      <c r="X706" s="26"/>
      <c r="Y706" s="26"/>
      <c r="Z706" s="26"/>
      <c r="AA706" s="26"/>
    </row>
    <row r="707" spans="1:27" ht="60" customHeight="1" x14ac:dyDescent="0.2">
      <c r="A707" s="71"/>
      <c r="B707" s="71"/>
      <c r="C707" s="101"/>
      <c r="D707" s="26"/>
      <c r="E707" s="26"/>
      <c r="F707" s="26"/>
      <c r="G707" s="26"/>
      <c r="H707" s="26"/>
      <c r="I707" s="26"/>
      <c r="J707" s="26"/>
      <c r="K707" s="26"/>
      <c r="L707" s="69"/>
      <c r="M707" s="130"/>
      <c r="N707" s="26"/>
      <c r="O707" s="26"/>
      <c r="P707" s="26"/>
      <c r="Q707" s="26"/>
      <c r="R707" s="26"/>
      <c r="S707" s="26"/>
      <c r="T707" s="26"/>
      <c r="U707" s="26"/>
      <c r="V707" s="26"/>
      <c r="W707" s="26"/>
      <c r="X707" s="26"/>
      <c r="Y707" s="26"/>
      <c r="Z707" s="26"/>
      <c r="AA707" s="26"/>
    </row>
    <row r="708" spans="1:27" ht="60" customHeight="1" x14ac:dyDescent="0.2">
      <c r="A708" s="71"/>
      <c r="B708" s="71"/>
      <c r="C708" s="101"/>
      <c r="D708" s="26"/>
      <c r="E708" s="26"/>
      <c r="F708" s="26"/>
      <c r="G708" s="26"/>
      <c r="H708" s="26"/>
      <c r="I708" s="26"/>
      <c r="J708" s="26"/>
      <c r="K708" s="26"/>
      <c r="L708" s="69"/>
      <c r="M708" s="130"/>
      <c r="N708" s="26"/>
      <c r="O708" s="26"/>
      <c r="P708" s="26"/>
      <c r="Q708" s="26"/>
      <c r="R708" s="26"/>
      <c r="S708" s="26"/>
      <c r="T708" s="26"/>
      <c r="U708" s="26"/>
      <c r="V708" s="26"/>
      <c r="W708" s="26"/>
      <c r="X708" s="26"/>
      <c r="Y708" s="26"/>
      <c r="Z708" s="26"/>
      <c r="AA708" s="26"/>
    </row>
    <row r="709" spans="1:27" ht="60" customHeight="1" x14ac:dyDescent="0.2">
      <c r="A709" s="71"/>
      <c r="B709" s="71"/>
      <c r="C709" s="101"/>
      <c r="D709" s="26"/>
      <c r="E709" s="26"/>
      <c r="F709" s="26"/>
      <c r="G709" s="26"/>
      <c r="H709" s="26"/>
      <c r="I709" s="26"/>
      <c r="J709" s="26"/>
      <c r="K709" s="26"/>
      <c r="L709" s="69"/>
      <c r="M709" s="130"/>
      <c r="N709" s="26"/>
      <c r="O709" s="26"/>
      <c r="P709" s="26"/>
      <c r="Q709" s="26"/>
      <c r="R709" s="26"/>
      <c r="S709" s="26"/>
      <c r="T709" s="26"/>
      <c r="U709" s="26"/>
      <c r="V709" s="26"/>
      <c r="W709" s="26"/>
      <c r="X709" s="26"/>
      <c r="Y709" s="26"/>
      <c r="Z709" s="26"/>
      <c r="AA709" s="26"/>
    </row>
    <row r="710" spans="1:27" ht="60" customHeight="1" x14ac:dyDescent="0.2">
      <c r="A710" s="71"/>
      <c r="B710" s="71"/>
      <c r="C710" s="101"/>
      <c r="D710" s="26"/>
      <c r="E710" s="26"/>
      <c r="F710" s="26"/>
      <c r="G710" s="26"/>
      <c r="H710" s="26"/>
      <c r="I710" s="26"/>
      <c r="J710" s="26"/>
      <c r="K710" s="26"/>
      <c r="L710" s="69"/>
      <c r="M710" s="130"/>
      <c r="N710" s="26"/>
      <c r="O710" s="26"/>
      <c r="P710" s="26"/>
      <c r="Q710" s="26"/>
      <c r="R710" s="26"/>
      <c r="S710" s="26"/>
      <c r="T710" s="26"/>
      <c r="U710" s="26"/>
      <c r="V710" s="26"/>
      <c r="W710" s="26"/>
      <c r="X710" s="26"/>
      <c r="Y710" s="26"/>
      <c r="Z710" s="26"/>
      <c r="AA710" s="26"/>
    </row>
    <row r="711" spans="1:27" ht="60" customHeight="1" x14ac:dyDescent="0.2">
      <c r="A711" s="71"/>
      <c r="B711" s="71"/>
      <c r="C711" s="101"/>
      <c r="D711" s="26"/>
      <c r="E711" s="26"/>
      <c r="F711" s="26"/>
      <c r="G711" s="26"/>
      <c r="H711" s="26"/>
      <c r="I711" s="26"/>
      <c r="J711" s="26"/>
      <c r="K711" s="26"/>
      <c r="L711" s="69"/>
      <c r="M711" s="130"/>
      <c r="N711" s="26"/>
      <c r="O711" s="26"/>
      <c r="P711" s="26"/>
      <c r="Q711" s="26"/>
      <c r="R711" s="26"/>
      <c r="S711" s="26"/>
      <c r="T711" s="26"/>
      <c r="U711" s="26"/>
      <c r="V711" s="26"/>
      <c r="W711" s="26"/>
      <c r="X711" s="26"/>
      <c r="Y711" s="26"/>
      <c r="Z711" s="26"/>
      <c r="AA711" s="26"/>
    </row>
    <row r="712" spans="1:27" ht="60" customHeight="1" x14ac:dyDescent="0.2">
      <c r="A712" s="71"/>
      <c r="B712" s="71"/>
      <c r="C712" s="101"/>
      <c r="D712" s="26"/>
      <c r="E712" s="26"/>
      <c r="F712" s="26"/>
      <c r="G712" s="26"/>
      <c r="H712" s="26"/>
      <c r="I712" s="26"/>
      <c r="J712" s="26"/>
      <c r="K712" s="26"/>
      <c r="L712" s="69"/>
      <c r="M712" s="130"/>
      <c r="N712" s="26"/>
      <c r="O712" s="26"/>
      <c r="P712" s="26"/>
      <c r="Q712" s="26"/>
      <c r="R712" s="26"/>
      <c r="S712" s="26"/>
      <c r="T712" s="26"/>
      <c r="U712" s="26"/>
      <c r="V712" s="26"/>
      <c r="W712" s="26"/>
      <c r="X712" s="26"/>
      <c r="Y712" s="26"/>
      <c r="Z712" s="26"/>
      <c r="AA712" s="26"/>
    </row>
    <row r="713" spans="1:27" ht="60" customHeight="1" x14ac:dyDescent="0.2">
      <c r="A713" s="71"/>
      <c r="B713" s="71"/>
      <c r="C713" s="101"/>
      <c r="D713" s="26"/>
      <c r="E713" s="26"/>
      <c r="F713" s="26"/>
      <c r="G713" s="26"/>
      <c r="H713" s="26"/>
      <c r="I713" s="26"/>
      <c r="J713" s="26"/>
      <c r="K713" s="26"/>
      <c r="L713" s="69"/>
      <c r="M713" s="130"/>
      <c r="N713" s="26"/>
      <c r="O713" s="26"/>
      <c r="P713" s="26"/>
      <c r="Q713" s="26"/>
      <c r="R713" s="26"/>
      <c r="S713" s="26"/>
      <c r="T713" s="26"/>
      <c r="U713" s="26"/>
      <c r="V713" s="26"/>
      <c r="W713" s="26"/>
      <c r="X713" s="26"/>
      <c r="Y713" s="26"/>
      <c r="Z713" s="26"/>
      <c r="AA713" s="26"/>
    </row>
    <row r="714" spans="1:27" ht="60" customHeight="1" x14ac:dyDescent="0.2">
      <c r="A714" s="71"/>
      <c r="B714" s="71"/>
      <c r="C714" s="101"/>
      <c r="D714" s="26"/>
      <c r="E714" s="26"/>
      <c r="F714" s="26"/>
      <c r="G714" s="26"/>
      <c r="H714" s="26"/>
      <c r="I714" s="26"/>
      <c r="J714" s="26"/>
      <c r="K714" s="26"/>
      <c r="L714" s="69"/>
      <c r="M714" s="130"/>
      <c r="N714" s="26"/>
      <c r="O714" s="26"/>
      <c r="P714" s="26"/>
      <c r="Q714" s="26"/>
      <c r="R714" s="26"/>
      <c r="S714" s="26"/>
      <c r="T714" s="26"/>
      <c r="U714" s="26"/>
      <c r="V714" s="26"/>
      <c r="W714" s="26"/>
      <c r="X714" s="26"/>
      <c r="Y714" s="26"/>
      <c r="Z714" s="26"/>
      <c r="AA714" s="26"/>
    </row>
    <row r="715" spans="1:27" ht="60" customHeight="1" x14ac:dyDescent="0.2">
      <c r="A715" s="71"/>
      <c r="B715" s="71"/>
      <c r="C715" s="101"/>
      <c r="D715" s="26"/>
      <c r="E715" s="26"/>
      <c r="F715" s="26"/>
      <c r="G715" s="26"/>
      <c r="H715" s="26"/>
      <c r="I715" s="26"/>
      <c r="J715" s="26"/>
      <c r="K715" s="26"/>
      <c r="L715" s="69"/>
      <c r="M715" s="130"/>
      <c r="N715" s="26"/>
      <c r="O715" s="26"/>
      <c r="P715" s="26"/>
      <c r="Q715" s="26"/>
      <c r="R715" s="26"/>
      <c r="S715" s="26"/>
      <c r="T715" s="26"/>
      <c r="U715" s="26"/>
      <c r="V715" s="26"/>
      <c r="W715" s="26"/>
      <c r="X715" s="26"/>
      <c r="Y715" s="26"/>
      <c r="Z715" s="26"/>
      <c r="AA715" s="26"/>
    </row>
    <row r="716" spans="1:27" ht="60" customHeight="1" x14ac:dyDescent="0.2">
      <c r="A716" s="71"/>
      <c r="B716" s="71"/>
      <c r="C716" s="101"/>
      <c r="D716" s="26"/>
      <c r="E716" s="26"/>
      <c r="F716" s="26"/>
      <c r="G716" s="26"/>
      <c r="H716" s="26"/>
      <c r="I716" s="26"/>
      <c r="J716" s="26"/>
      <c r="K716" s="26"/>
      <c r="L716" s="69"/>
      <c r="M716" s="130"/>
      <c r="N716" s="26"/>
      <c r="O716" s="26"/>
      <c r="P716" s="26"/>
      <c r="Q716" s="26"/>
      <c r="R716" s="26"/>
      <c r="S716" s="26"/>
      <c r="T716" s="26"/>
      <c r="U716" s="26"/>
      <c r="V716" s="26"/>
      <c r="W716" s="26"/>
      <c r="X716" s="26"/>
      <c r="Y716" s="26"/>
      <c r="Z716" s="26"/>
      <c r="AA716" s="26"/>
    </row>
    <row r="717" spans="1:27" ht="60" customHeight="1" x14ac:dyDescent="0.2">
      <c r="A717" s="71"/>
      <c r="B717" s="71"/>
      <c r="C717" s="101"/>
      <c r="D717" s="26"/>
      <c r="E717" s="26"/>
      <c r="F717" s="26"/>
      <c r="G717" s="26"/>
      <c r="H717" s="26"/>
      <c r="I717" s="26"/>
      <c r="J717" s="26"/>
      <c r="K717" s="26"/>
      <c r="L717" s="69"/>
      <c r="M717" s="130"/>
      <c r="N717" s="26"/>
      <c r="O717" s="26"/>
      <c r="P717" s="26"/>
      <c r="Q717" s="26"/>
      <c r="R717" s="26"/>
      <c r="S717" s="26"/>
      <c r="T717" s="26"/>
      <c r="U717" s="26"/>
      <c r="V717" s="26"/>
      <c r="W717" s="26"/>
      <c r="X717" s="26"/>
      <c r="Y717" s="26"/>
      <c r="Z717" s="26"/>
      <c r="AA717" s="26"/>
    </row>
    <row r="718" spans="1:27" ht="60" customHeight="1" x14ac:dyDescent="0.2">
      <c r="A718" s="71"/>
      <c r="B718" s="71"/>
      <c r="C718" s="101"/>
      <c r="D718" s="26"/>
      <c r="E718" s="26"/>
      <c r="F718" s="26"/>
      <c r="G718" s="26"/>
      <c r="H718" s="26"/>
      <c r="I718" s="26"/>
      <c r="J718" s="26"/>
      <c r="K718" s="26"/>
      <c r="L718" s="69"/>
      <c r="M718" s="130"/>
      <c r="N718" s="26"/>
      <c r="O718" s="26"/>
      <c r="P718" s="26"/>
      <c r="Q718" s="26"/>
      <c r="R718" s="26"/>
      <c r="S718" s="26"/>
      <c r="T718" s="26"/>
      <c r="U718" s="26"/>
      <c r="V718" s="26"/>
      <c r="W718" s="26"/>
      <c r="X718" s="26"/>
      <c r="Y718" s="26"/>
      <c r="Z718" s="26"/>
      <c r="AA718" s="26"/>
    </row>
    <row r="719" spans="1:27" ht="60" customHeight="1" x14ac:dyDescent="0.2">
      <c r="A719" s="71"/>
      <c r="B719" s="71"/>
      <c r="C719" s="101"/>
      <c r="D719" s="26"/>
      <c r="E719" s="26"/>
      <c r="F719" s="26"/>
      <c r="G719" s="26"/>
      <c r="H719" s="26"/>
      <c r="I719" s="26"/>
      <c r="J719" s="26"/>
      <c r="K719" s="26"/>
      <c r="L719" s="69"/>
      <c r="M719" s="130"/>
      <c r="N719" s="26"/>
      <c r="O719" s="26"/>
      <c r="P719" s="26"/>
      <c r="Q719" s="26"/>
      <c r="R719" s="26"/>
      <c r="S719" s="26"/>
      <c r="T719" s="26"/>
      <c r="U719" s="26"/>
      <c r="V719" s="26"/>
      <c r="W719" s="26"/>
      <c r="X719" s="26"/>
      <c r="Y719" s="26"/>
      <c r="Z719" s="26"/>
      <c r="AA719" s="26"/>
    </row>
    <row r="720" spans="1:27" ht="60" customHeight="1" x14ac:dyDescent="0.2">
      <c r="A720" s="71"/>
      <c r="B720" s="71"/>
      <c r="C720" s="101"/>
      <c r="D720" s="26"/>
      <c r="E720" s="26"/>
      <c r="F720" s="26"/>
      <c r="G720" s="26"/>
      <c r="H720" s="26"/>
      <c r="I720" s="26"/>
      <c r="J720" s="26"/>
      <c r="K720" s="26"/>
      <c r="L720" s="69"/>
      <c r="M720" s="130"/>
      <c r="N720" s="26"/>
      <c r="O720" s="26"/>
      <c r="P720" s="26"/>
      <c r="Q720" s="26"/>
      <c r="R720" s="26"/>
      <c r="S720" s="26"/>
      <c r="T720" s="26"/>
      <c r="U720" s="26"/>
      <c r="V720" s="26"/>
      <c r="W720" s="26"/>
      <c r="X720" s="26"/>
      <c r="Y720" s="26"/>
      <c r="Z720" s="26"/>
      <c r="AA720" s="26"/>
    </row>
    <row r="721" spans="1:27" ht="60" customHeight="1" x14ac:dyDescent="0.2">
      <c r="A721" s="71"/>
      <c r="B721" s="71"/>
      <c r="C721" s="101"/>
      <c r="D721" s="26"/>
      <c r="E721" s="26"/>
      <c r="F721" s="26"/>
      <c r="G721" s="26"/>
      <c r="H721" s="26"/>
      <c r="I721" s="26"/>
      <c r="J721" s="26"/>
      <c r="K721" s="26"/>
      <c r="L721" s="69"/>
      <c r="M721" s="130"/>
      <c r="N721" s="26"/>
      <c r="O721" s="26"/>
      <c r="P721" s="26"/>
      <c r="Q721" s="26"/>
      <c r="R721" s="26"/>
      <c r="S721" s="26"/>
      <c r="T721" s="26"/>
      <c r="U721" s="26"/>
      <c r="V721" s="26"/>
      <c r="W721" s="26"/>
      <c r="X721" s="26"/>
      <c r="Y721" s="26"/>
      <c r="Z721" s="26"/>
      <c r="AA721" s="26"/>
    </row>
    <row r="722" spans="1:27" ht="60" customHeight="1" x14ac:dyDescent="0.2">
      <c r="A722" s="71"/>
      <c r="B722" s="71"/>
      <c r="C722" s="101"/>
      <c r="D722" s="26"/>
      <c r="E722" s="26"/>
      <c r="F722" s="26"/>
      <c r="G722" s="26"/>
      <c r="H722" s="26"/>
      <c r="I722" s="26"/>
      <c r="J722" s="26"/>
      <c r="K722" s="26"/>
      <c r="L722" s="69"/>
      <c r="M722" s="130"/>
      <c r="N722" s="26"/>
      <c r="O722" s="26"/>
      <c r="P722" s="26"/>
      <c r="Q722" s="26"/>
      <c r="R722" s="26"/>
      <c r="S722" s="26"/>
      <c r="T722" s="26"/>
      <c r="U722" s="26"/>
      <c r="V722" s="26"/>
      <c r="W722" s="26"/>
      <c r="X722" s="26"/>
      <c r="Y722" s="26"/>
      <c r="Z722" s="26"/>
      <c r="AA722" s="26"/>
    </row>
    <row r="723" spans="1:27" ht="60" customHeight="1" x14ac:dyDescent="0.2">
      <c r="A723" s="71"/>
      <c r="B723" s="71"/>
      <c r="C723" s="101"/>
      <c r="D723" s="26"/>
      <c r="E723" s="26"/>
      <c r="F723" s="26"/>
      <c r="G723" s="26"/>
      <c r="H723" s="26"/>
      <c r="I723" s="26"/>
      <c r="J723" s="26"/>
      <c r="K723" s="26"/>
      <c r="L723" s="69"/>
      <c r="M723" s="130"/>
      <c r="N723" s="26"/>
      <c r="O723" s="26"/>
      <c r="P723" s="26"/>
      <c r="Q723" s="26"/>
      <c r="R723" s="26"/>
      <c r="S723" s="26"/>
      <c r="T723" s="26"/>
      <c r="U723" s="26"/>
      <c r="V723" s="26"/>
      <c r="W723" s="26"/>
      <c r="X723" s="26"/>
      <c r="Y723" s="26"/>
      <c r="Z723" s="26"/>
      <c r="AA723" s="26"/>
    </row>
    <row r="724" spans="1:27" ht="60" customHeight="1" x14ac:dyDescent="0.2">
      <c r="A724" s="71"/>
      <c r="B724" s="71"/>
      <c r="C724" s="101"/>
      <c r="D724" s="26"/>
      <c r="E724" s="26"/>
      <c r="F724" s="26"/>
      <c r="G724" s="26"/>
      <c r="H724" s="26"/>
      <c r="I724" s="26"/>
      <c r="J724" s="26"/>
      <c r="K724" s="26"/>
      <c r="L724" s="69"/>
      <c r="M724" s="130"/>
      <c r="N724" s="26"/>
      <c r="O724" s="26"/>
      <c r="P724" s="26"/>
      <c r="Q724" s="26"/>
      <c r="R724" s="26"/>
      <c r="S724" s="26"/>
      <c r="T724" s="26"/>
      <c r="U724" s="26"/>
      <c r="V724" s="26"/>
      <c r="W724" s="26"/>
      <c r="X724" s="26"/>
      <c r="Y724" s="26"/>
      <c r="Z724" s="26"/>
      <c r="AA724" s="26"/>
    </row>
    <row r="725" spans="1:27" ht="60" customHeight="1" x14ac:dyDescent="0.2">
      <c r="A725" s="71"/>
      <c r="B725" s="71"/>
      <c r="C725" s="101"/>
      <c r="D725" s="26"/>
      <c r="E725" s="26"/>
      <c r="F725" s="26"/>
      <c r="G725" s="26"/>
      <c r="H725" s="26"/>
      <c r="I725" s="26"/>
      <c r="J725" s="26"/>
      <c r="K725" s="26"/>
      <c r="L725" s="69"/>
      <c r="M725" s="130"/>
      <c r="N725" s="26"/>
      <c r="O725" s="26"/>
      <c r="P725" s="26"/>
      <c r="Q725" s="26"/>
      <c r="R725" s="26"/>
      <c r="S725" s="26"/>
      <c r="T725" s="26"/>
      <c r="U725" s="26"/>
      <c r="V725" s="26"/>
      <c r="W725" s="26"/>
      <c r="X725" s="26"/>
      <c r="Y725" s="26"/>
      <c r="Z725" s="26"/>
      <c r="AA725" s="26"/>
    </row>
    <row r="726" spans="1:27" ht="60" customHeight="1" x14ac:dyDescent="0.2">
      <c r="A726" s="71"/>
      <c r="B726" s="71"/>
      <c r="C726" s="101"/>
      <c r="D726" s="26"/>
      <c r="E726" s="26"/>
      <c r="F726" s="26"/>
      <c r="G726" s="26"/>
      <c r="H726" s="26"/>
      <c r="I726" s="26"/>
      <c r="J726" s="26"/>
      <c r="K726" s="26"/>
      <c r="L726" s="69"/>
      <c r="M726" s="130"/>
      <c r="N726" s="26"/>
      <c r="O726" s="26"/>
      <c r="P726" s="26"/>
      <c r="Q726" s="26"/>
      <c r="R726" s="26"/>
      <c r="S726" s="26"/>
      <c r="T726" s="26"/>
      <c r="U726" s="26"/>
      <c r="V726" s="26"/>
      <c r="W726" s="26"/>
      <c r="X726" s="26"/>
      <c r="Y726" s="26"/>
      <c r="Z726" s="26"/>
      <c r="AA726" s="26"/>
    </row>
    <row r="727" spans="1:27" ht="60" customHeight="1" x14ac:dyDescent="0.2">
      <c r="A727" s="71"/>
      <c r="B727" s="71"/>
      <c r="C727" s="101"/>
      <c r="D727" s="26"/>
      <c r="E727" s="26"/>
      <c r="F727" s="26"/>
      <c r="G727" s="26"/>
      <c r="H727" s="26"/>
      <c r="I727" s="26"/>
      <c r="J727" s="26"/>
      <c r="K727" s="26"/>
      <c r="L727" s="69"/>
      <c r="M727" s="130"/>
      <c r="N727" s="26"/>
      <c r="O727" s="26"/>
      <c r="P727" s="26"/>
      <c r="Q727" s="26"/>
      <c r="R727" s="26"/>
      <c r="S727" s="26"/>
      <c r="T727" s="26"/>
      <c r="U727" s="26"/>
      <c r="V727" s="26"/>
      <c r="W727" s="26"/>
      <c r="X727" s="26"/>
      <c r="Y727" s="26"/>
      <c r="Z727" s="26"/>
      <c r="AA727" s="26"/>
    </row>
    <row r="728" spans="1:27" ht="60" customHeight="1" x14ac:dyDescent="0.2">
      <c r="A728" s="71"/>
      <c r="B728" s="71"/>
      <c r="C728" s="101"/>
      <c r="D728" s="26"/>
      <c r="E728" s="26"/>
      <c r="F728" s="26"/>
      <c r="G728" s="26"/>
      <c r="H728" s="26"/>
      <c r="I728" s="26"/>
      <c r="J728" s="26"/>
      <c r="K728" s="26"/>
      <c r="L728" s="69"/>
      <c r="M728" s="130"/>
      <c r="N728" s="26"/>
      <c r="O728" s="26"/>
      <c r="P728" s="26"/>
      <c r="Q728" s="26"/>
      <c r="R728" s="26"/>
      <c r="S728" s="26"/>
      <c r="T728" s="26"/>
      <c r="U728" s="26"/>
      <c r="V728" s="26"/>
      <c r="W728" s="26"/>
      <c r="X728" s="26"/>
      <c r="Y728" s="26"/>
      <c r="Z728" s="26"/>
      <c r="AA728" s="26"/>
    </row>
    <row r="729" spans="1:27" ht="60" customHeight="1" x14ac:dyDescent="0.2">
      <c r="A729" s="71"/>
      <c r="B729" s="71"/>
      <c r="C729" s="101"/>
      <c r="D729" s="26"/>
      <c r="E729" s="26"/>
      <c r="F729" s="26"/>
      <c r="G729" s="26"/>
      <c r="H729" s="26"/>
      <c r="I729" s="26"/>
      <c r="J729" s="26"/>
      <c r="K729" s="26"/>
      <c r="L729" s="69"/>
      <c r="M729" s="130"/>
      <c r="N729" s="26"/>
      <c r="O729" s="26"/>
      <c r="P729" s="26"/>
      <c r="Q729" s="26"/>
      <c r="R729" s="26"/>
      <c r="S729" s="26"/>
      <c r="T729" s="26"/>
      <c r="U729" s="26"/>
      <c r="V729" s="26"/>
      <c r="W729" s="26"/>
      <c r="X729" s="26"/>
      <c r="Y729" s="26"/>
      <c r="Z729" s="26"/>
      <c r="AA729" s="26"/>
    </row>
    <row r="730" spans="1:27" ht="60" customHeight="1" x14ac:dyDescent="0.2">
      <c r="A730" s="71"/>
      <c r="B730" s="71"/>
      <c r="C730" s="101"/>
      <c r="D730" s="26"/>
      <c r="E730" s="26"/>
      <c r="F730" s="26"/>
      <c r="G730" s="26"/>
      <c r="H730" s="26"/>
      <c r="I730" s="26"/>
      <c r="J730" s="26"/>
      <c r="K730" s="26"/>
      <c r="L730" s="69"/>
      <c r="M730" s="130"/>
      <c r="N730" s="26"/>
      <c r="O730" s="26"/>
      <c r="P730" s="26"/>
      <c r="Q730" s="26"/>
      <c r="R730" s="26"/>
      <c r="S730" s="26"/>
      <c r="T730" s="26"/>
      <c r="U730" s="26"/>
      <c r="V730" s="26"/>
      <c r="W730" s="26"/>
      <c r="X730" s="26"/>
      <c r="Y730" s="26"/>
      <c r="Z730" s="26"/>
      <c r="AA730" s="26"/>
    </row>
    <row r="731" spans="1:27" ht="60" customHeight="1" x14ac:dyDescent="0.2">
      <c r="A731" s="71"/>
      <c r="B731" s="71"/>
      <c r="C731" s="101"/>
      <c r="D731" s="26"/>
      <c r="E731" s="26"/>
      <c r="F731" s="26"/>
      <c r="G731" s="26"/>
      <c r="H731" s="26"/>
      <c r="I731" s="26"/>
      <c r="J731" s="26"/>
      <c r="K731" s="26"/>
      <c r="L731" s="69"/>
      <c r="M731" s="130"/>
      <c r="N731" s="26"/>
      <c r="O731" s="26"/>
      <c r="P731" s="26"/>
      <c r="Q731" s="26"/>
      <c r="R731" s="26"/>
      <c r="S731" s="26"/>
      <c r="T731" s="26"/>
      <c r="U731" s="26"/>
      <c r="V731" s="26"/>
      <c r="W731" s="26"/>
      <c r="X731" s="26"/>
      <c r="Y731" s="26"/>
      <c r="Z731" s="26"/>
      <c r="AA731" s="26"/>
    </row>
    <row r="732" spans="1:27" ht="60" customHeight="1" x14ac:dyDescent="0.2">
      <c r="A732" s="71"/>
      <c r="B732" s="71"/>
      <c r="C732" s="101"/>
      <c r="D732" s="26"/>
      <c r="E732" s="26"/>
      <c r="F732" s="26"/>
      <c r="G732" s="26"/>
      <c r="H732" s="26"/>
      <c r="I732" s="26"/>
      <c r="J732" s="26"/>
      <c r="K732" s="26"/>
      <c r="L732" s="69"/>
      <c r="M732" s="130"/>
      <c r="N732" s="26"/>
      <c r="O732" s="26"/>
      <c r="P732" s="26"/>
      <c r="Q732" s="26"/>
      <c r="R732" s="26"/>
      <c r="S732" s="26"/>
      <c r="T732" s="26"/>
      <c r="U732" s="26"/>
      <c r="V732" s="26"/>
      <c r="W732" s="26"/>
      <c r="X732" s="26"/>
      <c r="Y732" s="26"/>
      <c r="Z732" s="26"/>
      <c r="AA732" s="26"/>
    </row>
    <row r="733" spans="1:27" ht="60" customHeight="1" x14ac:dyDescent="0.2">
      <c r="A733" s="71"/>
      <c r="B733" s="71"/>
      <c r="C733" s="101"/>
      <c r="D733" s="26"/>
      <c r="E733" s="26"/>
      <c r="F733" s="26"/>
      <c r="G733" s="26"/>
      <c r="H733" s="26"/>
      <c r="I733" s="26"/>
      <c r="J733" s="26"/>
      <c r="K733" s="26"/>
      <c r="L733" s="69"/>
      <c r="M733" s="130"/>
      <c r="N733" s="26"/>
      <c r="O733" s="26"/>
      <c r="P733" s="26"/>
      <c r="Q733" s="26"/>
      <c r="R733" s="26"/>
      <c r="S733" s="26"/>
      <c r="T733" s="26"/>
      <c r="U733" s="26"/>
      <c r="V733" s="26"/>
      <c r="W733" s="26"/>
      <c r="X733" s="26"/>
      <c r="Y733" s="26"/>
      <c r="Z733" s="26"/>
      <c r="AA733" s="26"/>
    </row>
    <row r="734" spans="1:27" ht="60" customHeight="1" x14ac:dyDescent="0.2">
      <c r="A734" s="71"/>
      <c r="B734" s="71"/>
      <c r="C734" s="101"/>
      <c r="D734" s="26"/>
      <c r="E734" s="26"/>
      <c r="F734" s="26"/>
      <c r="G734" s="26"/>
      <c r="H734" s="26"/>
      <c r="I734" s="26"/>
      <c r="J734" s="26"/>
      <c r="K734" s="26"/>
      <c r="L734" s="69"/>
      <c r="M734" s="130"/>
      <c r="N734" s="26"/>
      <c r="O734" s="26"/>
      <c r="P734" s="26"/>
      <c r="Q734" s="26"/>
      <c r="R734" s="26"/>
      <c r="S734" s="26"/>
      <c r="T734" s="26"/>
      <c r="U734" s="26"/>
      <c r="V734" s="26"/>
      <c r="W734" s="26"/>
      <c r="X734" s="26"/>
      <c r="Y734" s="26"/>
      <c r="Z734" s="26"/>
      <c r="AA734" s="26"/>
    </row>
    <row r="735" spans="1:27" ht="60" customHeight="1" x14ac:dyDescent="0.2">
      <c r="A735" s="71"/>
      <c r="B735" s="71"/>
      <c r="C735" s="101"/>
      <c r="D735" s="26"/>
      <c r="E735" s="26"/>
      <c r="F735" s="26"/>
      <c r="G735" s="26"/>
      <c r="H735" s="26"/>
      <c r="I735" s="26"/>
      <c r="J735" s="26"/>
      <c r="K735" s="26"/>
      <c r="L735" s="69"/>
      <c r="M735" s="130"/>
      <c r="N735" s="26"/>
      <c r="O735" s="26"/>
      <c r="P735" s="26"/>
      <c r="Q735" s="26"/>
      <c r="R735" s="26"/>
      <c r="S735" s="26"/>
      <c r="T735" s="26"/>
      <c r="U735" s="26"/>
      <c r="V735" s="26"/>
      <c r="W735" s="26"/>
      <c r="X735" s="26"/>
      <c r="Y735" s="26"/>
      <c r="Z735" s="26"/>
      <c r="AA735" s="26"/>
    </row>
    <row r="736" spans="1:27" ht="60" customHeight="1" x14ac:dyDescent="0.2">
      <c r="A736" s="71"/>
      <c r="B736" s="71"/>
      <c r="C736" s="101"/>
      <c r="D736" s="26"/>
      <c r="E736" s="26"/>
      <c r="F736" s="26"/>
      <c r="G736" s="26"/>
      <c r="H736" s="26"/>
      <c r="I736" s="26"/>
      <c r="J736" s="26"/>
      <c r="K736" s="26"/>
      <c r="L736" s="69"/>
      <c r="M736" s="130"/>
      <c r="N736" s="26"/>
      <c r="O736" s="26"/>
      <c r="P736" s="26"/>
      <c r="Q736" s="26"/>
      <c r="R736" s="26"/>
      <c r="S736" s="26"/>
      <c r="T736" s="26"/>
      <c r="U736" s="26"/>
      <c r="V736" s="26"/>
      <c r="W736" s="26"/>
      <c r="X736" s="26"/>
      <c r="Y736" s="26"/>
      <c r="Z736" s="26"/>
      <c r="AA736" s="26"/>
    </row>
    <row r="737" spans="1:27" ht="60" customHeight="1" x14ac:dyDescent="0.2">
      <c r="A737" s="71"/>
      <c r="B737" s="71"/>
      <c r="C737" s="101"/>
      <c r="D737" s="26"/>
      <c r="E737" s="26"/>
      <c r="F737" s="26"/>
      <c r="G737" s="26"/>
      <c r="H737" s="26"/>
      <c r="I737" s="26"/>
      <c r="J737" s="26"/>
      <c r="K737" s="26"/>
      <c r="L737" s="69"/>
      <c r="M737" s="130"/>
      <c r="N737" s="26"/>
      <c r="O737" s="26"/>
      <c r="P737" s="26"/>
      <c r="Q737" s="26"/>
      <c r="R737" s="26"/>
      <c r="S737" s="26"/>
      <c r="T737" s="26"/>
      <c r="U737" s="26"/>
      <c r="V737" s="26"/>
      <c r="W737" s="26"/>
      <c r="X737" s="26"/>
      <c r="Y737" s="26"/>
      <c r="Z737" s="26"/>
      <c r="AA737" s="26"/>
    </row>
    <row r="738" spans="1:27" ht="60" customHeight="1" x14ac:dyDescent="0.2">
      <c r="A738" s="71"/>
      <c r="B738" s="71"/>
      <c r="C738" s="101"/>
      <c r="D738" s="26"/>
      <c r="E738" s="26"/>
      <c r="F738" s="26"/>
      <c r="G738" s="26"/>
      <c r="H738" s="26"/>
      <c r="I738" s="26"/>
      <c r="J738" s="26"/>
      <c r="K738" s="26"/>
      <c r="L738" s="69"/>
      <c r="M738" s="130"/>
      <c r="N738" s="26"/>
      <c r="O738" s="26"/>
      <c r="P738" s="26"/>
      <c r="Q738" s="26"/>
      <c r="R738" s="26"/>
      <c r="S738" s="26"/>
      <c r="T738" s="26"/>
      <c r="U738" s="26"/>
      <c r="V738" s="26"/>
      <c r="W738" s="26"/>
      <c r="X738" s="26"/>
      <c r="Y738" s="26"/>
      <c r="Z738" s="26"/>
      <c r="AA738" s="26"/>
    </row>
    <row r="739" spans="1:27" ht="60" customHeight="1" x14ac:dyDescent="0.2">
      <c r="A739" s="71"/>
      <c r="B739" s="71"/>
      <c r="C739" s="101"/>
      <c r="D739" s="26"/>
      <c r="E739" s="26"/>
      <c r="F739" s="26"/>
      <c r="G739" s="26"/>
      <c r="H739" s="26"/>
      <c r="I739" s="26"/>
      <c r="J739" s="26"/>
      <c r="K739" s="26"/>
      <c r="L739" s="69"/>
      <c r="M739" s="130"/>
      <c r="N739" s="26"/>
      <c r="O739" s="26"/>
      <c r="P739" s="26"/>
      <c r="Q739" s="26"/>
      <c r="R739" s="26"/>
      <c r="S739" s="26"/>
      <c r="T739" s="26"/>
      <c r="U739" s="26"/>
      <c r="V739" s="26"/>
      <c r="W739" s="26"/>
      <c r="X739" s="26"/>
      <c r="Y739" s="26"/>
      <c r="Z739" s="26"/>
      <c r="AA739" s="26"/>
    </row>
    <row r="740" spans="1:27" ht="60" customHeight="1" x14ac:dyDescent="0.2">
      <c r="A740" s="71"/>
      <c r="B740" s="71"/>
      <c r="C740" s="101"/>
      <c r="D740" s="26"/>
      <c r="E740" s="26"/>
      <c r="F740" s="26"/>
      <c r="G740" s="26"/>
      <c r="H740" s="26"/>
      <c r="I740" s="26"/>
      <c r="J740" s="26"/>
      <c r="K740" s="26"/>
      <c r="L740" s="69"/>
      <c r="M740" s="130"/>
      <c r="N740" s="26"/>
      <c r="O740" s="26"/>
      <c r="P740" s="26"/>
      <c r="Q740" s="26"/>
      <c r="R740" s="26"/>
      <c r="S740" s="26"/>
      <c r="T740" s="26"/>
      <c r="U740" s="26"/>
      <c r="V740" s="26"/>
      <c r="W740" s="26"/>
      <c r="X740" s="26"/>
      <c r="Y740" s="26"/>
      <c r="Z740" s="26"/>
      <c r="AA740" s="26"/>
    </row>
    <row r="741" spans="1:27" ht="60" customHeight="1" x14ac:dyDescent="0.2">
      <c r="A741" s="71"/>
      <c r="B741" s="71"/>
      <c r="C741" s="101"/>
      <c r="D741" s="26"/>
      <c r="E741" s="26"/>
      <c r="F741" s="26"/>
      <c r="G741" s="26"/>
      <c r="H741" s="26"/>
      <c r="I741" s="26"/>
      <c r="J741" s="26"/>
      <c r="K741" s="26"/>
      <c r="L741" s="69"/>
      <c r="M741" s="130"/>
      <c r="N741" s="26"/>
      <c r="O741" s="26"/>
      <c r="P741" s="26"/>
      <c r="Q741" s="26"/>
      <c r="R741" s="26"/>
      <c r="S741" s="26"/>
      <c r="T741" s="26"/>
      <c r="U741" s="26"/>
      <c r="V741" s="26"/>
      <c r="W741" s="26"/>
      <c r="X741" s="26"/>
      <c r="Y741" s="26"/>
      <c r="Z741" s="26"/>
      <c r="AA741" s="26"/>
    </row>
    <row r="742" spans="1:27" ht="60" customHeight="1" x14ac:dyDescent="0.2">
      <c r="A742" s="71"/>
      <c r="B742" s="71"/>
      <c r="C742" s="101"/>
      <c r="D742" s="26"/>
      <c r="E742" s="26"/>
      <c r="F742" s="26"/>
      <c r="G742" s="26"/>
      <c r="H742" s="26"/>
      <c r="I742" s="26"/>
      <c r="J742" s="26"/>
      <c r="K742" s="26"/>
      <c r="L742" s="69"/>
      <c r="M742" s="130"/>
      <c r="N742" s="26"/>
      <c r="O742" s="26"/>
      <c r="P742" s="26"/>
      <c r="Q742" s="26"/>
      <c r="R742" s="26"/>
      <c r="S742" s="26"/>
      <c r="T742" s="26"/>
      <c r="U742" s="26"/>
      <c r="V742" s="26"/>
      <c r="W742" s="26"/>
      <c r="X742" s="26"/>
      <c r="Y742" s="26"/>
      <c r="Z742" s="26"/>
      <c r="AA742" s="26"/>
    </row>
    <row r="743" spans="1:27" ht="60" customHeight="1" x14ac:dyDescent="0.2">
      <c r="A743" s="71"/>
      <c r="B743" s="71"/>
      <c r="C743" s="101"/>
      <c r="D743" s="26"/>
      <c r="E743" s="26"/>
      <c r="F743" s="26"/>
      <c r="G743" s="26"/>
      <c r="H743" s="26"/>
      <c r="I743" s="26"/>
      <c r="J743" s="26"/>
      <c r="K743" s="26"/>
      <c r="L743" s="69"/>
      <c r="M743" s="130"/>
      <c r="N743" s="26"/>
      <c r="O743" s="26"/>
      <c r="P743" s="26"/>
      <c r="Q743" s="26"/>
      <c r="R743" s="26"/>
      <c r="S743" s="26"/>
      <c r="T743" s="26"/>
      <c r="U743" s="26"/>
      <c r="V743" s="26"/>
      <c r="W743" s="26"/>
      <c r="X743" s="26"/>
      <c r="Y743" s="26"/>
      <c r="Z743" s="26"/>
      <c r="AA743" s="26"/>
    </row>
    <row r="744" spans="1:27" ht="60" customHeight="1" x14ac:dyDescent="0.2">
      <c r="A744" s="71"/>
      <c r="B744" s="71"/>
      <c r="C744" s="101"/>
      <c r="D744" s="26"/>
      <c r="E744" s="26"/>
      <c r="F744" s="26"/>
      <c r="G744" s="26"/>
      <c r="H744" s="26"/>
      <c r="I744" s="26"/>
      <c r="J744" s="26"/>
      <c r="K744" s="26"/>
      <c r="L744" s="69"/>
      <c r="M744" s="130"/>
      <c r="N744" s="26"/>
      <c r="O744" s="26"/>
      <c r="P744" s="26"/>
      <c r="Q744" s="26"/>
      <c r="R744" s="26"/>
      <c r="S744" s="26"/>
      <c r="T744" s="26"/>
      <c r="U744" s="26"/>
      <c r="V744" s="26"/>
      <c r="W744" s="26"/>
      <c r="X744" s="26"/>
      <c r="Y744" s="26"/>
      <c r="Z744" s="26"/>
      <c r="AA744" s="26"/>
    </row>
    <row r="745" spans="1:27" ht="60" customHeight="1" x14ac:dyDescent="0.2">
      <c r="A745" s="71"/>
      <c r="B745" s="71"/>
      <c r="C745" s="101"/>
      <c r="D745" s="26"/>
      <c r="E745" s="26"/>
      <c r="F745" s="26"/>
      <c r="G745" s="26"/>
      <c r="H745" s="26"/>
      <c r="I745" s="26"/>
      <c r="J745" s="26"/>
      <c r="K745" s="26"/>
      <c r="L745" s="69"/>
      <c r="M745" s="130"/>
      <c r="N745" s="26"/>
      <c r="O745" s="26"/>
      <c r="P745" s="26"/>
      <c r="Q745" s="26"/>
      <c r="R745" s="26"/>
      <c r="S745" s="26"/>
      <c r="T745" s="26"/>
      <c r="U745" s="26"/>
      <c r="V745" s="26"/>
      <c r="W745" s="26"/>
      <c r="X745" s="26"/>
      <c r="Y745" s="26"/>
      <c r="Z745" s="26"/>
      <c r="AA745" s="26"/>
    </row>
    <row r="746" spans="1:27" ht="60" customHeight="1" x14ac:dyDescent="0.2">
      <c r="A746" s="71"/>
      <c r="B746" s="71"/>
      <c r="C746" s="101"/>
      <c r="D746" s="26"/>
      <c r="E746" s="26"/>
      <c r="F746" s="26"/>
      <c r="G746" s="26"/>
      <c r="H746" s="26"/>
      <c r="I746" s="26"/>
      <c r="J746" s="26"/>
      <c r="K746" s="26"/>
      <c r="L746" s="69"/>
      <c r="M746" s="130"/>
      <c r="N746" s="26"/>
      <c r="O746" s="26"/>
      <c r="P746" s="26"/>
      <c r="Q746" s="26"/>
      <c r="R746" s="26"/>
      <c r="S746" s="26"/>
      <c r="T746" s="26"/>
      <c r="U746" s="26"/>
      <c r="V746" s="26"/>
      <c r="W746" s="26"/>
      <c r="X746" s="26"/>
      <c r="Y746" s="26"/>
      <c r="Z746" s="26"/>
      <c r="AA746" s="26"/>
    </row>
    <row r="747" spans="1:27" ht="60" customHeight="1" x14ac:dyDescent="0.2">
      <c r="A747" s="71"/>
      <c r="B747" s="71"/>
      <c r="C747" s="101"/>
      <c r="D747" s="26"/>
      <c r="E747" s="26"/>
      <c r="F747" s="26"/>
      <c r="G747" s="26"/>
      <c r="H747" s="26"/>
      <c r="I747" s="26"/>
      <c r="J747" s="26"/>
      <c r="K747" s="26"/>
      <c r="L747" s="69"/>
      <c r="M747" s="130"/>
      <c r="N747" s="26"/>
      <c r="O747" s="26"/>
      <c r="P747" s="26"/>
      <c r="Q747" s="26"/>
      <c r="R747" s="26"/>
      <c r="S747" s="26"/>
      <c r="T747" s="26"/>
      <c r="U747" s="26"/>
      <c r="V747" s="26"/>
      <c r="W747" s="26"/>
      <c r="X747" s="26"/>
      <c r="Y747" s="26"/>
      <c r="Z747" s="26"/>
      <c r="AA747" s="26"/>
    </row>
    <row r="748" spans="1:27" ht="60" customHeight="1" x14ac:dyDescent="0.2">
      <c r="A748" s="71"/>
      <c r="B748" s="71"/>
      <c r="C748" s="101"/>
      <c r="D748" s="26"/>
      <c r="E748" s="26"/>
      <c r="F748" s="26"/>
      <c r="G748" s="26"/>
      <c r="H748" s="26"/>
      <c r="I748" s="26"/>
      <c r="J748" s="26"/>
      <c r="K748" s="26"/>
      <c r="L748" s="69"/>
      <c r="M748" s="130"/>
      <c r="N748" s="26"/>
      <c r="O748" s="26"/>
      <c r="P748" s="26"/>
      <c r="Q748" s="26"/>
      <c r="R748" s="26"/>
      <c r="S748" s="26"/>
      <c r="T748" s="26"/>
      <c r="U748" s="26"/>
      <c r="V748" s="26"/>
      <c r="W748" s="26"/>
      <c r="X748" s="26"/>
      <c r="Y748" s="26"/>
      <c r="Z748" s="26"/>
      <c r="AA748" s="26"/>
    </row>
    <row r="749" spans="1:27" ht="60" customHeight="1" x14ac:dyDescent="0.2">
      <c r="A749" s="71"/>
      <c r="B749" s="71"/>
      <c r="C749" s="101"/>
      <c r="D749" s="26"/>
      <c r="E749" s="26"/>
      <c r="F749" s="26"/>
      <c r="G749" s="26"/>
      <c r="H749" s="26"/>
      <c r="I749" s="26"/>
      <c r="J749" s="26"/>
      <c r="K749" s="26"/>
      <c r="L749" s="69"/>
      <c r="M749" s="130"/>
      <c r="N749" s="26"/>
      <c r="O749" s="26"/>
      <c r="P749" s="26"/>
      <c r="Q749" s="26"/>
      <c r="R749" s="26"/>
      <c r="S749" s="26"/>
      <c r="T749" s="26"/>
      <c r="U749" s="26"/>
      <c r="V749" s="26"/>
      <c r="W749" s="26"/>
      <c r="X749" s="26"/>
      <c r="Y749" s="26"/>
      <c r="Z749" s="26"/>
      <c r="AA749" s="26"/>
    </row>
    <row r="750" spans="1:27" ht="60" customHeight="1" x14ac:dyDescent="0.2">
      <c r="A750" s="71"/>
      <c r="B750" s="71"/>
      <c r="C750" s="101"/>
      <c r="D750" s="26"/>
      <c r="E750" s="26"/>
      <c r="F750" s="26"/>
      <c r="G750" s="26"/>
      <c r="H750" s="26"/>
      <c r="I750" s="26"/>
      <c r="J750" s="26"/>
      <c r="K750" s="26"/>
      <c r="L750" s="69"/>
      <c r="M750" s="130"/>
      <c r="N750" s="26"/>
      <c r="O750" s="26"/>
      <c r="P750" s="26"/>
      <c r="Q750" s="26"/>
      <c r="R750" s="26"/>
      <c r="S750" s="26"/>
      <c r="T750" s="26"/>
      <c r="U750" s="26"/>
      <c r="V750" s="26"/>
      <c r="W750" s="26"/>
      <c r="X750" s="26"/>
      <c r="Y750" s="26"/>
      <c r="Z750" s="26"/>
      <c r="AA750" s="26"/>
    </row>
    <row r="751" spans="1:27" ht="60" customHeight="1" x14ac:dyDescent="0.2">
      <c r="A751" s="71"/>
      <c r="B751" s="71"/>
      <c r="C751" s="101"/>
      <c r="D751" s="26"/>
      <c r="E751" s="26"/>
      <c r="F751" s="26"/>
      <c r="G751" s="26"/>
      <c r="H751" s="26"/>
      <c r="I751" s="26"/>
      <c r="J751" s="26"/>
      <c r="K751" s="26"/>
      <c r="L751" s="69"/>
      <c r="M751" s="130"/>
      <c r="N751" s="26"/>
      <c r="O751" s="26"/>
      <c r="P751" s="26"/>
      <c r="Q751" s="26"/>
      <c r="R751" s="26"/>
      <c r="S751" s="26"/>
      <c r="T751" s="26"/>
      <c r="U751" s="26"/>
      <c r="V751" s="26"/>
      <c r="W751" s="26"/>
      <c r="X751" s="26"/>
      <c r="Y751" s="26"/>
      <c r="Z751" s="26"/>
      <c r="AA751" s="26"/>
    </row>
    <row r="752" spans="1:27" ht="60" customHeight="1" x14ac:dyDescent="0.2">
      <c r="A752" s="71"/>
      <c r="B752" s="71"/>
      <c r="C752" s="101"/>
      <c r="D752" s="26"/>
      <c r="E752" s="26"/>
      <c r="F752" s="26"/>
      <c r="G752" s="26"/>
      <c r="H752" s="26"/>
      <c r="I752" s="26"/>
      <c r="J752" s="26"/>
      <c r="K752" s="26"/>
      <c r="L752" s="69"/>
      <c r="M752" s="130"/>
      <c r="N752" s="26"/>
      <c r="O752" s="26"/>
      <c r="P752" s="26"/>
      <c r="Q752" s="26"/>
      <c r="R752" s="26"/>
      <c r="S752" s="26"/>
      <c r="T752" s="26"/>
      <c r="U752" s="26"/>
      <c r="V752" s="26"/>
      <c r="W752" s="26"/>
      <c r="X752" s="26"/>
      <c r="Y752" s="26"/>
      <c r="Z752" s="26"/>
      <c r="AA752" s="26"/>
    </row>
    <row r="753" spans="1:27" ht="60" customHeight="1" x14ac:dyDescent="0.2">
      <c r="A753" s="71"/>
      <c r="B753" s="71"/>
      <c r="C753" s="101"/>
      <c r="D753" s="26"/>
      <c r="E753" s="26"/>
      <c r="F753" s="26"/>
      <c r="G753" s="26"/>
      <c r="H753" s="26"/>
      <c r="I753" s="26"/>
      <c r="J753" s="26"/>
      <c r="K753" s="26"/>
      <c r="L753" s="69"/>
      <c r="M753" s="130"/>
      <c r="N753" s="26"/>
      <c r="O753" s="26"/>
      <c r="P753" s="26"/>
      <c r="Q753" s="26"/>
      <c r="R753" s="26"/>
      <c r="S753" s="26"/>
      <c r="T753" s="26"/>
      <c r="U753" s="26"/>
      <c r="V753" s="26"/>
      <c r="W753" s="26"/>
      <c r="X753" s="26"/>
      <c r="Y753" s="26"/>
      <c r="Z753" s="26"/>
      <c r="AA753" s="26"/>
    </row>
    <row r="754" spans="1:27" ht="60" customHeight="1" x14ac:dyDescent="0.2">
      <c r="A754" s="71"/>
      <c r="B754" s="71"/>
      <c r="C754" s="101"/>
      <c r="D754" s="26"/>
      <c r="E754" s="26"/>
      <c r="F754" s="26"/>
      <c r="G754" s="26"/>
      <c r="H754" s="26"/>
      <c r="I754" s="26"/>
      <c r="J754" s="26"/>
      <c r="K754" s="26"/>
      <c r="L754" s="69"/>
      <c r="M754" s="130"/>
      <c r="N754" s="26"/>
      <c r="O754" s="26"/>
      <c r="P754" s="26"/>
      <c r="Q754" s="26"/>
      <c r="R754" s="26"/>
      <c r="S754" s="26"/>
      <c r="T754" s="26"/>
      <c r="U754" s="26"/>
      <c r="V754" s="26"/>
      <c r="W754" s="26"/>
      <c r="X754" s="26"/>
      <c r="Y754" s="26"/>
      <c r="Z754" s="26"/>
      <c r="AA754" s="26"/>
    </row>
    <row r="755" spans="1:27" ht="60" customHeight="1" x14ac:dyDescent="0.2">
      <c r="A755" s="71"/>
      <c r="B755" s="71"/>
      <c r="C755" s="101"/>
      <c r="D755" s="26"/>
      <c r="E755" s="26"/>
      <c r="F755" s="26"/>
      <c r="G755" s="26"/>
      <c r="H755" s="26"/>
      <c r="I755" s="26"/>
      <c r="J755" s="26"/>
      <c r="K755" s="26"/>
      <c r="L755" s="69"/>
      <c r="M755" s="130"/>
      <c r="N755" s="26"/>
      <c r="O755" s="26"/>
      <c r="P755" s="26"/>
      <c r="Q755" s="26"/>
      <c r="R755" s="26"/>
      <c r="S755" s="26"/>
      <c r="T755" s="26"/>
      <c r="U755" s="26"/>
      <c r="V755" s="26"/>
      <c r="W755" s="26"/>
      <c r="X755" s="26"/>
      <c r="Y755" s="26"/>
      <c r="Z755" s="26"/>
      <c r="AA755" s="26"/>
    </row>
    <row r="756" spans="1:27" ht="60" customHeight="1" x14ac:dyDescent="0.2">
      <c r="A756" s="71"/>
      <c r="B756" s="71"/>
      <c r="C756" s="101"/>
      <c r="D756" s="26"/>
      <c r="E756" s="26"/>
      <c r="F756" s="26"/>
      <c r="G756" s="26"/>
      <c r="H756" s="26"/>
      <c r="I756" s="26"/>
      <c r="J756" s="26"/>
      <c r="K756" s="26"/>
      <c r="L756" s="69"/>
      <c r="M756" s="130"/>
      <c r="N756" s="26"/>
      <c r="O756" s="26"/>
      <c r="P756" s="26"/>
      <c r="Q756" s="26"/>
      <c r="R756" s="26"/>
      <c r="S756" s="26"/>
      <c r="T756" s="26"/>
      <c r="U756" s="26"/>
      <c r="V756" s="26"/>
      <c r="W756" s="26"/>
      <c r="X756" s="26"/>
      <c r="Y756" s="26"/>
      <c r="Z756" s="26"/>
      <c r="AA756" s="26"/>
    </row>
    <row r="757" spans="1:27" ht="60" customHeight="1" x14ac:dyDescent="0.2">
      <c r="A757" s="71"/>
      <c r="B757" s="71"/>
      <c r="C757" s="101"/>
      <c r="D757" s="26"/>
      <c r="E757" s="26"/>
      <c r="F757" s="26"/>
      <c r="G757" s="26"/>
      <c r="H757" s="26"/>
      <c r="I757" s="26"/>
      <c r="J757" s="26"/>
      <c r="K757" s="26"/>
      <c r="L757" s="69"/>
      <c r="M757" s="130"/>
      <c r="N757" s="26"/>
      <c r="O757" s="26"/>
      <c r="P757" s="26"/>
      <c r="Q757" s="26"/>
      <c r="R757" s="26"/>
      <c r="S757" s="26"/>
      <c r="T757" s="26"/>
      <c r="U757" s="26"/>
      <c r="V757" s="26"/>
      <c r="W757" s="26"/>
      <c r="X757" s="26"/>
      <c r="Y757" s="26"/>
      <c r="Z757" s="26"/>
      <c r="AA757" s="26"/>
    </row>
    <row r="758" spans="1:27" ht="60" customHeight="1" x14ac:dyDescent="0.2">
      <c r="A758" s="71"/>
      <c r="B758" s="71"/>
      <c r="C758" s="101"/>
      <c r="D758" s="26"/>
      <c r="E758" s="26"/>
      <c r="F758" s="26"/>
      <c r="G758" s="26"/>
      <c r="H758" s="26"/>
      <c r="I758" s="26"/>
      <c r="J758" s="26"/>
      <c r="K758" s="26"/>
      <c r="L758" s="69"/>
      <c r="M758" s="130"/>
      <c r="N758" s="26"/>
      <c r="O758" s="26"/>
      <c r="P758" s="26"/>
      <c r="Q758" s="26"/>
      <c r="R758" s="26"/>
      <c r="S758" s="26"/>
      <c r="T758" s="26"/>
      <c r="U758" s="26"/>
      <c r="V758" s="26"/>
      <c r="W758" s="26"/>
      <c r="X758" s="26"/>
      <c r="Y758" s="26"/>
      <c r="Z758" s="26"/>
      <c r="AA758" s="26"/>
    </row>
    <row r="759" spans="1:27" ht="60" customHeight="1" x14ac:dyDescent="0.2">
      <c r="A759" s="71"/>
      <c r="B759" s="71"/>
      <c r="C759" s="101"/>
      <c r="D759" s="26"/>
      <c r="E759" s="26"/>
      <c r="F759" s="26"/>
      <c r="G759" s="26"/>
      <c r="H759" s="26"/>
      <c r="I759" s="26"/>
      <c r="J759" s="26"/>
      <c r="K759" s="26"/>
      <c r="L759" s="69"/>
      <c r="M759" s="130"/>
      <c r="N759" s="26"/>
      <c r="O759" s="26"/>
      <c r="P759" s="26"/>
      <c r="Q759" s="26"/>
      <c r="R759" s="26"/>
      <c r="S759" s="26"/>
      <c r="T759" s="26"/>
      <c r="U759" s="26"/>
      <c r="V759" s="26"/>
      <c r="W759" s="26"/>
      <c r="X759" s="26"/>
      <c r="Y759" s="26"/>
      <c r="Z759" s="26"/>
      <c r="AA759" s="26"/>
    </row>
    <row r="760" spans="1:27" ht="60" customHeight="1" x14ac:dyDescent="0.2">
      <c r="A760" s="71"/>
      <c r="B760" s="71"/>
      <c r="C760" s="101"/>
      <c r="D760" s="26"/>
      <c r="E760" s="26"/>
      <c r="F760" s="26"/>
      <c r="G760" s="26"/>
      <c r="H760" s="26"/>
      <c r="I760" s="26"/>
      <c r="J760" s="26"/>
      <c r="K760" s="26"/>
      <c r="L760" s="69"/>
      <c r="M760" s="130"/>
      <c r="N760" s="26"/>
      <c r="O760" s="26"/>
      <c r="P760" s="26"/>
      <c r="Q760" s="26"/>
      <c r="R760" s="26"/>
      <c r="S760" s="26"/>
      <c r="T760" s="26"/>
      <c r="U760" s="26"/>
      <c r="V760" s="26"/>
      <c r="W760" s="26"/>
      <c r="X760" s="26"/>
      <c r="Y760" s="26"/>
      <c r="Z760" s="26"/>
      <c r="AA760" s="26"/>
    </row>
    <row r="761" spans="1:27" ht="60" customHeight="1" x14ac:dyDescent="0.2">
      <c r="A761" s="71"/>
      <c r="B761" s="71"/>
      <c r="C761" s="101"/>
      <c r="D761" s="26"/>
      <c r="E761" s="26"/>
      <c r="F761" s="26"/>
      <c r="G761" s="26"/>
      <c r="H761" s="26"/>
      <c r="I761" s="26"/>
      <c r="J761" s="26"/>
      <c r="K761" s="26"/>
      <c r="L761" s="69"/>
      <c r="M761" s="130"/>
      <c r="N761" s="26"/>
      <c r="O761" s="26"/>
      <c r="P761" s="26"/>
      <c r="Q761" s="26"/>
      <c r="R761" s="26"/>
      <c r="S761" s="26"/>
      <c r="T761" s="26"/>
      <c r="U761" s="26"/>
      <c r="V761" s="26"/>
      <c r="W761" s="26"/>
      <c r="X761" s="26"/>
      <c r="Y761" s="26"/>
      <c r="Z761" s="26"/>
      <c r="AA761" s="26"/>
    </row>
    <row r="762" spans="1:27" ht="60" customHeight="1" x14ac:dyDescent="0.2">
      <c r="A762" s="71"/>
      <c r="B762" s="71"/>
      <c r="C762" s="101"/>
      <c r="D762" s="26"/>
      <c r="E762" s="26"/>
      <c r="F762" s="26"/>
      <c r="G762" s="26"/>
      <c r="H762" s="26"/>
      <c r="I762" s="26"/>
      <c r="J762" s="26"/>
      <c r="K762" s="26"/>
      <c r="L762" s="69"/>
      <c r="M762" s="130"/>
      <c r="N762" s="26"/>
      <c r="O762" s="26"/>
      <c r="P762" s="26"/>
      <c r="Q762" s="26"/>
      <c r="R762" s="26"/>
      <c r="S762" s="26"/>
      <c r="T762" s="26"/>
      <c r="U762" s="26"/>
      <c r="V762" s="26"/>
      <c r="W762" s="26"/>
      <c r="X762" s="26"/>
      <c r="Y762" s="26"/>
      <c r="Z762" s="26"/>
      <c r="AA762" s="26"/>
    </row>
    <row r="763" spans="1:27" ht="60" customHeight="1" x14ac:dyDescent="0.2">
      <c r="A763" s="71"/>
      <c r="B763" s="71"/>
      <c r="C763" s="101"/>
      <c r="D763" s="26"/>
      <c r="E763" s="26"/>
      <c r="F763" s="26"/>
      <c r="G763" s="26"/>
      <c r="H763" s="26"/>
      <c r="I763" s="26"/>
      <c r="J763" s="26"/>
      <c r="K763" s="26"/>
      <c r="L763" s="69"/>
      <c r="M763" s="130"/>
      <c r="N763" s="26"/>
      <c r="O763" s="26"/>
      <c r="P763" s="26"/>
      <c r="Q763" s="26"/>
      <c r="R763" s="26"/>
      <c r="S763" s="26"/>
      <c r="T763" s="26"/>
      <c r="U763" s="26"/>
      <c r="V763" s="26"/>
      <c r="W763" s="26"/>
      <c r="X763" s="26"/>
      <c r="Y763" s="26"/>
      <c r="Z763" s="26"/>
      <c r="AA763" s="26"/>
    </row>
    <row r="764" spans="1:27" ht="60" customHeight="1" x14ac:dyDescent="0.2">
      <c r="A764" s="71"/>
      <c r="B764" s="71"/>
      <c r="C764" s="101"/>
      <c r="D764" s="26"/>
      <c r="E764" s="26"/>
      <c r="F764" s="26"/>
      <c r="G764" s="26"/>
      <c r="H764" s="26"/>
      <c r="I764" s="26"/>
      <c r="J764" s="26"/>
      <c r="K764" s="26"/>
      <c r="L764" s="69"/>
      <c r="M764" s="130"/>
      <c r="N764" s="26"/>
      <c r="O764" s="26"/>
      <c r="P764" s="26"/>
      <c r="Q764" s="26"/>
      <c r="R764" s="26"/>
      <c r="S764" s="26"/>
      <c r="T764" s="26"/>
      <c r="U764" s="26"/>
      <c r="V764" s="26"/>
      <c r="W764" s="26"/>
      <c r="X764" s="26"/>
      <c r="Y764" s="26"/>
      <c r="Z764" s="26"/>
      <c r="AA764" s="26"/>
    </row>
    <row r="765" spans="1:27" ht="60" customHeight="1" x14ac:dyDescent="0.2">
      <c r="A765" s="71"/>
      <c r="B765" s="71"/>
      <c r="C765" s="101"/>
      <c r="D765" s="26"/>
      <c r="E765" s="26"/>
      <c r="F765" s="26"/>
      <c r="G765" s="26"/>
      <c r="H765" s="26"/>
      <c r="I765" s="26"/>
      <c r="J765" s="26"/>
      <c r="K765" s="26"/>
      <c r="L765" s="69"/>
      <c r="M765" s="130"/>
      <c r="N765" s="26"/>
      <c r="O765" s="26"/>
      <c r="P765" s="26"/>
      <c r="Q765" s="26"/>
      <c r="R765" s="26"/>
      <c r="S765" s="26"/>
      <c r="T765" s="26"/>
      <c r="U765" s="26"/>
      <c r="V765" s="26"/>
      <c r="W765" s="26"/>
      <c r="X765" s="26"/>
      <c r="Y765" s="26"/>
      <c r="Z765" s="26"/>
      <c r="AA765" s="26"/>
    </row>
    <row r="766" spans="1:27" ht="60" customHeight="1" x14ac:dyDescent="0.2">
      <c r="A766" s="71"/>
      <c r="B766" s="71"/>
      <c r="C766" s="101"/>
      <c r="D766" s="26"/>
      <c r="E766" s="26"/>
      <c r="F766" s="26"/>
      <c r="G766" s="26"/>
      <c r="H766" s="26"/>
      <c r="I766" s="26"/>
      <c r="J766" s="26"/>
      <c r="K766" s="26"/>
      <c r="L766" s="69"/>
      <c r="M766" s="130"/>
      <c r="N766" s="26"/>
      <c r="O766" s="26"/>
      <c r="P766" s="26"/>
      <c r="Q766" s="26"/>
      <c r="R766" s="26"/>
      <c r="S766" s="26"/>
      <c r="T766" s="26"/>
      <c r="U766" s="26"/>
      <c r="V766" s="26"/>
      <c r="W766" s="26"/>
      <c r="X766" s="26"/>
      <c r="Y766" s="26"/>
      <c r="Z766" s="26"/>
      <c r="AA766" s="26"/>
    </row>
    <row r="767" spans="1:27" ht="60" customHeight="1" x14ac:dyDescent="0.2">
      <c r="A767" s="71"/>
      <c r="B767" s="71"/>
      <c r="C767" s="101"/>
      <c r="D767" s="26"/>
      <c r="E767" s="26"/>
      <c r="F767" s="26"/>
      <c r="G767" s="26"/>
      <c r="H767" s="26"/>
      <c r="I767" s="26"/>
      <c r="J767" s="26"/>
      <c r="K767" s="26"/>
      <c r="L767" s="69"/>
      <c r="M767" s="130"/>
      <c r="N767" s="26"/>
      <c r="O767" s="26"/>
      <c r="P767" s="26"/>
      <c r="Q767" s="26"/>
      <c r="R767" s="26"/>
      <c r="S767" s="26"/>
      <c r="T767" s="26"/>
      <c r="U767" s="26"/>
      <c r="V767" s="26"/>
      <c r="W767" s="26"/>
      <c r="X767" s="26"/>
      <c r="Y767" s="26"/>
      <c r="Z767" s="26"/>
      <c r="AA767" s="26"/>
    </row>
    <row r="768" spans="1:27" ht="60" customHeight="1" x14ac:dyDescent="0.2">
      <c r="A768" s="71"/>
      <c r="B768" s="71"/>
      <c r="C768" s="101"/>
      <c r="D768" s="26"/>
      <c r="E768" s="26"/>
      <c r="F768" s="26"/>
      <c r="G768" s="26"/>
      <c r="H768" s="26"/>
      <c r="I768" s="26"/>
      <c r="J768" s="26"/>
      <c r="K768" s="26"/>
      <c r="L768" s="69"/>
      <c r="M768" s="130"/>
      <c r="N768" s="26"/>
      <c r="O768" s="26"/>
      <c r="P768" s="26"/>
      <c r="Q768" s="26"/>
      <c r="R768" s="26"/>
      <c r="S768" s="26"/>
      <c r="T768" s="26"/>
      <c r="U768" s="26"/>
      <c r="V768" s="26"/>
      <c r="W768" s="26"/>
      <c r="X768" s="26"/>
      <c r="Y768" s="26"/>
      <c r="Z768" s="26"/>
      <c r="AA768" s="26"/>
    </row>
    <row r="769" spans="1:27" ht="60" customHeight="1" x14ac:dyDescent="0.2">
      <c r="A769" s="71"/>
      <c r="B769" s="71"/>
      <c r="C769" s="101"/>
      <c r="D769" s="26"/>
      <c r="E769" s="26"/>
      <c r="F769" s="26"/>
      <c r="G769" s="26"/>
      <c r="H769" s="26"/>
      <c r="I769" s="26"/>
      <c r="J769" s="26"/>
      <c r="K769" s="26"/>
      <c r="L769" s="69"/>
      <c r="M769" s="130"/>
      <c r="N769" s="26"/>
      <c r="O769" s="26"/>
      <c r="P769" s="26"/>
      <c r="Q769" s="26"/>
      <c r="R769" s="26"/>
      <c r="S769" s="26"/>
      <c r="T769" s="26"/>
      <c r="U769" s="26"/>
      <c r="V769" s="26"/>
      <c r="W769" s="26"/>
      <c r="X769" s="26"/>
      <c r="Y769" s="26"/>
      <c r="Z769" s="26"/>
      <c r="AA769" s="26"/>
    </row>
    <row r="770" spans="1:27" ht="60" customHeight="1" x14ac:dyDescent="0.2">
      <c r="A770" s="71"/>
      <c r="B770" s="71"/>
      <c r="C770" s="101"/>
      <c r="D770" s="26"/>
      <c r="E770" s="26"/>
      <c r="F770" s="26"/>
      <c r="G770" s="26"/>
      <c r="H770" s="26"/>
      <c r="I770" s="26"/>
      <c r="J770" s="26"/>
      <c r="K770" s="26"/>
      <c r="L770" s="69"/>
      <c r="M770" s="130"/>
      <c r="N770" s="26"/>
      <c r="O770" s="26"/>
      <c r="P770" s="26"/>
      <c r="Q770" s="26"/>
      <c r="R770" s="26"/>
      <c r="S770" s="26"/>
      <c r="T770" s="26"/>
      <c r="U770" s="26"/>
      <c r="V770" s="26"/>
      <c r="W770" s="26"/>
      <c r="X770" s="26"/>
      <c r="Y770" s="26"/>
      <c r="Z770" s="26"/>
      <c r="AA770" s="26"/>
    </row>
    <row r="771" spans="1:27" ht="60" customHeight="1" x14ac:dyDescent="0.2">
      <c r="A771" s="71"/>
      <c r="B771" s="71"/>
      <c r="C771" s="101"/>
      <c r="D771" s="26"/>
      <c r="E771" s="26"/>
      <c r="F771" s="26"/>
      <c r="G771" s="26"/>
      <c r="H771" s="26"/>
      <c r="I771" s="26"/>
      <c r="J771" s="26"/>
      <c r="K771" s="26"/>
      <c r="L771" s="69"/>
      <c r="M771" s="130"/>
      <c r="N771" s="26"/>
      <c r="O771" s="26"/>
      <c r="P771" s="26"/>
      <c r="Q771" s="26"/>
      <c r="R771" s="26"/>
      <c r="S771" s="26"/>
      <c r="T771" s="26"/>
      <c r="U771" s="26"/>
      <c r="V771" s="26"/>
      <c r="W771" s="26"/>
      <c r="X771" s="26"/>
      <c r="Y771" s="26"/>
      <c r="Z771" s="26"/>
      <c r="AA771" s="26"/>
    </row>
    <row r="772" spans="1:27" ht="60" customHeight="1" x14ac:dyDescent="0.2">
      <c r="A772" s="71"/>
      <c r="B772" s="71"/>
      <c r="C772" s="101"/>
      <c r="D772" s="26"/>
      <c r="E772" s="26"/>
      <c r="F772" s="26"/>
      <c r="G772" s="26"/>
      <c r="H772" s="26"/>
      <c r="I772" s="26"/>
      <c r="J772" s="26"/>
      <c r="K772" s="26"/>
      <c r="L772" s="69"/>
      <c r="M772" s="130"/>
      <c r="N772" s="26"/>
      <c r="O772" s="26"/>
      <c r="P772" s="26"/>
      <c r="Q772" s="26"/>
      <c r="R772" s="26"/>
      <c r="S772" s="26"/>
      <c r="T772" s="26"/>
      <c r="U772" s="26"/>
      <c r="V772" s="26"/>
      <c r="W772" s="26"/>
      <c r="X772" s="26"/>
      <c r="Y772" s="26"/>
      <c r="Z772" s="26"/>
      <c r="AA772" s="26"/>
    </row>
    <row r="773" spans="1:27" ht="60" customHeight="1" x14ac:dyDescent="0.2">
      <c r="A773" s="71"/>
      <c r="B773" s="71"/>
      <c r="C773" s="101"/>
      <c r="D773" s="26"/>
      <c r="E773" s="26"/>
      <c r="F773" s="26"/>
      <c r="G773" s="26"/>
      <c r="H773" s="26"/>
      <c r="I773" s="26"/>
      <c r="J773" s="26"/>
      <c r="K773" s="26"/>
      <c r="L773" s="69"/>
      <c r="M773" s="130"/>
      <c r="N773" s="26"/>
      <c r="O773" s="26"/>
      <c r="P773" s="26"/>
      <c r="Q773" s="26"/>
      <c r="R773" s="26"/>
      <c r="S773" s="26"/>
      <c r="T773" s="26"/>
      <c r="U773" s="26"/>
      <c r="V773" s="26"/>
      <c r="W773" s="26"/>
      <c r="X773" s="26"/>
      <c r="Y773" s="26"/>
      <c r="Z773" s="26"/>
      <c r="AA773" s="26"/>
    </row>
    <row r="774" spans="1:27" ht="60" customHeight="1" x14ac:dyDescent="0.2">
      <c r="A774" s="71"/>
      <c r="B774" s="71"/>
      <c r="C774" s="101"/>
      <c r="D774" s="26"/>
      <c r="E774" s="26"/>
      <c r="F774" s="26"/>
      <c r="G774" s="26"/>
      <c r="H774" s="26"/>
      <c r="I774" s="26"/>
      <c r="J774" s="26"/>
      <c r="K774" s="26"/>
      <c r="L774" s="69"/>
      <c r="M774" s="130"/>
      <c r="N774" s="26"/>
      <c r="O774" s="26"/>
      <c r="P774" s="26"/>
      <c r="Q774" s="26"/>
      <c r="R774" s="26"/>
      <c r="S774" s="26"/>
      <c r="T774" s="26"/>
      <c r="U774" s="26"/>
      <c r="V774" s="26"/>
      <c r="W774" s="26"/>
      <c r="X774" s="26"/>
      <c r="Y774" s="26"/>
      <c r="Z774" s="26"/>
      <c r="AA774" s="26"/>
    </row>
    <row r="775" spans="1:27" ht="60" customHeight="1" x14ac:dyDescent="0.2">
      <c r="A775" s="71"/>
      <c r="B775" s="71"/>
      <c r="C775" s="101"/>
      <c r="D775" s="26"/>
      <c r="E775" s="26"/>
      <c r="F775" s="26"/>
      <c r="G775" s="26"/>
      <c r="H775" s="26"/>
      <c r="I775" s="26"/>
      <c r="J775" s="26"/>
      <c r="K775" s="26"/>
      <c r="L775" s="69"/>
      <c r="M775" s="130"/>
      <c r="N775" s="26"/>
      <c r="O775" s="26"/>
      <c r="P775" s="26"/>
      <c r="Q775" s="26"/>
      <c r="R775" s="26"/>
      <c r="S775" s="26"/>
      <c r="T775" s="26"/>
      <c r="U775" s="26"/>
      <c r="V775" s="26"/>
      <c r="W775" s="26"/>
      <c r="X775" s="26"/>
      <c r="Y775" s="26"/>
      <c r="Z775" s="26"/>
      <c r="AA775" s="26"/>
    </row>
    <row r="776" spans="1:27" ht="60" customHeight="1" x14ac:dyDescent="0.2">
      <c r="A776" s="71"/>
      <c r="B776" s="71"/>
      <c r="C776" s="101"/>
      <c r="D776" s="26"/>
      <c r="E776" s="26"/>
      <c r="F776" s="26"/>
      <c r="G776" s="26"/>
      <c r="H776" s="26"/>
      <c r="I776" s="26"/>
      <c r="J776" s="26"/>
      <c r="K776" s="26"/>
      <c r="L776" s="69"/>
      <c r="M776" s="130"/>
      <c r="N776" s="26"/>
      <c r="O776" s="26"/>
      <c r="P776" s="26"/>
      <c r="Q776" s="26"/>
      <c r="R776" s="26"/>
      <c r="S776" s="26"/>
      <c r="T776" s="26"/>
      <c r="U776" s="26"/>
      <c r="V776" s="26"/>
      <c r="W776" s="26"/>
      <c r="X776" s="26"/>
      <c r="Y776" s="26"/>
      <c r="Z776" s="26"/>
      <c r="AA776" s="26"/>
    </row>
    <row r="777" spans="1:27" ht="60" customHeight="1" x14ac:dyDescent="0.2">
      <c r="A777" s="71"/>
      <c r="B777" s="71"/>
      <c r="C777" s="101"/>
      <c r="D777" s="26"/>
      <c r="E777" s="26"/>
      <c r="F777" s="26"/>
      <c r="G777" s="26"/>
      <c r="H777" s="26"/>
      <c r="I777" s="26"/>
      <c r="J777" s="26"/>
      <c r="K777" s="26"/>
      <c r="L777" s="69"/>
      <c r="M777" s="130"/>
      <c r="N777" s="26"/>
      <c r="O777" s="26"/>
      <c r="P777" s="26"/>
      <c r="Q777" s="26"/>
      <c r="R777" s="26"/>
      <c r="S777" s="26"/>
      <c r="T777" s="26"/>
      <c r="U777" s="26"/>
      <c r="V777" s="26"/>
      <c r="W777" s="26"/>
      <c r="X777" s="26"/>
      <c r="Y777" s="26"/>
      <c r="Z777" s="26"/>
      <c r="AA777" s="26"/>
    </row>
    <row r="778" spans="1:27" ht="60" customHeight="1" x14ac:dyDescent="0.2">
      <c r="A778" s="71"/>
      <c r="B778" s="71"/>
      <c r="C778" s="101"/>
      <c r="D778" s="26"/>
      <c r="E778" s="26"/>
      <c r="F778" s="26"/>
      <c r="G778" s="26"/>
      <c r="H778" s="26"/>
      <c r="I778" s="26"/>
      <c r="J778" s="26"/>
      <c r="K778" s="26"/>
      <c r="L778" s="69"/>
      <c r="M778" s="130"/>
      <c r="N778" s="26"/>
      <c r="O778" s="26"/>
      <c r="P778" s="26"/>
      <c r="Q778" s="26"/>
      <c r="R778" s="26"/>
      <c r="S778" s="26"/>
      <c r="T778" s="26"/>
      <c r="U778" s="26"/>
      <c r="V778" s="26"/>
      <c r="W778" s="26"/>
      <c r="X778" s="26"/>
      <c r="Y778" s="26"/>
      <c r="Z778" s="26"/>
      <c r="AA778" s="26"/>
    </row>
    <row r="779" spans="1:27" ht="60" customHeight="1" x14ac:dyDescent="0.2">
      <c r="A779" s="71"/>
      <c r="B779" s="71"/>
      <c r="C779" s="101"/>
      <c r="D779" s="26"/>
      <c r="E779" s="26"/>
      <c r="F779" s="26"/>
      <c r="G779" s="26"/>
      <c r="H779" s="26"/>
      <c r="I779" s="26"/>
      <c r="J779" s="26"/>
      <c r="K779" s="26"/>
      <c r="L779" s="69"/>
      <c r="M779" s="130"/>
      <c r="N779" s="26"/>
      <c r="O779" s="26"/>
      <c r="P779" s="26"/>
      <c r="Q779" s="26"/>
      <c r="R779" s="26"/>
      <c r="S779" s="26"/>
      <c r="T779" s="26"/>
      <c r="U779" s="26"/>
      <c r="V779" s="26"/>
      <c r="W779" s="26"/>
      <c r="X779" s="26"/>
      <c r="Y779" s="26"/>
      <c r="Z779" s="26"/>
      <c r="AA779" s="26"/>
    </row>
    <row r="780" spans="1:27" ht="60" customHeight="1" x14ac:dyDescent="0.2">
      <c r="A780" s="71"/>
      <c r="B780" s="71"/>
      <c r="C780" s="101"/>
      <c r="D780" s="26"/>
      <c r="E780" s="26"/>
      <c r="F780" s="26"/>
      <c r="G780" s="26"/>
      <c r="H780" s="26"/>
      <c r="I780" s="26"/>
      <c r="J780" s="26"/>
      <c r="K780" s="26"/>
      <c r="L780" s="69"/>
      <c r="M780" s="130"/>
      <c r="N780" s="26"/>
      <c r="O780" s="26"/>
      <c r="P780" s="26"/>
      <c r="Q780" s="26"/>
      <c r="R780" s="26"/>
      <c r="S780" s="26"/>
      <c r="T780" s="26"/>
      <c r="U780" s="26"/>
      <c r="V780" s="26"/>
      <c r="W780" s="26"/>
      <c r="X780" s="26"/>
      <c r="Y780" s="26"/>
      <c r="Z780" s="26"/>
      <c r="AA780" s="26"/>
    </row>
    <row r="781" spans="1:27" ht="60" customHeight="1" x14ac:dyDescent="0.2">
      <c r="A781" s="71"/>
      <c r="B781" s="71"/>
      <c r="C781" s="101"/>
      <c r="D781" s="26"/>
      <c r="E781" s="26"/>
      <c r="F781" s="26"/>
      <c r="G781" s="26"/>
      <c r="H781" s="26"/>
      <c r="I781" s="26"/>
      <c r="J781" s="26"/>
      <c r="K781" s="26"/>
      <c r="L781" s="69"/>
      <c r="M781" s="130"/>
      <c r="N781" s="26"/>
      <c r="O781" s="26"/>
      <c r="P781" s="26"/>
      <c r="Q781" s="26"/>
      <c r="R781" s="26"/>
      <c r="S781" s="26"/>
      <c r="T781" s="26"/>
      <c r="U781" s="26"/>
      <c r="V781" s="26"/>
      <c r="W781" s="26"/>
      <c r="X781" s="26"/>
      <c r="Y781" s="26"/>
      <c r="Z781" s="26"/>
      <c r="AA781" s="26"/>
    </row>
    <row r="782" spans="1:27" ht="60" customHeight="1" x14ac:dyDescent="0.2">
      <c r="A782" s="71"/>
      <c r="B782" s="71"/>
      <c r="C782" s="101"/>
      <c r="D782" s="26"/>
      <c r="E782" s="26"/>
      <c r="F782" s="26"/>
      <c r="G782" s="26"/>
      <c r="H782" s="26"/>
      <c r="I782" s="26"/>
      <c r="J782" s="26"/>
      <c r="K782" s="26"/>
      <c r="L782" s="69"/>
      <c r="M782" s="130"/>
      <c r="N782" s="26"/>
      <c r="O782" s="26"/>
      <c r="P782" s="26"/>
      <c r="Q782" s="26"/>
      <c r="R782" s="26"/>
      <c r="S782" s="26"/>
      <c r="T782" s="26"/>
      <c r="U782" s="26"/>
      <c r="V782" s="26"/>
      <c r="W782" s="26"/>
      <c r="X782" s="26"/>
      <c r="Y782" s="26"/>
      <c r="Z782" s="26"/>
      <c r="AA782" s="26"/>
    </row>
    <row r="783" spans="1:27" ht="60" customHeight="1" x14ac:dyDescent="0.2">
      <c r="A783" s="71"/>
      <c r="B783" s="71"/>
      <c r="C783" s="101"/>
      <c r="D783" s="26"/>
      <c r="E783" s="26"/>
      <c r="F783" s="26"/>
      <c r="G783" s="26"/>
      <c r="H783" s="26"/>
      <c r="I783" s="26"/>
      <c r="J783" s="26"/>
      <c r="K783" s="26"/>
      <c r="L783" s="69"/>
      <c r="M783" s="130"/>
      <c r="N783" s="26"/>
      <c r="O783" s="26"/>
      <c r="P783" s="26"/>
      <c r="Q783" s="26"/>
      <c r="R783" s="26"/>
      <c r="S783" s="26"/>
      <c r="T783" s="26"/>
      <c r="U783" s="26"/>
      <c r="V783" s="26"/>
      <c r="W783" s="26"/>
      <c r="X783" s="26"/>
      <c r="Y783" s="26"/>
      <c r="Z783" s="26"/>
      <c r="AA783" s="26"/>
    </row>
    <row r="784" spans="1:27" ht="60" customHeight="1" x14ac:dyDescent="0.2">
      <c r="A784" s="71"/>
      <c r="B784" s="71"/>
      <c r="C784" s="101"/>
      <c r="D784" s="26"/>
      <c r="E784" s="26"/>
      <c r="F784" s="26"/>
      <c r="G784" s="26"/>
      <c r="H784" s="26"/>
      <c r="I784" s="26"/>
      <c r="J784" s="26"/>
      <c r="K784" s="26"/>
      <c r="L784" s="69"/>
      <c r="M784" s="130"/>
      <c r="N784" s="26"/>
      <c r="O784" s="26"/>
      <c r="P784" s="26"/>
      <c r="Q784" s="26"/>
      <c r="R784" s="26"/>
      <c r="S784" s="26"/>
      <c r="T784" s="26"/>
      <c r="U784" s="26"/>
      <c r="V784" s="26"/>
      <c r="W784" s="26"/>
      <c r="X784" s="26"/>
      <c r="Y784" s="26"/>
      <c r="Z784" s="26"/>
      <c r="AA784" s="26"/>
    </row>
    <row r="785" spans="1:27" ht="60" customHeight="1" x14ac:dyDescent="0.2">
      <c r="A785" s="71"/>
      <c r="B785" s="71"/>
      <c r="C785" s="101"/>
      <c r="D785" s="26"/>
      <c r="E785" s="26"/>
      <c r="F785" s="26"/>
      <c r="G785" s="26"/>
      <c r="H785" s="26"/>
      <c r="I785" s="26"/>
      <c r="J785" s="26"/>
      <c r="K785" s="26"/>
      <c r="L785" s="69"/>
      <c r="M785" s="130"/>
      <c r="N785" s="26"/>
      <c r="O785" s="26"/>
      <c r="P785" s="26"/>
      <c r="Q785" s="26"/>
      <c r="R785" s="26"/>
      <c r="S785" s="26"/>
      <c r="T785" s="26"/>
      <c r="U785" s="26"/>
      <c r="V785" s="26"/>
      <c r="W785" s="26"/>
      <c r="X785" s="26"/>
      <c r="Y785" s="26"/>
      <c r="Z785" s="26"/>
      <c r="AA785" s="26"/>
    </row>
    <row r="786" spans="1:27" ht="60" customHeight="1" x14ac:dyDescent="0.2">
      <c r="A786" s="71"/>
      <c r="B786" s="71"/>
      <c r="C786" s="101"/>
      <c r="D786" s="26"/>
      <c r="E786" s="26"/>
      <c r="F786" s="26"/>
      <c r="G786" s="26"/>
      <c r="H786" s="26"/>
      <c r="I786" s="26"/>
      <c r="J786" s="26"/>
      <c r="K786" s="26"/>
      <c r="L786" s="69"/>
      <c r="M786" s="130"/>
      <c r="N786" s="26"/>
      <c r="O786" s="26"/>
      <c r="P786" s="26"/>
      <c r="Q786" s="26"/>
      <c r="R786" s="26"/>
      <c r="S786" s="26"/>
      <c r="T786" s="26"/>
      <c r="U786" s="26"/>
      <c r="V786" s="26"/>
      <c r="W786" s="26"/>
      <c r="X786" s="26"/>
      <c r="Y786" s="26"/>
      <c r="Z786" s="26"/>
      <c r="AA786" s="26"/>
    </row>
    <row r="787" spans="1:27" ht="60" customHeight="1" x14ac:dyDescent="0.2">
      <c r="A787" s="71"/>
      <c r="B787" s="71"/>
      <c r="C787" s="101"/>
      <c r="D787" s="26"/>
      <c r="E787" s="26"/>
      <c r="F787" s="26"/>
      <c r="G787" s="26"/>
      <c r="H787" s="26"/>
      <c r="I787" s="26"/>
      <c r="J787" s="26"/>
      <c r="K787" s="26"/>
      <c r="L787" s="69"/>
      <c r="M787" s="130"/>
      <c r="N787" s="26"/>
      <c r="O787" s="26"/>
      <c r="P787" s="26"/>
      <c r="Q787" s="26"/>
      <c r="R787" s="26"/>
      <c r="S787" s="26"/>
      <c r="T787" s="26"/>
      <c r="U787" s="26"/>
      <c r="V787" s="26"/>
      <c r="W787" s="26"/>
      <c r="X787" s="26"/>
      <c r="Y787" s="26"/>
      <c r="Z787" s="26"/>
      <c r="AA787" s="26"/>
    </row>
    <row r="788" spans="1:27" ht="60" customHeight="1" x14ac:dyDescent="0.2">
      <c r="A788" s="71"/>
      <c r="B788" s="71"/>
      <c r="C788" s="101"/>
      <c r="D788" s="26"/>
      <c r="E788" s="26"/>
      <c r="F788" s="26"/>
      <c r="G788" s="26"/>
      <c r="H788" s="26"/>
      <c r="I788" s="26"/>
      <c r="J788" s="26"/>
      <c r="K788" s="26"/>
      <c r="L788" s="69"/>
      <c r="M788" s="130"/>
      <c r="N788" s="26"/>
      <c r="O788" s="26"/>
      <c r="P788" s="26"/>
      <c r="Q788" s="26"/>
      <c r="R788" s="26"/>
      <c r="S788" s="26"/>
      <c r="T788" s="26"/>
      <c r="U788" s="26"/>
      <c r="V788" s="26"/>
      <c r="W788" s="26"/>
      <c r="X788" s="26"/>
      <c r="Y788" s="26"/>
      <c r="Z788" s="26"/>
      <c r="AA788" s="26"/>
    </row>
    <row r="789" spans="1:27" ht="60" customHeight="1" x14ac:dyDescent="0.2">
      <c r="A789" s="71"/>
      <c r="B789" s="71"/>
      <c r="C789" s="101"/>
      <c r="D789" s="26"/>
      <c r="E789" s="26"/>
      <c r="F789" s="26"/>
      <c r="G789" s="26"/>
      <c r="H789" s="26"/>
      <c r="I789" s="26"/>
      <c r="J789" s="26"/>
      <c r="K789" s="26"/>
      <c r="L789" s="69"/>
      <c r="M789" s="130"/>
      <c r="N789" s="26"/>
      <c r="O789" s="26"/>
      <c r="P789" s="26"/>
      <c r="Q789" s="26"/>
      <c r="R789" s="26"/>
      <c r="S789" s="26"/>
      <c r="T789" s="26"/>
      <c r="U789" s="26"/>
      <c r="V789" s="26"/>
      <c r="W789" s="26"/>
      <c r="X789" s="26"/>
      <c r="Y789" s="26"/>
      <c r="Z789" s="26"/>
      <c r="AA789" s="26"/>
    </row>
    <row r="790" spans="1:27" ht="60" customHeight="1" x14ac:dyDescent="0.2">
      <c r="A790" s="71"/>
      <c r="B790" s="71"/>
      <c r="C790" s="101"/>
      <c r="D790" s="26"/>
      <c r="E790" s="26"/>
      <c r="F790" s="26"/>
      <c r="G790" s="26"/>
      <c r="H790" s="26"/>
      <c r="I790" s="26"/>
      <c r="J790" s="26"/>
      <c r="K790" s="26"/>
      <c r="L790" s="69"/>
      <c r="M790" s="130"/>
      <c r="N790" s="26"/>
      <c r="O790" s="26"/>
      <c r="P790" s="26"/>
      <c r="Q790" s="26"/>
      <c r="R790" s="26"/>
      <c r="S790" s="26"/>
      <c r="T790" s="26"/>
      <c r="U790" s="26"/>
      <c r="V790" s="26"/>
      <c r="W790" s="26"/>
      <c r="X790" s="26"/>
      <c r="Y790" s="26"/>
      <c r="Z790" s="26"/>
      <c r="AA790" s="26"/>
    </row>
    <row r="791" spans="1:27" ht="60" customHeight="1" x14ac:dyDescent="0.2">
      <c r="A791" s="71"/>
      <c r="B791" s="71"/>
      <c r="C791" s="101"/>
      <c r="D791" s="26"/>
      <c r="E791" s="26"/>
      <c r="F791" s="26"/>
      <c r="G791" s="26"/>
      <c r="H791" s="26"/>
      <c r="I791" s="26"/>
      <c r="J791" s="26"/>
      <c r="K791" s="26"/>
      <c r="L791" s="69"/>
      <c r="M791" s="130"/>
      <c r="N791" s="26"/>
      <c r="O791" s="26"/>
      <c r="P791" s="26"/>
      <c r="Q791" s="26"/>
      <c r="R791" s="26"/>
      <c r="S791" s="26"/>
      <c r="T791" s="26"/>
      <c r="U791" s="26"/>
      <c r="V791" s="26"/>
      <c r="W791" s="26"/>
      <c r="X791" s="26"/>
      <c r="Y791" s="26"/>
      <c r="Z791" s="26"/>
      <c r="AA791" s="26"/>
    </row>
    <row r="792" spans="1:27" ht="60" customHeight="1" x14ac:dyDescent="0.2">
      <c r="A792" s="71"/>
      <c r="B792" s="71"/>
      <c r="C792" s="101"/>
      <c r="D792" s="26"/>
      <c r="E792" s="26"/>
      <c r="F792" s="26"/>
      <c r="G792" s="26"/>
      <c r="H792" s="26"/>
      <c r="I792" s="26"/>
      <c r="J792" s="26"/>
      <c r="K792" s="26"/>
      <c r="L792" s="69"/>
      <c r="M792" s="130"/>
      <c r="N792" s="26"/>
      <c r="O792" s="26"/>
      <c r="P792" s="26"/>
      <c r="Q792" s="26"/>
      <c r="R792" s="26"/>
      <c r="S792" s="26"/>
      <c r="T792" s="26"/>
      <c r="U792" s="26"/>
      <c r="V792" s="26"/>
      <c r="W792" s="26"/>
      <c r="X792" s="26"/>
      <c r="Y792" s="26"/>
      <c r="Z792" s="26"/>
      <c r="AA792" s="26"/>
    </row>
    <row r="793" spans="1:27" ht="60" customHeight="1" x14ac:dyDescent="0.2">
      <c r="A793" s="71"/>
      <c r="B793" s="71"/>
      <c r="C793" s="101"/>
      <c r="D793" s="26"/>
      <c r="E793" s="26"/>
      <c r="F793" s="26"/>
      <c r="G793" s="26"/>
      <c r="H793" s="26"/>
      <c r="I793" s="26"/>
      <c r="J793" s="26"/>
      <c r="K793" s="26"/>
      <c r="L793" s="69"/>
      <c r="M793" s="130"/>
      <c r="N793" s="26"/>
      <c r="O793" s="26"/>
      <c r="P793" s="26"/>
      <c r="Q793" s="26"/>
      <c r="R793" s="26"/>
      <c r="S793" s="26"/>
      <c r="T793" s="26"/>
      <c r="U793" s="26"/>
      <c r="V793" s="26"/>
      <c r="W793" s="26"/>
      <c r="X793" s="26"/>
      <c r="Y793" s="26"/>
      <c r="Z793" s="26"/>
      <c r="AA793" s="26"/>
    </row>
    <row r="794" spans="1:27" ht="60" customHeight="1" x14ac:dyDescent="0.2">
      <c r="A794" s="71"/>
      <c r="B794" s="71"/>
      <c r="C794" s="101"/>
      <c r="D794" s="26"/>
      <c r="E794" s="26"/>
      <c r="F794" s="26"/>
      <c r="G794" s="26"/>
      <c r="H794" s="26"/>
      <c r="I794" s="26"/>
      <c r="J794" s="26"/>
      <c r="K794" s="26"/>
      <c r="L794" s="69"/>
      <c r="M794" s="130"/>
      <c r="N794" s="26"/>
      <c r="O794" s="26"/>
      <c r="P794" s="26"/>
      <c r="Q794" s="26"/>
      <c r="R794" s="26"/>
      <c r="S794" s="26"/>
      <c r="T794" s="26"/>
      <c r="U794" s="26"/>
      <c r="V794" s="26"/>
      <c r="W794" s="26"/>
      <c r="X794" s="26"/>
      <c r="Y794" s="26"/>
      <c r="Z794" s="26"/>
      <c r="AA794" s="26"/>
    </row>
    <row r="795" spans="1:27" ht="60" customHeight="1" x14ac:dyDescent="0.2">
      <c r="A795" s="71"/>
      <c r="B795" s="71"/>
      <c r="C795" s="101"/>
      <c r="D795" s="26"/>
      <c r="E795" s="26"/>
      <c r="F795" s="26"/>
      <c r="G795" s="26"/>
      <c r="H795" s="26"/>
      <c r="I795" s="26"/>
      <c r="J795" s="26"/>
      <c r="K795" s="26"/>
      <c r="L795" s="69"/>
      <c r="M795" s="130"/>
      <c r="N795" s="26"/>
      <c r="O795" s="26"/>
      <c r="P795" s="26"/>
      <c r="Q795" s="26"/>
      <c r="R795" s="26"/>
      <c r="S795" s="26"/>
      <c r="T795" s="26"/>
      <c r="U795" s="26"/>
      <c r="V795" s="26"/>
      <c r="W795" s="26"/>
      <c r="X795" s="26"/>
      <c r="Y795" s="26"/>
      <c r="Z795" s="26"/>
      <c r="AA795" s="26"/>
    </row>
    <row r="796" spans="1:27" ht="60" customHeight="1" x14ac:dyDescent="0.2">
      <c r="A796" s="71"/>
      <c r="B796" s="71"/>
      <c r="C796" s="101"/>
      <c r="D796" s="26"/>
      <c r="E796" s="26"/>
      <c r="F796" s="26"/>
      <c r="G796" s="26"/>
      <c r="H796" s="26"/>
      <c r="I796" s="26"/>
      <c r="J796" s="26"/>
      <c r="K796" s="26"/>
      <c r="L796" s="69"/>
      <c r="M796" s="130"/>
      <c r="N796" s="26"/>
      <c r="O796" s="26"/>
      <c r="P796" s="26"/>
      <c r="Q796" s="26"/>
      <c r="R796" s="26"/>
      <c r="S796" s="26"/>
      <c r="T796" s="26"/>
      <c r="U796" s="26"/>
      <c r="V796" s="26"/>
      <c r="W796" s="26"/>
      <c r="X796" s="26"/>
      <c r="Y796" s="26"/>
      <c r="Z796" s="26"/>
      <c r="AA796" s="26"/>
    </row>
    <row r="797" spans="1:27" ht="60" customHeight="1" x14ac:dyDescent="0.2">
      <c r="A797" s="71"/>
      <c r="B797" s="71"/>
      <c r="C797" s="101"/>
      <c r="D797" s="26"/>
      <c r="E797" s="26"/>
      <c r="F797" s="26"/>
      <c r="G797" s="26"/>
      <c r="H797" s="26"/>
      <c r="I797" s="26"/>
      <c r="J797" s="26"/>
      <c r="K797" s="26"/>
      <c r="L797" s="69"/>
      <c r="M797" s="130"/>
      <c r="N797" s="26"/>
      <c r="O797" s="26"/>
      <c r="P797" s="26"/>
      <c r="Q797" s="26"/>
      <c r="R797" s="26"/>
      <c r="S797" s="26"/>
      <c r="T797" s="26"/>
      <c r="U797" s="26"/>
      <c r="V797" s="26"/>
      <c r="W797" s="26"/>
      <c r="X797" s="26"/>
      <c r="Y797" s="26"/>
      <c r="Z797" s="26"/>
      <c r="AA797" s="26"/>
    </row>
    <row r="798" spans="1:27" ht="60" customHeight="1" x14ac:dyDescent="0.2">
      <c r="A798" s="71"/>
      <c r="B798" s="71"/>
      <c r="C798" s="101"/>
      <c r="D798" s="26"/>
      <c r="E798" s="26"/>
      <c r="F798" s="26"/>
      <c r="G798" s="26"/>
      <c r="H798" s="26"/>
      <c r="I798" s="26"/>
      <c r="J798" s="26"/>
      <c r="K798" s="26"/>
      <c r="L798" s="69"/>
      <c r="M798" s="130"/>
      <c r="N798" s="26"/>
      <c r="O798" s="26"/>
      <c r="P798" s="26"/>
      <c r="Q798" s="26"/>
      <c r="R798" s="26"/>
      <c r="S798" s="26"/>
      <c r="T798" s="26"/>
      <c r="U798" s="26"/>
      <c r="V798" s="26"/>
      <c r="W798" s="26"/>
      <c r="X798" s="26"/>
      <c r="Y798" s="26"/>
      <c r="Z798" s="26"/>
      <c r="AA798" s="26"/>
    </row>
    <row r="799" spans="1:27" ht="60" customHeight="1" x14ac:dyDescent="0.2">
      <c r="A799" s="71"/>
      <c r="B799" s="71"/>
      <c r="C799" s="101"/>
      <c r="D799" s="26"/>
      <c r="E799" s="26"/>
      <c r="F799" s="26"/>
      <c r="G799" s="26"/>
      <c r="H799" s="26"/>
      <c r="I799" s="26"/>
      <c r="J799" s="26"/>
      <c r="K799" s="26"/>
      <c r="L799" s="69"/>
      <c r="M799" s="130"/>
      <c r="N799" s="26"/>
      <c r="O799" s="26"/>
      <c r="P799" s="26"/>
      <c r="Q799" s="26"/>
      <c r="R799" s="26"/>
      <c r="S799" s="26"/>
      <c r="T799" s="26"/>
      <c r="U799" s="26"/>
      <c r="V799" s="26"/>
      <c r="W799" s="26"/>
      <c r="X799" s="26"/>
      <c r="Y799" s="26"/>
      <c r="Z799" s="26"/>
      <c r="AA799" s="26"/>
    </row>
    <row r="800" spans="1:27" ht="60" customHeight="1" x14ac:dyDescent="0.2">
      <c r="A800" s="71"/>
      <c r="B800" s="71"/>
      <c r="C800" s="101"/>
      <c r="D800" s="26"/>
      <c r="E800" s="26"/>
      <c r="F800" s="26"/>
      <c r="G800" s="26"/>
      <c r="H800" s="26"/>
      <c r="I800" s="26"/>
      <c r="J800" s="26"/>
      <c r="K800" s="26"/>
      <c r="L800" s="69"/>
      <c r="M800" s="130"/>
      <c r="N800" s="26"/>
      <c r="O800" s="26"/>
      <c r="P800" s="26"/>
      <c r="Q800" s="26"/>
      <c r="R800" s="26"/>
      <c r="S800" s="26"/>
      <c r="T800" s="26"/>
      <c r="U800" s="26"/>
      <c r="V800" s="26"/>
      <c r="W800" s="26"/>
      <c r="X800" s="26"/>
      <c r="Y800" s="26"/>
      <c r="Z800" s="26"/>
      <c r="AA800" s="26"/>
    </row>
    <row r="801" spans="1:27" ht="60" customHeight="1" x14ac:dyDescent="0.2">
      <c r="A801" s="71"/>
      <c r="B801" s="71"/>
      <c r="C801" s="101"/>
      <c r="D801" s="26"/>
      <c r="E801" s="26"/>
      <c r="F801" s="26"/>
      <c r="G801" s="26"/>
      <c r="H801" s="26"/>
      <c r="I801" s="26"/>
      <c r="J801" s="26"/>
      <c r="K801" s="26"/>
      <c r="L801" s="69"/>
      <c r="M801" s="130"/>
      <c r="N801" s="26"/>
      <c r="O801" s="26"/>
      <c r="P801" s="26"/>
      <c r="Q801" s="26"/>
      <c r="R801" s="26"/>
      <c r="S801" s="26"/>
      <c r="T801" s="26"/>
      <c r="U801" s="26"/>
      <c r="V801" s="26"/>
      <c r="W801" s="26"/>
      <c r="X801" s="26"/>
      <c r="Y801" s="26"/>
      <c r="Z801" s="26"/>
      <c r="AA801" s="26"/>
    </row>
    <row r="802" spans="1:27" ht="60" customHeight="1" x14ac:dyDescent="0.2">
      <c r="A802" s="71"/>
      <c r="B802" s="71"/>
      <c r="C802" s="101"/>
      <c r="D802" s="26"/>
      <c r="E802" s="26"/>
      <c r="F802" s="26"/>
      <c r="G802" s="26"/>
      <c r="H802" s="26"/>
      <c r="I802" s="26"/>
      <c r="J802" s="26"/>
      <c r="K802" s="26"/>
      <c r="L802" s="69"/>
      <c r="M802" s="130"/>
      <c r="N802" s="26"/>
      <c r="O802" s="26"/>
      <c r="P802" s="26"/>
      <c r="Q802" s="26"/>
      <c r="R802" s="26"/>
      <c r="S802" s="26"/>
      <c r="T802" s="26"/>
      <c r="U802" s="26"/>
      <c r="V802" s="26"/>
      <c r="W802" s="26"/>
      <c r="X802" s="26"/>
      <c r="Y802" s="26"/>
      <c r="Z802" s="26"/>
      <c r="AA802" s="26"/>
    </row>
    <row r="803" spans="1:27" ht="60" customHeight="1" x14ac:dyDescent="0.2">
      <c r="A803" s="71"/>
      <c r="B803" s="71"/>
      <c r="C803" s="101"/>
      <c r="D803" s="26"/>
      <c r="E803" s="26"/>
      <c r="F803" s="26"/>
      <c r="G803" s="26"/>
      <c r="H803" s="26"/>
      <c r="I803" s="26"/>
      <c r="J803" s="26"/>
      <c r="K803" s="26"/>
      <c r="L803" s="69"/>
      <c r="M803" s="130"/>
      <c r="N803" s="26"/>
      <c r="O803" s="26"/>
      <c r="P803" s="26"/>
      <c r="Q803" s="26"/>
      <c r="R803" s="26"/>
      <c r="S803" s="26"/>
      <c r="T803" s="26"/>
      <c r="U803" s="26"/>
      <c r="V803" s="26"/>
      <c r="W803" s="26"/>
      <c r="X803" s="26"/>
      <c r="Y803" s="26"/>
      <c r="Z803" s="26"/>
      <c r="AA803" s="26"/>
    </row>
    <row r="804" spans="1:27" ht="60" customHeight="1" x14ac:dyDescent="0.2">
      <c r="A804" s="71"/>
      <c r="B804" s="71"/>
      <c r="C804" s="101"/>
      <c r="D804" s="26"/>
      <c r="E804" s="26"/>
      <c r="F804" s="26"/>
      <c r="G804" s="26"/>
      <c r="H804" s="26"/>
      <c r="I804" s="26"/>
      <c r="J804" s="26"/>
      <c r="K804" s="26"/>
      <c r="L804" s="69"/>
      <c r="M804" s="130"/>
      <c r="N804" s="26"/>
      <c r="O804" s="26"/>
      <c r="P804" s="26"/>
      <c r="Q804" s="26"/>
      <c r="R804" s="26"/>
      <c r="S804" s="26"/>
      <c r="T804" s="26"/>
      <c r="U804" s="26"/>
      <c r="V804" s="26"/>
      <c r="W804" s="26"/>
      <c r="X804" s="26"/>
      <c r="Y804" s="26"/>
      <c r="Z804" s="26"/>
      <c r="AA804" s="26"/>
    </row>
    <row r="805" spans="1:27" ht="60" customHeight="1" x14ac:dyDescent="0.2">
      <c r="A805" s="71"/>
      <c r="B805" s="71"/>
      <c r="C805" s="101"/>
      <c r="D805" s="26"/>
      <c r="E805" s="26"/>
      <c r="F805" s="26"/>
      <c r="G805" s="26"/>
      <c r="H805" s="26"/>
      <c r="I805" s="26"/>
      <c r="J805" s="26"/>
      <c r="K805" s="26"/>
      <c r="L805" s="69"/>
      <c r="M805" s="130"/>
      <c r="N805" s="26"/>
      <c r="O805" s="26"/>
      <c r="P805" s="26"/>
      <c r="Q805" s="26"/>
      <c r="R805" s="26"/>
      <c r="S805" s="26"/>
      <c r="T805" s="26"/>
      <c r="U805" s="26"/>
      <c r="V805" s="26"/>
      <c r="W805" s="26"/>
      <c r="X805" s="26"/>
      <c r="Y805" s="26"/>
      <c r="Z805" s="26"/>
      <c r="AA805" s="26"/>
    </row>
    <row r="806" spans="1:27" ht="60" customHeight="1" x14ac:dyDescent="0.2">
      <c r="A806" s="71"/>
      <c r="B806" s="71"/>
      <c r="C806" s="101"/>
      <c r="D806" s="26"/>
      <c r="E806" s="26"/>
      <c r="F806" s="26"/>
      <c r="G806" s="26"/>
      <c r="H806" s="26"/>
      <c r="I806" s="26"/>
      <c r="J806" s="26"/>
      <c r="K806" s="26"/>
      <c r="L806" s="69"/>
      <c r="M806" s="130"/>
      <c r="N806" s="26"/>
      <c r="O806" s="26"/>
      <c r="P806" s="26"/>
      <c r="Q806" s="26"/>
      <c r="R806" s="26"/>
      <c r="S806" s="26"/>
      <c r="T806" s="26"/>
      <c r="U806" s="26"/>
      <c r="V806" s="26"/>
      <c r="W806" s="26"/>
      <c r="X806" s="26"/>
      <c r="Y806" s="26"/>
      <c r="Z806" s="26"/>
      <c r="AA806" s="26"/>
    </row>
    <row r="807" spans="1:27" ht="60" customHeight="1" x14ac:dyDescent="0.2">
      <c r="A807" s="71"/>
      <c r="B807" s="71"/>
      <c r="C807" s="101"/>
      <c r="D807" s="26"/>
      <c r="E807" s="26"/>
      <c r="F807" s="26"/>
      <c r="G807" s="26"/>
      <c r="H807" s="26"/>
      <c r="I807" s="26"/>
      <c r="J807" s="26"/>
      <c r="K807" s="26"/>
      <c r="L807" s="69"/>
      <c r="M807" s="130"/>
      <c r="N807" s="26"/>
      <c r="O807" s="26"/>
      <c r="P807" s="26"/>
      <c r="Q807" s="26"/>
      <c r="R807" s="26"/>
      <c r="S807" s="26"/>
      <c r="T807" s="26"/>
      <c r="U807" s="26"/>
      <c r="V807" s="26"/>
      <c r="W807" s="26"/>
      <c r="X807" s="26"/>
      <c r="Y807" s="26"/>
      <c r="Z807" s="26"/>
      <c r="AA807" s="26"/>
    </row>
    <row r="808" spans="1:27" ht="60" customHeight="1" x14ac:dyDescent="0.2">
      <c r="A808" s="71"/>
      <c r="B808" s="71"/>
      <c r="C808" s="101"/>
      <c r="D808" s="26"/>
      <c r="E808" s="26"/>
      <c r="F808" s="26"/>
      <c r="G808" s="26"/>
      <c r="H808" s="26"/>
      <c r="I808" s="26"/>
      <c r="J808" s="26"/>
      <c r="K808" s="26"/>
      <c r="L808" s="69"/>
      <c r="M808" s="130"/>
      <c r="N808" s="26"/>
      <c r="O808" s="26"/>
      <c r="P808" s="26"/>
      <c r="Q808" s="26"/>
      <c r="R808" s="26"/>
      <c r="S808" s="26"/>
      <c r="T808" s="26"/>
      <c r="U808" s="26"/>
      <c r="V808" s="26"/>
      <c r="W808" s="26"/>
      <c r="X808" s="26"/>
      <c r="Y808" s="26"/>
      <c r="Z808" s="26"/>
      <c r="AA808" s="26"/>
    </row>
    <row r="809" spans="1:27" ht="60" customHeight="1" x14ac:dyDescent="0.2">
      <c r="A809" s="71"/>
      <c r="B809" s="71"/>
      <c r="C809" s="101"/>
      <c r="D809" s="26"/>
      <c r="E809" s="26"/>
      <c r="F809" s="26"/>
      <c r="G809" s="26"/>
      <c r="H809" s="26"/>
      <c r="I809" s="26"/>
      <c r="J809" s="26"/>
      <c r="K809" s="26"/>
      <c r="L809" s="69"/>
      <c r="M809" s="130"/>
      <c r="N809" s="26"/>
      <c r="O809" s="26"/>
      <c r="P809" s="26"/>
      <c r="Q809" s="26"/>
      <c r="R809" s="26"/>
      <c r="S809" s="26"/>
      <c r="T809" s="26"/>
      <c r="U809" s="26"/>
      <c r="V809" s="26"/>
      <c r="W809" s="26"/>
      <c r="X809" s="26"/>
      <c r="Y809" s="26"/>
      <c r="Z809" s="26"/>
      <c r="AA809" s="26"/>
    </row>
    <row r="810" spans="1:27" ht="60" customHeight="1" x14ac:dyDescent="0.2">
      <c r="A810" s="71"/>
      <c r="B810" s="71"/>
      <c r="C810" s="101"/>
      <c r="D810" s="26"/>
      <c r="E810" s="26"/>
      <c r="F810" s="26"/>
      <c r="G810" s="26"/>
      <c r="H810" s="26"/>
      <c r="I810" s="26"/>
      <c r="J810" s="26"/>
      <c r="K810" s="26"/>
      <c r="L810" s="69"/>
      <c r="M810" s="130"/>
      <c r="N810" s="26"/>
      <c r="O810" s="26"/>
      <c r="P810" s="26"/>
      <c r="Q810" s="26"/>
      <c r="R810" s="26"/>
      <c r="S810" s="26"/>
      <c r="T810" s="26"/>
      <c r="U810" s="26"/>
      <c r="V810" s="26"/>
      <c r="W810" s="26"/>
      <c r="X810" s="26"/>
      <c r="Y810" s="26"/>
      <c r="Z810" s="26"/>
      <c r="AA810" s="26"/>
    </row>
    <row r="811" spans="1:27" ht="60" customHeight="1" x14ac:dyDescent="0.2">
      <c r="A811" s="71"/>
      <c r="B811" s="71"/>
      <c r="C811" s="101"/>
      <c r="D811" s="26"/>
      <c r="E811" s="26"/>
      <c r="F811" s="26"/>
      <c r="G811" s="26"/>
      <c r="H811" s="26"/>
      <c r="I811" s="26"/>
      <c r="J811" s="26"/>
      <c r="K811" s="26"/>
      <c r="L811" s="69"/>
      <c r="M811" s="130"/>
      <c r="N811" s="26"/>
      <c r="O811" s="26"/>
      <c r="P811" s="26"/>
      <c r="Q811" s="26"/>
      <c r="R811" s="26"/>
      <c r="S811" s="26"/>
      <c r="T811" s="26"/>
      <c r="U811" s="26"/>
      <c r="V811" s="26"/>
      <c r="W811" s="26"/>
      <c r="X811" s="26"/>
      <c r="Y811" s="26"/>
      <c r="Z811" s="26"/>
      <c r="AA811" s="26"/>
    </row>
    <row r="812" spans="1:27" ht="60" customHeight="1" x14ac:dyDescent="0.2">
      <c r="A812" s="71"/>
      <c r="B812" s="71"/>
      <c r="C812" s="101"/>
      <c r="D812" s="26"/>
      <c r="E812" s="26"/>
      <c r="F812" s="26"/>
      <c r="G812" s="26"/>
      <c r="H812" s="26"/>
      <c r="I812" s="26"/>
      <c r="J812" s="26"/>
      <c r="K812" s="26"/>
      <c r="L812" s="69"/>
      <c r="M812" s="130"/>
      <c r="N812" s="26"/>
      <c r="O812" s="26"/>
      <c r="P812" s="26"/>
      <c r="Q812" s="26"/>
      <c r="R812" s="26"/>
      <c r="S812" s="26"/>
      <c r="T812" s="26"/>
      <c r="U812" s="26"/>
      <c r="V812" s="26"/>
      <c r="W812" s="26"/>
      <c r="X812" s="26"/>
      <c r="Y812" s="26"/>
      <c r="Z812" s="26"/>
      <c r="AA812" s="26"/>
    </row>
    <row r="813" spans="1:27" ht="60" customHeight="1" x14ac:dyDescent="0.2">
      <c r="A813" s="71"/>
      <c r="B813" s="71"/>
      <c r="C813" s="101"/>
      <c r="D813" s="26"/>
      <c r="E813" s="26"/>
      <c r="F813" s="26"/>
      <c r="G813" s="26"/>
      <c r="H813" s="26"/>
      <c r="I813" s="26"/>
      <c r="J813" s="26"/>
      <c r="K813" s="26"/>
      <c r="L813" s="69"/>
      <c r="M813" s="130"/>
      <c r="N813" s="26"/>
      <c r="O813" s="26"/>
      <c r="P813" s="26"/>
      <c r="Q813" s="26"/>
      <c r="R813" s="26"/>
      <c r="S813" s="26"/>
      <c r="T813" s="26"/>
      <c r="U813" s="26"/>
      <c r="V813" s="26"/>
      <c r="W813" s="26"/>
      <c r="X813" s="26"/>
      <c r="Y813" s="26"/>
      <c r="Z813" s="26"/>
      <c r="AA813" s="26"/>
    </row>
    <row r="814" spans="1:27" ht="60" customHeight="1" x14ac:dyDescent="0.2">
      <c r="A814" s="71"/>
      <c r="B814" s="71"/>
      <c r="C814" s="101"/>
      <c r="D814" s="26"/>
      <c r="E814" s="26"/>
      <c r="F814" s="26"/>
      <c r="G814" s="26"/>
      <c r="H814" s="26"/>
      <c r="I814" s="26"/>
      <c r="J814" s="26"/>
      <c r="K814" s="26"/>
      <c r="L814" s="69"/>
      <c r="M814" s="130"/>
      <c r="N814" s="26"/>
      <c r="O814" s="26"/>
      <c r="P814" s="26"/>
      <c r="Q814" s="26"/>
      <c r="R814" s="26"/>
      <c r="S814" s="26"/>
      <c r="T814" s="26"/>
      <c r="U814" s="26"/>
      <c r="V814" s="26"/>
      <c r="W814" s="26"/>
      <c r="X814" s="26"/>
      <c r="Y814" s="26"/>
      <c r="Z814" s="26"/>
      <c r="AA814" s="26"/>
    </row>
    <row r="815" spans="1:27" ht="60" customHeight="1" x14ac:dyDescent="0.2">
      <c r="A815" s="71"/>
      <c r="B815" s="71"/>
      <c r="C815" s="101"/>
      <c r="D815" s="26"/>
      <c r="E815" s="26"/>
      <c r="F815" s="26"/>
      <c r="G815" s="26"/>
      <c r="H815" s="26"/>
      <c r="I815" s="26"/>
      <c r="J815" s="26"/>
      <c r="K815" s="26"/>
      <c r="L815" s="69"/>
      <c r="M815" s="130"/>
      <c r="N815" s="26"/>
      <c r="O815" s="26"/>
      <c r="P815" s="26"/>
      <c r="Q815" s="26"/>
      <c r="R815" s="26"/>
      <c r="S815" s="26"/>
      <c r="T815" s="26"/>
      <c r="U815" s="26"/>
      <c r="V815" s="26"/>
      <c r="W815" s="26"/>
      <c r="X815" s="26"/>
      <c r="Y815" s="26"/>
      <c r="Z815" s="26"/>
      <c r="AA815" s="26"/>
    </row>
    <row r="816" spans="1:27" ht="60" customHeight="1" x14ac:dyDescent="0.2">
      <c r="A816" s="71"/>
      <c r="B816" s="71"/>
      <c r="C816" s="101"/>
      <c r="D816" s="26"/>
      <c r="E816" s="26"/>
      <c r="F816" s="26"/>
      <c r="G816" s="26"/>
      <c r="H816" s="26"/>
      <c r="I816" s="26"/>
      <c r="J816" s="26"/>
      <c r="K816" s="26"/>
      <c r="L816" s="69"/>
      <c r="M816" s="130"/>
      <c r="N816" s="26"/>
      <c r="O816" s="26"/>
      <c r="P816" s="26"/>
      <c r="Q816" s="26"/>
      <c r="R816" s="26"/>
      <c r="S816" s="26"/>
      <c r="T816" s="26"/>
      <c r="U816" s="26"/>
      <c r="V816" s="26"/>
      <c r="W816" s="26"/>
      <c r="X816" s="26"/>
      <c r="Y816" s="26"/>
      <c r="Z816" s="26"/>
      <c r="AA816" s="26"/>
    </row>
    <row r="817" spans="1:27" ht="60" customHeight="1" x14ac:dyDescent="0.2">
      <c r="A817" s="71"/>
      <c r="B817" s="71"/>
      <c r="C817" s="101"/>
      <c r="D817" s="26"/>
      <c r="E817" s="26"/>
      <c r="F817" s="26"/>
      <c r="G817" s="26"/>
      <c r="H817" s="26"/>
      <c r="I817" s="26"/>
      <c r="J817" s="26"/>
      <c r="K817" s="26"/>
      <c r="L817" s="69"/>
      <c r="M817" s="130"/>
      <c r="N817" s="26"/>
      <c r="O817" s="26"/>
      <c r="P817" s="26"/>
      <c r="Q817" s="26"/>
      <c r="R817" s="26"/>
      <c r="S817" s="26"/>
      <c r="T817" s="26"/>
      <c r="U817" s="26"/>
      <c r="V817" s="26"/>
      <c r="W817" s="26"/>
      <c r="X817" s="26"/>
      <c r="Y817" s="26"/>
      <c r="Z817" s="26"/>
      <c r="AA817" s="26"/>
    </row>
    <row r="818" spans="1:27" ht="60" customHeight="1" x14ac:dyDescent="0.2">
      <c r="A818" s="71"/>
      <c r="B818" s="71"/>
      <c r="C818" s="101"/>
      <c r="D818" s="26"/>
      <c r="E818" s="26"/>
      <c r="F818" s="26"/>
      <c r="G818" s="26"/>
      <c r="H818" s="26"/>
      <c r="I818" s="26"/>
      <c r="J818" s="26"/>
      <c r="K818" s="26"/>
      <c r="L818" s="69"/>
      <c r="M818" s="130"/>
      <c r="N818" s="26"/>
      <c r="O818" s="26"/>
      <c r="P818" s="26"/>
      <c r="Q818" s="26"/>
      <c r="R818" s="26"/>
      <c r="S818" s="26"/>
      <c r="T818" s="26"/>
      <c r="U818" s="26"/>
      <c r="V818" s="26"/>
      <c r="W818" s="26"/>
      <c r="X818" s="26"/>
      <c r="Y818" s="26"/>
      <c r="Z818" s="26"/>
      <c r="AA818" s="26"/>
    </row>
    <row r="819" spans="1:27" ht="60" customHeight="1" x14ac:dyDescent="0.2">
      <c r="A819" s="71"/>
      <c r="B819" s="71"/>
      <c r="C819" s="101"/>
      <c r="D819" s="26"/>
      <c r="E819" s="26"/>
      <c r="F819" s="26"/>
      <c r="G819" s="26"/>
      <c r="H819" s="26"/>
      <c r="I819" s="26"/>
      <c r="J819" s="26"/>
      <c r="K819" s="26"/>
      <c r="L819" s="69"/>
      <c r="M819" s="130"/>
      <c r="N819" s="26"/>
      <c r="O819" s="26"/>
      <c r="P819" s="26"/>
      <c r="Q819" s="26"/>
      <c r="R819" s="26"/>
      <c r="S819" s="26"/>
      <c r="T819" s="26"/>
      <c r="U819" s="26"/>
      <c r="V819" s="26"/>
      <c r="W819" s="26"/>
      <c r="X819" s="26"/>
      <c r="Y819" s="26"/>
      <c r="Z819" s="26"/>
      <c r="AA819" s="26"/>
    </row>
    <row r="820" spans="1:27" ht="60" customHeight="1" x14ac:dyDescent="0.2">
      <c r="A820" s="71"/>
      <c r="B820" s="71"/>
      <c r="C820" s="101"/>
      <c r="D820" s="26"/>
      <c r="E820" s="26"/>
      <c r="F820" s="26"/>
      <c r="G820" s="26"/>
      <c r="H820" s="26"/>
      <c r="I820" s="26"/>
      <c r="J820" s="26"/>
      <c r="K820" s="26"/>
      <c r="L820" s="69"/>
      <c r="M820" s="130"/>
      <c r="N820" s="26"/>
      <c r="O820" s="26"/>
      <c r="P820" s="26"/>
      <c r="Q820" s="26"/>
      <c r="R820" s="26"/>
      <c r="S820" s="26"/>
      <c r="T820" s="26"/>
      <c r="U820" s="26"/>
      <c r="V820" s="26"/>
      <c r="W820" s="26"/>
      <c r="X820" s="26"/>
      <c r="Y820" s="26"/>
      <c r="Z820" s="26"/>
      <c r="AA820" s="26"/>
    </row>
    <row r="821" spans="1:27" ht="60" customHeight="1" x14ac:dyDescent="0.2">
      <c r="A821" s="71"/>
      <c r="B821" s="71"/>
      <c r="C821" s="101"/>
      <c r="D821" s="26"/>
      <c r="E821" s="26"/>
      <c r="F821" s="26"/>
      <c r="G821" s="26"/>
      <c r="H821" s="26"/>
      <c r="I821" s="26"/>
      <c r="J821" s="26"/>
      <c r="K821" s="26"/>
      <c r="L821" s="69"/>
      <c r="M821" s="130"/>
      <c r="N821" s="26"/>
      <c r="O821" s="26"/>
      <c r="P821" s="26"/>
      <c r="Q821" s="26"/>
      <c r="R821" s="26"/>
      <c r="S821" s="26"/>
      <c r="T821" s="26"/>
      <c r="U821" s="26"/>
      <c r="V821" s="26"/>
      <c r="W821" s="26"/>
      <c r="X821" s="26"/>
      <c r="Y821" s="26"/>
      <c r="Z821" s="26"/>
      <c r="AA821" s="26"/>
    </row>
    <row r="822" spans="1:27" ht="60" customHeight="1" x14ac:dyDescent="0.2">
      <c r="A822" s="71"/>
      <c r="B822" s="71"/>
      <c r="C822" s="101"/>
      <c r="D822" s="26"/>
      <c r="E822" s="26"/>
      <c r="F822" s="26"/>
      <c r="G822" s="26"/>
      <c r="H822" s="26"/>
      <c r="I822" s="26"/>
      <c r="J822" s="26"/>
      <c r="K822" s="26"/>
      <c r="L822" s="69"/>
      <c r="M822" s="130"/>
      <c r="N822" s="26"/>
      <c r="O822" s="26"/>
      <c r="P822" s="26"/>
      <c r="Q822" s="26"/>
      <c r="R822" s="26"/>
      <c r="S822" s="26"/>
      <c r="T822" s="26"/>
      <c r="U822" s="26"/>
      <c r="V822" s="26"/>
      <c r="W822" s="26"/>
      <c r="X822" s="26"/>
      <c r="Y822" s="26"/>
      <c r="Z822" s="26"/>
      <c r="AA822" s="26"/>
    </row>
    <row r="823" spans="1:27" ht="60" customHeight="1" x14ac:dyDescent="0.2">
      <c r="A823" s="71"/>
      <c r="B823" s="71"/>
      <c r="C823" s="101"/>
      <c r="D823" s="26"/>
      <c r="E823" s="26"/>
      <c r="F823" s="26"/>
      <c r="G823" s="26"/>
      <c r="H823" s="26"/>
      <c r="I823" s="26"/>
      <c r="J823" s="26"/>
      <c r="K823" s="26"/>
      <c r="L823" s="69"/>
      <c r="M823" s="130"/>
      <c r="N823" s="26"/>
      <c r="O823" s="26"/>
      <c r="P823" s="26"/>
      <c r="Q823" s="26"/>
      <c r="R823" s="26"/>
      <c r="S823" s="26"/>
      <c r="T823" s="26"/>
      <c r="U823" s="26"/>
      <c r="V823" s="26"/>
      <c r="W823" s="26"/>
      <c r="X823" s="26"/>
      <c r="Y823" s="26"/>
      <c r="Z823" s="26"/>
      <c r="AA823" s="26"/>
    </row>
    <row r="824" spans="1:27" ht="60" customHeight="1" x14ac:dyDescent="0.2">
      <c r="A824" s="71"/>
      <c r="B824" s="71"/>
      <c r="C824" s="101"/>
      <c r="D824" s="26"/>
      <c r="E824" s="26"/>
      <c r="F824" s="26"/>
      <c r="G824" s="26"/>
      <c r="H824" s="26"/>
      <c r="I824" s="26"/>
      <c r="J824" s="26"/>
      <c r="K824" s="26"/>
      <c r="L824" s="69"/>
      <c r="M824" s="130"/>
      <c r="N824" s="26"/>
      <c r="O824" s="26"/>
      <c r="P824" s="26"/>
      <c r="Q824" s="26"/>
      <c r="R824" s="26"/>
      <c r="S824" s="26"/>
      <c r="T824" s="26"/>
      <c r="U824" s="26"/>
      <c r="V824" s="26"/>
      <c r="W824" s="26"/>
      <c r="X824" s="26"/>
      <c r="Y824" s="26"/>
      <c r="Z824" s="26"/>
      <c r="AA824" s="26"/>
    </row>
    <row r="825" spans="1:27" ht="60" customHeight="1" x14ac:dyDescent="0.2">
      <c r="A825" s="71"/>
      <c r="B825" s="71"/>
      <c r="C825" s="101"/>
      <c r="D825" s="26"/>
      <c r="E825" s="26"/>
      <c r="F825" s="26"/>
      <c r="G825" s="26"/>
      <c r="H825" s="26"/>
      <c r="I825" s="26"/>
      <c r="J825" s="26"/>
      <c r="K825" s="26"/>
      <c r="L825" s="69"/>
      <c r="M825" s="130"/>
      <c r="N825" s="26"/>
      <c r="O825" s="26"/>
      <c r="P825" s="26"/>
      <c r="Q825" s="26"/>
      <c r="R825" s="26"/>
      <c r="S825" s="26"/>
      <c r="T825" s="26"/>
      <c r="U825" s="26"/>
      <c r="V825" s="26"/>
      <c r="W825" s="26"/>
      <c r="X825" s="26"/>
      <c r="Y825" s="26"/>
      <c r="Z825" s="26"/>
      <c r="AA825" s="26"/>
    </row>
    <row r="826" spans="1:27" ht="60" customHeight="1" x14ac:dyDescent="0.2">
      <c r="A826" s="71"/>
      <c r="B826" s="71"/>
      <c r="C826" s="101"/>
      <c r="D826" s="26"/>
      <c r="E826" s="26"/>
      <c r="F826" s="26"/>
      <c r="G826" s="26"/>
      <c r="H826" s="26"/>
      <c r="I826" s="26"/>
      <c r="J826" s="26"/>
      <c r="K826" s="26"/>
      <c r="L826" s="69"/>
      <c r="M826" s="130"/>
      <c r="N826" s="26"/>
      <c r="O826" s="26"/>
      <c r="P826" s="26"/>
      <c r="Q826" s="26"/>
      <c r="R826" s="26"/>
      <c r="S826" s="26"/>
      <c r="T826" s="26"/>
      <c r="U826" s="26"/>
      <c r="V826" s="26"/>
      <c r="W826" s="26"/>
      <c r="X826" s="26"/>
      <c r="Y826" s="26"/>
      <c r="Z826" s="26"/>
      <c r="AA826" s="26"/>
    </row>
    <row r="827" spans="1:27" ht="60" customHeight="1" x14ac:dyDescent="0.2">
      <c r="A827" s="71"/>
      <c r="B827" s="71"/>
      <c r="C827" s="101"/>
      <c r="D827" s="26"/>
      <c r="E827" s="26"/>
      <c r="F827" s="26"/>
      <c r="G827" s="26"/>
      <c r="H827" s="26"/>
      <c r="I827" s="26"/>
      <c r="J827" s="26"/>
      <c r="K827" s="26"/>
      <c r="L827" s="69"/>
      <c r="M827" s="130"/>
      <c r="N827" s="26"/>
      <c r="O827" s="26"/>
      <c r="P827" s="26"/>
      <c r="Q827" s="26"/>
      <c r="R827" s="26"/>
      <c r="S827" s="26"/>
      <c r="T827" s="26"/>
      <c r="U827" s="26"/>
      <c r="V827" s="26"/>
      <c r="W827" s="26"/>
      <c r="X827" s="26"/>
      <c r="Y827" s="26"/>
      <c r="Z827" s="26"/>
      <c r="AA827" s="26"/>
    </row>
    <row r="828" spans="1:27" ht="60" customHeight="1" x14ac:dyDescent="0.2">
      <c r="A828" s="71"/>
      <c r="B828" s="71"/>
      <c r="C828" s="101"/>
      <c r="D828" s="26"/>
      <c r="E828" s="26"/>
      <c r="F828" s="26"/>
      <c r="G828" s="26"/>
      <c r="H828" s="26"/>
      <c r="I828" s="26"/>
      <c r="J828" s="26"/>
      <c r="K828" s="26"/>
      <c r="L828" s="69"/>
      <c r="M828" s="130"/>
      <c r="N828" s="26"/>
      <c r="O828" s="26"/>
      <c r="P828" s="26"/>
      <c r="Q828" s="26"/>
      <c r="R828" s="26"/>
      <c r="S828" s="26"/>
      <c r="T828" s="26"/>
      <c r="U828" s="26"/>
      <c r="V828" s="26"/>
      <c r="W828" s="26"/>
      <c r="X828" s="26"/>
      <c r="Y828" s="26"/>
      <c r="Z828" s="26"/>
      <c r="AA828" s="26"/>
    </row>
    <row r="829" spans="1:27" ht="60" customHeight="1" x14ac:dyDescent="0.2">
      <c r="A829" s="71"/>
      <c r="B829" s="71"/>
      <c r="C829" s="101"/>
      <c r="D829" s="26"/>
      <c r="E829" s="26"/>
      <c r="F829" s="26"/>
      <c r="G829" s="26"/>
      <c r="H829" s="26"/>
      <c r="I829" s="26"/>
      <c r="J829" s="26"/>
      <c r="K829" s="26"/>
      <c r="L829" s="69"/>
      <c r="M829" s="130"/>
      <c r="N829" s="26"/>
      <c r="O829" s="26"/>
      <c r="P829" s="26"/>
      <c r="Q829" s="26"/>
      <c r="R829" s="26"/>
      <c r="S829" s="26"/>
      <c r="T829" s="26"/>
      <c r="U829" s="26"/>
      <c r="V829" s="26"/>
      <c r="W829" s="26"/>
      <c r="X829" s="26"/>
      <c r="Y829" s="26"/>
      <c r="Z829" s="26"/>
      <c r="AA829" s="26"/>
    </row>
    <row r="830" spans="1:27" ht="60" customHeight="1" x14ac:dyDescent="0.2">
      <c r="A830" s="71"/>
      <c r="B830" s="71"/>
      <c r="C830" s="101"/>
      <c r="D830" s="26"/>
      <c r="E830" s="26"/>
      <c r="F830" s="26"/>
      <c r="G830" s="26"/>
      <c r="H830" s="26"/>
      <c r="I830" s="26"/>
      <c r="J830" s="26"/>
      <c r="K830" s="26"/>
      <c r="L830" s="69"/>
      <c r="M830" s="130"/>
      <c r="N830" s="26"/>
      <c r="O830" s="26"/>
      <c r="P830" s="26"/>
      <c r="Q830" s="26"/>
      <c r="R830" s="26"/>
      <c r="S830" s="26"/>
      <c r="T830" s="26"/>
      <c r="U830" s="26"/>
      <c r="V830" s="26"/>
      <c r="W830" s="26"/>
      <c r="X830" s="26"/>
      <c r="Y830" s="26"/>
      <c r="Z830" s="26"/>
      <c r="AA830" s="26"/>
    </row>
    <row r="831" spans="1:27" ht="60" customHeight="1" x14ac:dyDescent="0.2">
      <c r="A831" s="71"/>
      <c r="B831" s="71"/>
      <c r="C831" s="101"/>
      <c r="D831" s="26"/>
      <c r="E831" s="26"/>
      <c r="F831" s="26"/>
      <c r="G831" s="26"/>
      <c r="H831" s="26"/>
      <c r="I831" s="26"/>
      <c r="J831" s="26"/>
      <c r="K831" s="26"/>
      <c r="L831" s="69"/>
      <c r="M831" s="130"/>
      <c r="N831" s="26"/>
      <c r="O831" s="26"/>
      <c r="P831" s="26"/>
      <c r="Q831" s="26"/>
      <c r="R831" s="26"/>
      <c r="S831" s="26"/>
      <c r="T831" s="26"/>
      <c r="U831" s="26"/>
      <c r="V831" s="26"/>
      <c r="W831" s="26"/>
      <c r="X831" s="26"/>
      <c r="Y831" s="26"/>
      <c r="Z831" s="26"/>
      <c r="AA831" s="26"/>
    </row>
    <row r="832" spans="1:27" ht="60" customHeight="1" x14ac:dyDescent="0.2">
      <c r="A832" s="71"/>
      <c r="B832" s="71"/>
      <c r="C832" s="101"/>
      <c r="D832" s="26"/>
      <c r="E832" s="26"/>
      <c r="F832" s="26"/>
      <c r="G832" s="26"/>
      <c r="H832" s="26"/>
      <c r="I832" s="26"/>
      <c r="J832" s="26"/>
      <c r="K832" s="26"/>
      <c r="L832" s="69"/>
      <c r="M832" s="130"/>
      <c r="N832" s="26"/>
      <c r="O832" s="26"/>
      <c r="P832" s="26"/>
      <c r="Q832" s="26"/>
      <c r="R832" s="26"/>
      <c r="S832" s="26"/>
      <c r="T832" s="26"/>
      <c r="U832" s="26"/>
      <c r="V832" s="26"/>
      <c r="W832" s="26"/>
      <c r="X832" s="26"/>
      <c r="Y832" s="26"/>
      <c r="Z832" s="26"/>
      <c r="AA832" s="26"/>
    </row>
    <row r="833" spans="1:27" ht="60" customHeight="1" x14ac:dyDescent="0.2">
      <c r="A833" s="71"/>
      <c r="B833" s="71"/>
      <c r="C833" s="101"/>
      <c r="D833" s="26"/>
      <c r="E833" s="26"/>
      <c r="F833" s="26"/>
      <c r="G833" s="26"/>
      <c r="H833" s="26"/>
      <c r="I833" s="26"/>
      <c r="J833" s="26"/>
      <c r="K833" s="26"/>
      <c r="L833" s="69"/>
      <c r="M833" s="130"/>
      <c r="N833" s="26"/>
      <c r="O833" s="26"/>
      <c r="P833" s="26"/>
      <c r="Q833" s="26"/>
      <c r="R833" s="26"/>
      <c r="S833" s="26"/>
      <c r="T833" s="26"/>
      <c r="U833" s="26"/>
      <c r="V833" s="26"/>
      <c r="W833" s="26"/>
      <c r="X833" s="26"/>
      <c r="Y833" s="26"/>
      <c r="Z833" s="26"/>
      <c r="AA833" s="26"/>
    </row>
    <row r="834" spans="1:27" ht="60" customHeight="1" x14ac:dyDescent="0.2">
      <c r="A834" s="71"/>
      <c r="B834" s="71"/>
      <c r="C834" s="101"/>
      <c r="D834" s="26"/>
      <c r="E834" s="26"/>
      <c r="F834" s="26"/>
      <c r="G834" s="26"/>
      <c r="H834" s="26"/>
      <c r="I834" s="26"/>
      <c r="J834" s="26"/>
      <c r="K834" s="26"/>
      <c r="L834" s="69"/>
      <c r="M834" s="130"/>
      <c r="N834" s="26"/>
      <c r="O834" s="26"/>
      <c r="P834" s="26"/>
      <c r="Q834" s="26"/>
      <c r="R834" s="26"/>
      <c r="S834" s="26"/>
      <c r="T834" s="26"/>
      <c r="U834" s="26"/>
      <c r="V834" s="26"/>
      <c r="W834" s="26"/>
      <c r="X834" s="26"/>
      <c r="Y834" s="26"/>
      <c r="Z834" s="26"/>
      <c r="AA834" s="26"/>
    </row>
    <row r="835" spans="1:27" ht="60" customHeight="1" x14ac:dyDescent="0.2">
      <c r="A835" s="71"/>
      <c r="B835" s="71"/>
      <c r="C835" s="101"/>
      <c r="D835" s="26"/>
      <c r="E835" s="26"/>
      <c r="F835" s="26"/>
      <c r="G835" s="26"/>
      <c r="H835" s="26"/>
      <c r="I835" s="26"/>
      <c r="J835" s="26"/>
      <c r="K835" s="26"/>
      <c r="L835" s="69"/>
      <c r="M835" s="130"/>
      <c r="N835" s="26"/>
      <c r="O835" s="26"/>
      <c r="P835" s="26"/>
      <c r="Q835" s="26"/>
      <c r="R835" s="26"/>
      <c r="S835" s="26"/>
      <c r="T835" s="26"/>
      <c r="U835" s="26"/>
      <c r="V835" s="26"/>
      <c r="W835" s="26"/>
      <c r="X835" s="26"/>
      <c r="Y835" s="26"/>
      <c r="Z835" s="26"/>
      <c r="AA835" s="26"/>
    </row>
    <row r="836" spans="1:27" ht="60" customHeight="1" x14ac:dyDescent="0.2">
      <c r="A836" s="71"/>
      <c r="B836" s="71"/>
      <c r="C836" s="101"/>
      <c r="D836" s="26"/>
      <c r="E836" s="26"/>
      <c r="F836" s="26"/>
      <c r="G836" s="26"/>
      <c r="H836" s="26"/>
      <c r="I836" s="26"/>
      <c r="J836" s="26"/>
      <c r="K836" s="26"/>
      <c r="L836" s="69"/>
      <c r="M836" s="130"/>
      <c r="N836" s="26"/>
      <c r="O836" s="26"/>
      <c r="P836" s="26"/>
      <c r="Q836" s="26"/>
      <c r="R836" s="26"/>
      <c r="S836" s="26"/>
      <c r="T836" s="26"/>
      <c r="U836" s="26"/>
      <c r="V836" s="26"/>
      <c r="W836" s="26"/>
      <c r="X836" s="26"/>
      <c r="Y836" s="26"/>
      <c r="Z836" s="26"/>
      <c r="AA836" s="26"/>
    </row>
    <row r="837" spans="1:27" ht="60" customHeight="1" x14ac:dyDescent="0.2">
      <c r="A837" s="71"/>
      <c r="B837" s="71"/>
      <c r="C837" s="101"/>
      <c r="D837" s="26"/>
      <c r="E837" s="26"/>
      <c r="F837" s="26"/>
      <c r="G837" s="26"/>
      <c r="H837" s="26"/>
      <c r="I837" s="26"/>
      <c r="J837" s="26"/>
      <c r="K837" s="26"/>
      <c r="L837" s="69"/>
      <c r="M837" s="130"/>
      <c r="N837" s="26"/>
      <c r="O837" s="26"/>
      <c r="P837" s="26"/>
      <c r="Q837" s="26"/>
      <c r="R837" s="26"/>
      <c r="S837" s="26"/>
      <c r="T837" s="26"/>
      <c r="U837" s="26"/>
      <c r="V837" s="26"/>
      <c r="W837" s="26"/>
      <c r="X837" s="26"/>
      <c r="Y837" s="26"/>
      <c r="Z837" s="26"/>
      <c r="AA837" s="26"/>
    </row>
    <row r="838" spans="1:27" ht="60" customHeight="1" x14ac:dyDescent="0.2">
      <c r="A838" s="71"/>
      <c r="B838" s="71"/>
      <c r="C838" s="101"/>
      <c r="D838" s="26"/>
      <c r="E838" s="26"/>
      <c r="F838" s="26"/>
      <c r="G838" s="26"/>
      <c r="H838" s="26"/>
      <c r="I838" s="26"/>
      <c r="J838" s="26"/>
      <c r="K838" s="26"/>
      <c r="L838" s="69"/>
      <c r="M838" s="130"/>
      <c r="N838" s="26"/>
      <c r="O838" s="26"/>
      <c r="P838" s="26"/>
      <c r="Q838" s="26"/>
      <c r="R838" s="26"/>
      <c r="S838" s="26"/>
      <c r="T838" s="26"/>
      <c r="U838" s="26"/>
      <c r="V838" s="26"/>
      <c r="W838" s="26"/>
      <c r="X838" s="26"/>
      <c r="Y838" s="26"/>
      <c r="Z838" s="26"/>
      <c r="AA838" s="26"/>
    </row>
    <row r="839" spans="1:27" ht="60" customHeight="1" x14ac:dyDescent="0.2">
      <c r="A839" s="71"/>
      <c r="B839" s="71"/>
      <c r="C839" s="101"/>
      <c r="D839" s="26"/>
      <c r="E839" s="26"/>
      <c r="F839" s="26"/>
      <c r="G839" s="26"/>
      <c r="H839" s="26"/>
      <c r="I839" s="26"/>
      <c r="J839" s="26"/>
      <c r="K839" s="26"/>
      <c r="L839" s="69"/>
      <c r="M839" s="130"/>
      <c r="N839" s="26"/>
      <c r="O839" s="26"/>
      <c r="P839" s="26"/>
      <c r="Q839" s="26"/>
      <c r="R839" s="26"/>
      <c r="S839" s="26"/>
      <c r="T839" s="26"/>
      <c r="U839" s="26"/>
      <c r="V839" s="26"/>
      <c r="W839" s="26"/>
      <c r="X839" s="26"/>
      <c r="Y839" s="26"/>
      <c r="Z839" s="26"/>
      <c r="AA839" s="26"/>
    </row>
    <row r="840" spans="1:27" ht="60" customHeight="1" x14ac:dyDescent="0.2">
      <c r="A840" s="71"/>
      <c r="B840" s="71"/>
      <c r="C840" s="101"/>
      <c r="D840" s="26"/>
      <c r="E840" s="26"/>
      <c r="F840" s="26"/>
      <c r="G840" s="26"/>
      <c r="H840" s="26"/>
      <c r="I840" s="26"/>
      <c r="J840" s="26"/>
      <c r="K840" s="26"/>
      <c r="L840" s="69"/>
      <c r="M840" s="130"/>
      <c r="N840" s="26"/>
      <c r="O840" s="26"/>
      <c r="P840" s="26"/>
      <c r="Q840" s="26"/>
      <c r="R840" s="26"/>
      <c r="S840" s="26"/>
      <c r="T840" s="26"/>
      <c r="U840" s="26"/>
      <c r="V840" s="26"/>
      <c r="W840" s="26"/>
      <c r="X840" s="26"/>
      <c r="Y840" s="26"/>
      <c r="Z840" s="26"/>
      <c r="AA840" s="26"/>
    </row>
    <row r="841" spans="1:27" ht="60" customHeight="1" x14ac:dyDescent="0.2">
      <c r="A841" s="71"/>
      <c r="B841" s="71"/>
      <c r="C841" s="101"/>
      <c r="D841" s="26"/>
      <c r="E841" s="26"/>
      <c r="F841" s="26"/>
      <c r="G841" s="26"/>
      <c r="H841" s="26"/>
      <c r="I841" s="26"/>
      <c r="J841" s="26"/>
      <c r="K841" s="26"/>
      <c r="L841" s="69"/>
      <c r="M841" s="130"/>
      <c r="N841" s="26"/>
      <c r="O841" s="26"/>
      <c r="P841" s="26"/>
      <c r="Q841" s="26"/>
      <c r="R841" s="26"/>
      <c r="S841" s="26"/>
      <c r="T841" s="26"/>
      <c r="U841" s="26"/>
      <c r="V841" s="26"/>
      <c r="W841" s="26"/>
      <c r="X841" s="26"/>
      <c r="Y841" s="26"/>
      <c r="Z841" s="26"/>
      <c r="AA841" s="26"/>
    </row>
    <row r="842" spans="1:27" ht="60" customHeight="1" x14ac:dyDescent="0.2">
      <c r="A842" s="71"/>
      <c r="B842" s="71"/>
      <c r="C842" s="101"/>
      <c r="D842" s="26"/>
      <c r="E842" s="26"/>
      <c r="F842" s="26"/>
      <c r="G842" s="26"/>
      <c r="H842" s="26"/>
      <c r="I842" s="26"/>
      <c r="J842" s="26"/>
      <c r="K842" s="26"/>
      <c r="L842" s="69"/>
      <c r="M842" s="130"/>
      <c r="N842" s="26"/>
      <c r="O842" s="26"/>
      <c r="P842" s="26"/>
      <c r="Q842" s="26"/>
      <c r="R842" s="26"/>
      <c r="S842" s="26"/>
      <c r="T842" s="26"/>
      <c r="U842" s="26"/>
      <c r="V842" s="26"/>
      <c r="W842" s="26"/>
      <c r="X842" s="26"/>
      <c r="Y842" s="26"/>
      <c r="Z842" s="26"/>
      <c r="AA842" s="26"/>
    </row>
    <row r="843" spans="1:27" ht="60" customHeight="1" x14ac:dyDescent="0.2">
      <c r="A843" s="71"/>
      <c r="B843" s="71"/>
      <c r="C843" s="101"/>
      <c r="D843" s="26"/>
      <c r="E843" s="26"/>
      <c r="F843" s="26"/>
      <c r="G843" s="26"/>
      <c r="H843" s="26"/>
      <c r="I843" s="26"/>
      <c r="J843" s="26"/>
      <c r="K843" s="26"/>
      <c r="L843" s="69"/>
      <c r="M843" s="130"/>
      <c r="N843" s="26"/>
      <c r="O843" s="26"/>
      <c r="P843" s="26"/>
      <c r="Q843" s="26"/>
      <c r="R843" s="26"/>
      <c r="S843" s="26"/>
      <c r="T843" s="26"/>
      <c r="U843" s="26"/>
      <c r="V843" s="26"/>
      <c r="W843" s="26"/>
      <c r="X843" s="26"/>
      <c r="Y843" s="26"/>
      <c r="Z843" s="26"/>
      <c r="AA843" s="26"/>
    </row>
    <row r="844" spans="1:27" ht="60" customHeight="1" x14ac:dyDescent="0.2">
      <c r="A844" s="71"/>
      <c r="B844" s="71"/>
      <c r="C844" s="101"/>
      <c r="D844" s="26"/>
      <c r="E844" s="26"/>
      <c r="F844" s="26"/>
      <c r="G844" s="26"/>
      <c r="H844" s="26"/>
      <c r="I844" s="26"/>
      <c r="J844" s="26"/>
      <c r="K844" s="26"/>
      <c r="L844" s="69"/>
      <c r="M844" s="130"/>
      <c r="N844" s="26"/>
      <c r="O844" s="26"/>
      <c r="P844" s="26"/>
      <c r="Q844" s="26"/>
      <c r="R844" s="26"/>
      <c r="S844" s="26"/>
      <c r="T844" s="26"/>
      <c r="U844" s="26"/>
      <c r="V844" s="26"/>
      <c r="W844" s="26"/>
      <c r="X844" s="26"/>
      <c r="Y844" s="26"/>
      <c r="Z844" s="26"/>
      <c r="AA844" s="26"/>
    </row>
    <row r="845" spans="1:27" ht="60" customHeight="1" x14ac:dyDescent="0.2">
      <c r="A845" s="71"/>
      <c r="B845" s="71"/>
      <c r="C845" s="101"/>
      <c r="D845" s="26"/>
      <c r="E845" s="26"/>
      <c r="F845" s="26"/>
      <c r="G845" s="26"/>
      <c r="H845" s="26"/>
      <c r="I845" s="26"/>
      <c r="J845" s="26"/>
      <c r="K845" s="26"/>
      <c r="L845" s="69"/>
      <c r="M845" s="130"/>
      <c r="N845" s="26"/>
      <c r="O845" s="26"/>
      <c r="P845" s="26"/>
      <c r="Q845" s="26"/>
      <c r="R845" s="26"/>
      <c r="S845" s="26"/>
      <c r="T845" s="26"/>
      <c r="U845" s="26"/>
      <c r="V845" s="26"/>
      <c r="W845" s="26"/>
      <c r="X845" s="26"/>
      <c r="Y845" s="26"/>
      <c r="Z845" s="26"/>
      <c r="AA845" s="26"/>
    </row>
    <row r="846" spans="1:27" ht="60" customHeight="1" x14ac:dyDescent="0.2">
      <c r="A846" s="71"/>
      <c r="B846" s="71"/>
      <c r="C846" s="101"/>
      <c r="D846" s="26"/>
      <c r="E846" s="26"/>
      <c r="F846" s="26"/>
      <c r="G846" s="26"/>
      <c r="H846" s="26"/>
      <c r="I846" s="26"/>
      <c r="J846" s="26"/>
      <c r="K846" s="26"/>
      <c r="L846" s="69"/>
      <c r="M846" s="130"/>
      <c r="N846" s="26"/>
      <c r="O846" s="26"/>
      <c r="P846" s="26"/>
      <c r="Q846" s="26"/>
      <c r="R846" s="26"/>
      <c r="S846" s="26"/>
      <c r="T846" s="26"/>
      <c r="U846" s="26"/>
      <c r="V846" s="26"/>
      <c r="W846" s="26"/>
      <c r="X846" s="26"/>
      <c r="Y846" s="26"/>
      <c r="Z846" s="26"/>
      <c r="AA846" s="26"/>
    </row>
    <row r="847" spans="1:27" ht="60" customHeight="1" x14ac:dyDescent="0.2">
      <c r="A847" s="71"/>
      <c r="B847" s="71"/>
      <c r="C847" s="101"/>
      <c r="D847" s="26"/>
      <c r="E847" s="26"/>
      <c r="F847" s="26"/>
      <c r="G847" s="26"/>
      <c r="H847" s="26"/>
      <c r="I847" s="26"/>
      <c r="J847" s="26"/>
      <c r="K847" s="26"/>
      <c r="L847" s="69"/>
      <c r="M847" s="130"/>
      <c r="N847" s="26"/>
      <c r="O847" s="26"/>
      <c r="P847" s="26"/>
      <c r="Q847" s="26"/>
      <c r="R847" s="26"/>
      <c r="S847" s="26"/>
      <c r="T847" s="26"/>
      <c r="U847" s="26"/>
      <c r="V847" s="26"/>
      <c r="W847" s="26"/>
      <c r="X847" s="26"/>
      <c r="Y847" s="26"/>
      <c r="Z847" s="26"/>
      <c r="AA847" s="26"/>
    </row>
    <row r="848" spans="1:27" ht="60" customHeight="1" x14ac:dyDescent="0.2">
      <c r="A848" s="71"/>
      <c r="B848" s="71"/>
      <c r="C848" s="101"/>
      <c r="D848" s="26"/>
      <c r="E848" s="26"/>
      <c r="F848" s="26"/>
      <c r="G848" s="26"/>
      <c r="H848" s="26"/>
      <c r="I848" s="26"/>
      <c r="J848" s="26"/>
      <c r="K848" s="26"/>
      <c r="L848" s="69"/>
      <c r="M848" s="130"/>
      <c r="N848" s="26"/>
      <c r="O848" s="26"/>
      <c r="P848" s="26"/>
      <c r="Q848" s="26"/>
      <c r="R848" s="26"/>
      <c r="S848" s="26"/>
      <c r="T848" s="26"/>
      <c r="U848" s="26"/>
      <c r="V848" s="26"/>
      <c r="W848" s="26"/>
      <c r="X848" s="26"/>
      <c r="Y848" s="26"/>
      <c r="Z848" s="26"/>
      <c r="AA848" s="26"/>
    </row>
    <row r="849" spans="1:27" ht="60" customHeight="1" x14ac:dyDescent="0.2">
      <c r="A849" s="71"/>
      <c r="B849" s="71"/>
      <c r="C849" s="101"/>
      <c r="D849" s="26"/>
      <c r="E849" s="26"/>
      <c r="F849" s="26"/>
      <c r="G849" s="26"/>
      <c r="H849" s="26"/>
      <c r="I849" s="26"/>
      <c r="J849" s="26"/>
      <c r="K849" s="26"/>
      <c r="L849" s="69"/>
      <c r="M849" s="130"/>
      <c r="N849" s="26"/>
      <c r="O849" s="26"/>
      <c r="P849" s="26"/>
      <c r="Q849" s="26"/>
      <c r="R849" s="26"/>
      <c r="S849" s="26"/>
      <c r="T849" s="26"/>
      <c r="U849" s="26"/>
      <c r="V849" s="26"/>
      <c r="W849" s="26"/>
      <c r="X849" s="26"/>
      <c r="Y849" s="26"/>
      <c r="Z849" s="26"/>
      <c r="AA849" s="26"/>
    </row>
    <row r="850" spans="1:27" ht="60" customHeight="1" x14ac:dyDescent="0.2">
      <c r="A850" s="71"/>
      <c r="B850" s="71"/>
      <c r="C850" s="101"/>
      <c r="D850" s="26"/>
      <c r="E850" s="26"/>
      <c r="F850" s="26"/>
      <c r="G850" s="26"/>
      <c r="H850" s="26"/>
      <c r="I850" s="26"/>
      <c r="J850" s="26"/>
      <c r="K850" s="26"/>
      <c r="L850" s="69"/>
      <c r="M850" s="130"/>
      <c r="N850" s="26"/>
      <c r="O850" s="26"/>
      <c r="P850" s="26"/>
      <c r="Q850" s="26"/>
      <c r="R850" s="26"/>
      <c r="S850" s="26"/>
      <c r="T850" s="26"/>
      <c r="U850" s="26"/>
      <c r="V850" s="26"/>
      <c r="W850" s="26"/>
      <c r="X850" s="26"/>
      <c r="Y850" s="26"/>
      <c r="Z850" s="26"/>
      <c r="AA850" s="26"/>
    </row>
    <row r="851" spans="1:27" ht="60" customHeight="1" x14ac:dyDescent="0.2">
      <c r="A851" s="71"/>
      <c r="B851" s="71"/>
      <c r="C851" s="101"/>
      <c r="D851" s="26"/>
      <c r="E851" s="26"/>
      <c r="F851" s="26"/>
      <c r="G851" s="26"/>
      <c r="H851" s="26"/>
      <c r="I851" s="26"/>
      <c r="J851" s="26"/>
      <c r="K851" s="26"/>
      <c r="L851" s="69"/>
      <c r="M851" s="130"/>
      <c r="N851" s="26"/>
      <c r="O851" s="26"/>
      <c r="P851" s="26"/>
      <c r="Q851" s="26"/>
      <c r="R851" s="26"/>
      <c r="S851" s="26"/>
      <c r="T851" s="26"/>
      <c r="U851" s="26"/>
      <c r="V851" s="26"/>
      <c r="W851" s="26"/>
      <c r="X851" s="26"/>
      <c r="Y851" s="26"/>
      <c r="Z851" s="26"/>
      <c r="AA851" s="26"/>
    </row>
    <row r="852" spans="1:27" ht="60" customHeight="1" x14ac:dyDescent="0.2">
      <c r="A852" s="71"/>
      <c r="B852" s="71"/>
      <c r="C852" s="101"/>
      <c r="D852" s="26"/>
      <c r="E852" s="26"/>
      <c r="F852" s="26"/>
      <c r="G852" s="26"/>
      <c r="H852" s="26"/>
      <c r="I852" s="26"/>
      <c r="J852" s="26"/>
      <c r="K852" s="26"/>
      <c r="L852" s="69"/>
      <c r="M852" s="130"/>
      <c r="N852" s="26"/>
      <c r="O852" s="26"/>
      <c r="P852" s="26"/>
      <c r="Q852" s="26"/>
      <c r="R852" s="26"/>
      <c r="S852" s="26"/>
      <c r="T852" s="26"/>
      <c r="U852" s="26"/>
      <c r="V852" s="26"/>
      <c r="W852" s="26"/>
      <c r="X852" s="26"/>
      <c r="Y852" s="26"/>
      <c r="Z852" s="26"/>
      <c r="AA852" s="26"/>
    </row>
    <row r="853" spans="1:27" ht="60" customHeight="1" x14ac:dyDescent="0.2">
      <c r="A853" s="71"/>
      <c r="B853" s="71"/>
      <c r="C853" s="101"/>
      <c r="D853" s="26"/>
      <c r="E853" s="26"/>
      <c r="F853" s="26"/>
      <c r="G853" s="26"/>
      <c r="H853" s="26"/>
      <c r="I853" s="26"/>
      <c r="J853" s="26"/>
      <c r="K853" s="26"/>
      <c r="L853" s="69"/>
      <c r="M853" s="130"/>
      <c r="N853" s="26"/>
      <c r="O853" s="26"/>
      <c r="P853" s="26"/>
      <c r="Q853" s="26"/>
      <c r="R853" s="26"/>
      <c r="S853" s="26"/>
      <c r="T853" s="26"/>
      <c r="U853" s="26"/>
      <c r="V853" s="26"/>
      <c r="W853" s="26"/>
      <c r="X853" s="26"/>
      <c r="Y853" s="26"/>
      <c r="Z853" s="26"/>
      <c r="AA853" s="26"/>
    </row>
    <row r="854" spans="1:27" ht="60" customHeight="1" x14ac:dyDescent="0.2">
      <c r="A854" s="71"/>
      <c r="B854" s="71"/>
      <c r="C854" s="101"/>
      <c r="D854" s="26"/>
      <c r="E854" s="26"/>
      <c r="F854" s="26"/>
      <c r="G854" s="26"/>
      <c r="H854" s="26"/>
      <c r="I854" s="26"/>
      <c r="J854" s="26"/>
      <c r="K854" s="26"/>
      <c r="L854" s="69"/>
      <c r="M854" s="130"/>
      <c r="N854" s="26"/>
      <c r="O854" s="26"/>
      <c r="P854" s="26"/>
      <c r="Q854" s="26"/>
      <c r="R854" s="26"/>
      <c r="S854" s="26"/>
      <c r="T854" s="26"/>
      <c r="U854" s="26"/>
      <c r="V854" s="26"/>
      <c r="W854" s="26"/>
      <c r="X854" s="26"/>
      <c r="Y854" s="26"/>
      <c r="Z854" s="26"/>
      <c r="AA854" s="26"/>
    </row>
    <row r="855" spans="1:27" ht="60" customHeight="1" x14ac:dyDescent="0.2">
      <c r="A855" s="71"/>
      <c r="B855" s="71"/>
      <c r="C855" s="101"/>
      <c r="D855" s="26"/>
      <c r="E855" s="26"/>
      <c r="F855" s="26"/>
      <c r="G855" s="26"/>
      <c r="H855" s="26"/>
      <c r="I855" s="26"/>
      <c r="J855" s="26"/>
      <c r="K855" s="26"/>
      <c r="L855" s="69"/>
      <c r="M855" s="130"/>
      <c r="N855" s="26"/>
      <c r="O855" s="26"/>
      <c r="P855" s="26"/>
      <c r="Q855" s="26"/>
      <c r="R855" s="26"/>
      <c r="S855" s="26"/>
      <c r="T855" s="26"/>
      <c r="U855" s="26"/>
      <c r="V855" s="26"/>
      <c r="W855" s="26"/>
      <c r="X855" s="26"/>
      <c r="Y855" s="26"/>
      <c r="Z855" s="26"/>
      <c r="AA855" s="26"/>
    </row>
    <row r="856" spans="1:27" ht="60" customHeight="1" x14ac:dyDescent="0.2">
      <c r="A856" s="71"/>
      <c r="B856" s="71"/>
      <c r="C856" s="101"/>
      <c r="D856" s="26"/>
      <c r="E856" s="26"/>
      <c r="F856" s="26"/>
      <c r="G856" s="26"/>
      <c r="H856" s="26"/>
      <c r="I856" s="26"/>
      <c r="J856" s="26"/>
      <c r="K856" s="26"/>
      <c r="L856" s="69"/>
      <c r="M856" s="130"/>
      <c r="N856" s="26"/>
      <c r="O856" s="26"/>
      <c r="P856" s="26"/>
      <c r="Q856" s="26"/>
      <c r="R856" s="26"/>
      <c r="S856" s="26"/>
      <c r="T856" s="26"/>
      <c r="U856" s="26"/>
      <c r="V856" s="26"/>
      <c r="W856" s="26"/>
      <c r="X856" s="26"/>
      <c r="Y856" s="26"/>
      <c r="Z856" s="26"/>
      <c r="AA856" s="26"/>
    </row>
    <row r="857" spans="1:27" ht="60" customHeight="1" x14ac:dyDescent="0.2">
      <c r="A857" s="71"/>
      <c r="B857" s="71"/>
      <c r="C857" s="101"/>
      <c r="D857" s="26"/>
      <c r="E857" s="26"/>
      <c r="F857" s="26"/>
      <c r="G857" s="26"/>
      <c r="H857" s="26"/>
      <c r="I857" s="26"/>
      <c r="J857" s="26"/>
      <c r="K857" s="26"/>
      <c r="L857" s="69"/>
      <c r="M857" s="130"/>
      <c r="N857" s="26"/>
      <c r="O857" s="26"/>
      <c r="P857" s="26"/>
      <c r="Q857" s="26"/>
      <c r="R857" s="26"/>
      <c r="S857" s="26"/>
      <c r="T857" s="26"/>
      <c r="U857" s="26"/>
      <c r="V857" s="26"/>
      <c r="W857" s="26"/>
      <c r="X857" s="26"/>
      <c r="Y857" s="26"/>
      <c r="Z857" s="26"/>
      <c r="AA857" s="26"/>
    </row>
    <row r="858" spans="1:27" ht="60" customHeight="1" x14ac:dyDescent="0.2">
      <c r="A858" s="71"/>
      <c r="B858" s="71"/>
      <c r="C858" s="101"/>
      <c r="D858" s="26"/>
      <c r="E858" s="26"/>
      <c r="F858" s="26"/>
      <c r="G858" s="26"/>
      <c r="H858" s="26"/>
      <c r="I858" s="26"/>
      <c r="J858" s="26"/>
      <c r="K858" s="26"/>
      <c r="L858" s="69"/>
      <c r="M858" s="130"/>
      <c r="N858" s="26"/>
      <c r="O858" s="26"/>
      <c r="P858" s="26"/>
      <c r="Q858" s="26"/>
      <c r="R858" s="26"/>
      <c r="S858" s="26"/>
      <c r="T858" s="26"/>
      <c r="U858" s="26"/>
      <c r="V858" s="26"/>
      <c r="W858" s="26"/>
      <c r="X858" s="26"/>
      <c r="Y858" s="26"/>
      <c r="Z858" s="26"/>
      <c r="AA858" s="26"/>
    </row>
    <row r="859" spans="1:27" ht="60" customHeight="1" x14ac:dyDescent="0.2">
      <c r="A859" s="71"/>
      <c r="B859" s="71"/>
      <c r="C859" s="101"/>
      <c r="D859" s="26"/>
      <c r="E859" s="26"/>
      <c r="F859" s="26"/>
      <c r="G859" s="26"/>
      <c r="H859" s="26"/>
      <c r="I859" s="26"/>
      <c r="J859" s="26"/>
      <c r="K859" s="26"/>
      <c r="L859" s="69"/>
      <c r="M859" s="130"/>
      <c r="N859" s="26"/>
      <c r="O859" s="26"/>
      <c r="P859" s="26"/>
      <c r="Q859" s="26"/>
      <c r="R859" s="26"/>
      <c r="S859" s="26"/>
      <c r="T859" s="26"/>
      <c r="U859" s="26"/>
      <c r="V859" s="26"/>
      <c r="W859" s="26"/>
      <c r="X859" s="26"/>
      <c r="Y859" s="26"/>
      <c r="Z859" s="26"/>
      <c r="AA859" s="26"/>
    </row>
    <row r="860" spans="1:27" ht="60" customHeight="1" x14ac:dyDescent="0.2">
      <c r="A860" s="71"/>
      <c r="B860" s="71"/>
      <c r="C860" s="101"/>
      <c r="D860" s="26"/>
      <c r="E860" s="26"/>
      <c r="F860" s="26"/>
      <c r="G860" s="26"/>
      <c r="H860" s="26"/>
      <c r="I860" s="26"/>
      <c r="J860" s="26"/>
      <c r="K860" s="26"/>
      <c r="L860" s="69"/>
      <c r="M860" s="130"/>
      <c r="N860" s="26"/>
      <c r="O860" s="26"/>
      <c r="P860" s="26"/>
      <c r="Q860" s="26"/>
      <c r="R860" s="26"/>
      <c r="S860" s="26"/>
      <c r="T860" s="26"/>
      <c r="U860" s="26"/>
      <c r="V860" s="26"/>
      <c r="W860" s="26"/>
      <c r="X860" s="26"/>
      <c r="Y860" s="26"/>
      <c r="Z860" s="26"/>
      <c r="AA860" s="26"/>
    </row>
    <row r="861" spans="1:27" ht="60" customHeight="1" x14ac:dyDescent="0.2">
      <c r="A861" s="71"/>
      <c r="B861" s="71"/>
      <c r="C861" s="101"/>
      <c r="D861" s="26"/>
      <c r="E861" s="26"/>
      <c r="F861" s="26"/>
      <c r="G861" s="26"/>
      <c r="H861" s="26"/>
      <c r="I861" s="26"/>
      <c r="J861" s="26"/>
      <c r="K861" s="26"/>
      <c r="L861" s="69"/>
      <c r="M861" s="130"/>
      <c r="N861" s="26"/>
      <c r="O861" s="26"/>
      <c r="P861" s="26"/>
      <c r="Q861" s="26"/>
      <c r="R861" s="26"/>
      <c r="S861" s="26"/>
      <c r="T861" s="26"/>
      <c r="U861" s="26"/>
      <c r="V861" s="26"/>
      <c r="W861" s="26"/>
      <c r="X861" s="26"/>
      <c r="Y861" s="26"/>
      <c r="Z861" s="26"/>
      <c r="AA861" s="26"/>
    </row>
    <row r="862" spans="1:27" ht="60" customHeight="1" x14ac:dyDescent="0.2">
      <c r="A862" s="71"/>
      <c r="B862" s="71"/>
      <c r="C862" s="101"/>
      <c r="D862" s="26"/>
      <c r="E862" s="26"/>
      <c r="F862" s="26"/>
      <c r="G862" s="26"/>
      <c r="H862" s="26"/>
      <c r="I862" s="26"/>
      <c r="J862" s="26"/>
      <c r="K862" s="26"/>
      <c r="L862" s="69"/>
      <c r="M862" s="130"/>
      <c r="N862" s="26"/>
      <c r="O862" s="26"/>
      <c r="P862" s="26"/>
      <c r="Q862" s="26"/>
      <c r="R862" s="26"/>
      <c r="S862" s="26"/>
      <c r="T862" s="26"/>
      <c r="U862" s="26"/>
      <c r="V862" s="26"/>
      <c r="W862" s="26"/>
      <c r="X862" s="26"/>
      <c r="Y862" s="26"/>
      <c r="Z862" s="26"/>
      <c r="AA862" s="26"/>
    </row>
    <row r="863" spans="1:27" ht="60" customHeight="1" x14ac:dyDescent="0.2">
      <c r="A863" s="71"/>
      <c r="B863" s="71"/>
      <c r="C863" s="101"/>
      <c r="D863" s="26"/>
      <c r="E863" s="26"/>
      <c r="F863" s="26"/>
      <c r="G863" s="26"/>
      <c r="H863" s="26"/>
      <c r="I863" s="26"/>
      <c r="J863" s="26"/>
      <c r="K863" s="26"/>
      <c r="L863" s="69"/>
      <c r="M863" s="130"/>
      <c r="N863" s="26"/>
      <c r="O863" s="26"/>
      <c r="P863" s="26"/>
      <c r="Q863" s="26"/>
      <c r="R863" s="26"/>
      <c r="S863" s="26"/>
      <c r="T863" s="26"/>
      <c r="U863" s="26"/>
      <c r="V863" s="26"/>
      <c r="W863" s="26"/>
      <c r="X863" s="26"/>
      <c r="Y863" s="26"/>
      <c r="Z863" s="26"/>
      <c r="AA863" s="26"/>
    </row>
    <row r="864" spans="1:27" ht="60" customHeight="1" x14ac:dyDescent="0.2">
      <c r="A864" s="71"/>
      <c r="B864" s="71"/>
      <c r="C864" s="101"/>
      <c r="D864" s="26"/>
      <c r="E864" s="26"/>
      <c r="F864" s="26"/>
      <c r="G864" s="26"/>
      <c r="H864" s="26"/>
      <c r="I864" s="26"/>
      <c r="J864" s="26"/>
      <c r="K864" s="26"/>
      <c r="L864" s="69"/>
      <c r="M864" s="130"/>
      <c r="N864" s="26"/>
      <c r="O864" s="26"/>
      <c r="P864" s="26"/>
      <c r="Q864" s="26"/>
      <c r="R864" s="26"/>
      <c r="S864" s="26"/>
      <c r="T864" s="26"/>
      <c r="U864" s="26"/>
      <c r="V864" s="26"/>
      <c r="W864" s="26"/>
      <c r="X864" s="26"/>
      <c r="Y864" s="26"/>
      <c r="Z864" s="26"/>
      <c r="AA864" s="26"/>
    </row>
    <row r="865" spans="1:27" ht="60" customHeight="1" x14ac:dyDescent="0.2">
      <c r="A865" s="71"/>
      <c r="B865" s="71"/>
      <c r="C865" s="101"/>
      <c r="D865" s="26"/>
      <c r="E865" s="26"/>
      <c r="F865" s="26"/>
      <c r="G865" s="26"/>
      <c r="H865" s="26"/>
      <c r="I865" s="26"/>
      <c r="J865" s="26"/>
      <c r="K865" s="26"/>
      <c r="L865" s="69"/>
      <c r="M865" s="130"/>
      <c r="N865" s="26"/>
      <c r="O865" s="26"/>
      <c r="P865" s="26"/>
      <c r="Q865" s="26"/>
      <c r="R865" s="26"/>
      <c r="S865" s="26"/>
      <c r="T865" s="26"/>
      <c r="U865" s="26"/>
      <c r="V865" s="26"/>
      <c r="W865" s="26"/>
      <c r="X865" s="26"/>
      <c r="Y865" s="26"/>
      <c r="Z865" s="26"/>
      <c r="AA865" s="26"/>
    </row>
    <row r="866" spans="1:27" ht="60" customHeight="1" x14ac:dyDescent="0.2">
      <c r="A866" s="71"/>
      <c r="B866" s="71"/>
      <c r="C866" s="101"/>
      <c r="D866" s="26"/>
      <c r="E866" s="26"/>
      <c r="F866" s="26"/>
      <c r="G866" s="26"/>
      <c r="H866" s="26"/>
      <c r="I866" s="26"/>
      <c r="J866" s="26"/>
      <c r="K866" s="26"/>
      <c r="L866" s="69"/>
      <c r="M866" s="130"/>
      <c r="N866" s="26"/>
      <c r="O866" s="26"/>
      <c r="P866" s="26"/>
      <c r="Q866" s="26"/>
      <c r="R866" s="26"/>
      <c r="S866" s="26"/>
      <c r="T866" s="26"/>
      <c r="U866" s="26"/>
      <c r="V866" s="26"/>
      <c r="W866" s="26"/>
      <c r="X866" s="26"/>
      <c r="Y866" s="26"/>
      <c r="Z866" s="26"/>
      <c r="AA866" s="26"/>
    </row>
    <row r="867" spans="1:27" ht="60" customHeight="1" x14ac:dyDescent="0.2">
      <c r="A867" s="71"/>
      <c r="B867" s="71"/>
      <c r="C867" s="101"/>
      <c r="D867" s="26"/>
      <c r="E867" s="26"/>
      <c r="F867" s="26"/>
      <c r="G867" s="26"/>
      <c r="H867" s="26"/>
      <c r="I867" s="26"/>
      <c r="J867" s="26"/>
      <c r="K867" s="26"/>
      <c r="L867" s="69"/>
      <c r="M867" s="130"/>
      <c r="N867" s="26"/>
      <c r="O867" s="26"/>
      <c r="P867" s="26"/>
      <c r="Q867" s="26"/>
      <c r="R867" s="26"/>
      <c r="S867" s="26"/>
      <c r="T867" s="26"/>
      <c r="U867" s="26"/>
      <c r="V867" s="26"/>
      <c r="W867" s="26"/>
      <c r="X867" s="26"/>
      <c r="Y867" s="26"/>
      <c r="Z867" s="26"/>
      <c r="AA867" s="26"/>
    </row>
    <row r="868" spans="1:27" ht="60" customHeight="1" x14ac:dyDescent="0.2">
      <c r="A868" s="71"/>
      <c r="B868" s="71"/>
      <c r="C868" s="101"/>
      <c r="D868" s="26"/>
      <c r="E868" s="26"/>
      <c r="F868" s="26"/>
      <c r="G868" s="26"/>
      <c r="H868" s="26"/>
      <c r="I868" s="26"/>
      <c r="J868" s="26"/>
      <c r="K868" s="26"/>
      <c r="L868" s="69"/>
      <c r="M868" s="130"/>
      <c r="N868" s="26"/>
      <c r="O868" s="26"/>
      <c r="P868" s="26"/>
      <c r="Q868" s="26"/>
      <c r="R868" s="26"/>
      <c r="S868" s="26"/>
      <c r="T868" s="26"/>
      <c r="U868" s="26"/>
      <c r="V868" s="26"/>
      <c r="W868" s="26"/>
      <c r="X868" s="26"/>
      <c r="Y868" s="26"/>
      <c r="Z868" s="26"/>
      <c r="AA868" s="26"/>
    </row>
    <row r="869" spans="1:27" ht="60" customHeight="1" x14ac:dyDescent="0.2">
      <c r="A869" s="71"/>
      <c r="B869" s="71"/>
      <c r="C869" s="101"/>
      <c r="D869" s="26"/>
      <c r="E869" s="26"/>
      <c r="F869" s="26"/>
      <c r="G869" s="26"/>
      <c r="H869" s="26"/>
      <c r="I869" s="26"/>
      <c r="J869" s="26"/>
      <c r="K869" s="26"/>
      <c r="L869" s="69"/>
      <c r="M869" s="130"/>
      <c r="N869" s="26"/>
      <c r="O869" s="26"/>
      <c r="P869" s="26"/>
      <c r="Q869" s="26"/>
      <c r="R869" s="26"/>
      <c r="S869" s="26"/>
      <c r="T869" s="26"/>
      <c r="U869" s="26"/>
      <c r="V869" s="26"/>
      <c r="W869" s="26"/>
      <c r="X869" s="26"/>
      <c r="Y869" s="26"/>
      <c r="Z869" s="26"/>
      <c r="AA869" s="26"/>
    </row>
    <row r="870" spans="1:27" ht="60" customHeight="1" x14ac:dyDescent="0.2">
      <c r="A870" s="71"/>
      <c r="B870" s="71"/>
      <c r="C870" s="101"/>
      <c r="D870" s="26"/>
      <c r="E870" s="26"/>
      <c r="F870" s="26"/>
      <c r="G870" s="26"/>
      <c r="H870" s="26"/>
      <c r="I870" s="26"/>
      <c r="J870" s="26"/>
      <c r="K870" s="26"/>
      <c r="L870" s="69"/>
      <c r="M870" s="130"/>
      <c r="N870" s="26"/>
      <c r="O870" s="26"/>
      <c r="P870" s="26"/>
      <c r="Q870" s="26"/>
      <c r="R870" s="26"/>
      <c r="S870" s="26"/>
      <c r="T870" s="26"/>
      <c r="U870" s="26"/>
      <c r="V870" s="26"/>
      <c r="W870" s="26"/>
      <c r="X870" s="26"/>
      <c r="Y870" s="26"/>
      <c r="Z870" s="26"/>
      <c r="AA870" s="26"/>
    </row>
    <row r="871" spans="1:27" ht="60" customHeight="1" x14ac:dyDescent="0.2">
      <c r="A871" s="71"/>
      <c r="B871" s="71"/>
      <c r="C871" s="101"/>
      <c r="D871" s="26"/>
      <c r="E871" s="26"/>
      <c r="F871" s="26"/>
      <c r="G871" s="26"/>
      <c r="H871" s="26"/>
      <c r="I871" s="26"/>
      <c r="J871" s="26"/>
      <c r="K871" s="26"/>
      <c r="L871" s="69"/>
      <c r="M871" s="130"/>
      <c r="N871" s="26"/>
      <c r="O871" s="26"/>
      <c r="P871" s="26"/>
      <c r="Q871" s="26"/>
      <c r="R871" s="26"/>
      <c r="S871" s="26"/>
      <c r="T871" s="26"/>
      <c r="U871" s="26"/>
      <c r="V871" s="26"/>
      <c r="W871" s="26"/>
      <c r="X871" s="26"/>
      <c r="Y871" s="26"/>
      <c r="Z871" s="26"/>
      <c r="AA871" s="26"/>
    </row>
    <row r="872" spans="1:27" ht="60" customHeight="1" x14ac:dyDescent="0.2">
      <c r="A872" s="71"/>
      <c r="B872" s="71"/>
      <c r="C872" s="101"/>
      <c r="D872" s="26"/>
      <c r="E872" s="26"/>
      <c r="F872" s="26"/>
      <c r="G872" s="26"/>
      <c r="H872" s="26"/>
      <c r="I872" s="26"/>
      <c r="J872" s="26"/>
      <c r="K872" s="26"/>
      <c r="L872" s="69"/>
      <c r="M872" s="130"/>
      <c r="N872" s="26"/>
      <c r="O872" s="26"/>
      <c r="P872" s="26"/>
      <c r="Q872" s="26"/>
      <c r="R872" s="26"/>
      <c r="S872" s="26"/>
      <c r="T872" s="26"/>
      <c r="U872" s="26"/>
      <c r="V872" s="26"/>
      <c r="W872" s="26"/>
      <c r="X872" s="26"/>
      <c r="Y872" s="26"/>
      <c r="Z872" s="26"/>
      <c r="AA872" s="26"/>
    </row>
    <row r="873" spans="1:27" ht="60" customHeight="1" x14ac:dyDescent="0.2">
      <c r="A873" s="71"/>
      <c r="B873" s="71"/>
      <c r="C873" s="101"/>
      <c r="D873" s="26"/>
      <c r="E873" s="26"/>
      <c r="F873" s="26"/>
      <c r="G873" s="26"/>
      <c r="H873" s="26"/>
      <c r="I873" s="26"/>
      <c r="J873" s="26"/>
      <c r="K873" s="26"/>
      <c r="L873" s="69"/>
      <c r="M873" s="130"/>
      <c r="N873" s="26"/>
      <c r="O873" s="26"/>
      <c r="P873" s="26"/>
      <c r="Q873" s="26"/>
      <c r="R873" s="26"/>
      <c r="S873" s="26"/>
      <c r="T873" s="26"/>
      <c r="U873" s="26"/>
      <c r="V873" s="26"/>
      <c r="W873" s="26"/>
      <c r="X873" s="26"/>
      <c r="Y873" s="26"/>
      <c r="Z873" s="26"/>
      <c r="AA873" s="26"/>
    </row>
    <row r="874" spans="1:27" ht="60" customHeight="1" x14ac:dyDescent="0.2">
      <c r="A874" s="71"/>
      <c r="B874" s="71"/>
      <c r="C874" s="101"/>
      <c r="D874" s="26"/>
      <c r="E874" s="26"/>
      <c r="F874" s="26"/>
      <c r="G874" s="26"/>
      <c r="H874" s="26"/>
      <c r="I874" s="26"/>
      <c r="J874" s="26"/>
      <c r="K874" s="26"/>
      <c r="L874" s="69"/>
      <c r="M874" s="130"/>
      <c r="N874" s="26"/>
      <c r="O874" s="26"/>
      <c r="P874" s="26"/>
      <c r="Q874" s="26"/>
      <c r="R874" s="26"/>
      <c r="S874" s="26"/>
      <c r="T874" s="26"/>
      <c r="U874" s="26"/>
      <c r="V874" s="26"/>
      <c r="W874" s="26"/>
      <c r="X874" s="26"/>
      <c r="Y874" s="26"/>
      <c r="Z874" s="26"/>
      <c r="AA874" s="26"/>
    </row>
    <row r="875" spans="1:27" ht="60" customHeight="1" x14ac:dyDescent="0.2">
      <c r="A875" s="71"/>
      <c r="B875" s="71"/>
      <c r="C875" s="101"/>
      <c r="D875" s="26"/>
      <c r="E875" s="26"/>
      <c r="F875" s="26"/>
      <c r="G875" s="26"/>
      <c r="H875" s="26"/>
      <c r="I875" s="26"/>
      <c r="J875" s="26"/>
      <c r="K875" s="26"/>
      <c r="L875" s="69"/>
      <c r="M875" s="130"/>
      <c r="N875" s="26"/>
      <c r="O875" s="26"/>
      <c r="P875" s="26"/>
      <c r="Q875" s="26"/>
      <c r="R875" s="26"/>
      <c r="S875" s="26"/>
      <c r="T875" s="26"/>
      <c r="U875" s="26"/>
      <c r="V875" s="26"/>
      <c r="W875" s="26"/>
      <c r="X875" s="26"/>
      <c r="Y875" s="26"/>
      <c r="Z875" s="26"/>
      <c r="AA875" s="26"/>
    </row>
    <row r="876" spans="1:27" ht="60" customHeight="1" x14ac:dyDescent="0.2">
      <c r="A876" s="71"/>
      <c r="B876" s="71"/>
      <c r="C876" s="101"/>
      <c r="D876" s="26"/>
      <c r="E876" s="26"/>
      <c r="F876" s="26"/>
      <c r="G876" s="26"/>
      <c r="H876" s="26"/>
      <c r="I876" s="26"/>
      <c r="J876" s="26"/>
      <c r="K876" s="26"/>
      <c r="L876" s="69"/>
      <c r="M876" s="130"/>
      <c r="N876" s="26"/>
      <c r="O876" s="26"/>
      <c r="P876" s="26"/>
      <c r="Q876" s="26"/>
      <c r="R876" s="26"/>
      <c r="S876" s="26"/>
      <c r="T876" s="26"/>
      <c r="U876" s="26"/>
      <c r="V876" s="26"/>
      <c r="W876" s="26"/>
      <c r="X876" s="26"/>
      <c r="Y876" s="26"/>
      <c r="Z876" s="26"/>
      <c r="AA876" s="26"/>
    </row>
    <row r="877" spans="1:27" ht="60" customHeight="1" x14ac:dyDescent="0.2">
      <c r="A877" s="71"/>
      <c r="B877" s="71"/>
      <c r="C877" s="101"/>
      <c r="D877" s="26"/>
      <c r="E877" s="26"/>
      <c r="F877" s="26"/>
      <c r="G877" s="26"/>
      <c r="H877" s="26"/>
      <c r="I877" s="26"/>
      <c r="J877" s="26"/>
      <c r="K877" s="26"/>
      <c r="L877" s="69"/>
      <c r="M877" s="130"/>
      <c r="N877" s="26"/>
      <c r="O877" s="26"/>
      <c r="P877" s="26"/>
      <c r="Q877" s="26"/>
      <c r="R877" s="26"/>
      <c r="S877" s="26"/>
      <c r="T877" s="26"/>
      <c r="U877" s="26"/>
      <c r="V877" s="26"/>
      <c r="W877" s="26"/>
      <c r="X877" s="26"/>
      <c r="Y877" s="26"/>
      <c r="Z877" s="26"/>
      <c r="AA877" s="26"/>
    </row>
    <row r="878" spans="1:27" ht="60" customHeight="1" x14ac:dyDescent="0.2">
      <c r="A878" s="71"/>
      <c r="B878" s="71"/>
      <c r="C878" s="101"/>
      <c r="D878" s="26"/>
      <c r="E878" s="26"/>
      <c r="F878" s="26"/>
      <c r="G878" s="26"/>
      <c r="H878" s="26"/>
      <c r="I878" s="26"/>
      <c r="J878" s="26"/>
      <c r="K878" s="26"/>
      <c r="L878" s="69"/>
      <c r="M878" s="130"/>
      <c r="N878" s="26"/>
      <c r="O878" s="26"/>
      <c r="P878" s="26"/>
      <c r="Q878" s="26"/>
      <c r="R878" s="26"/>
      <c r="S878" s="26"/>
      <c r="T878" s="26"/>
      <c r="U878" s="26"/>
      <c r="V878" s="26"/>
      <c r="W878" s="26"/>
      <c r="X878" s="26"/>
      <c r="Y878" s="26"/>
      <c r="Z878" s="26"/>
      <c r="AA878" s="26"/>
    </row>
    <row r="879" spans="1:27" ht="60" customHeight="1" x14ac:dyDescent="0.2">
      <c r="A879" s="71"/>
      <c r="B879" s="71"/>
      <c r="C879" s="101"/>
      <c r="D879" s="26"/>
      <c r="E879" s="26"/>
      <c r="F879" s="26"/>
      <c r="G879" s="26"/>
      <c r="H879" s="26"/>
      <c r="I879" s="26"/>
      <c r="J879" s="26"/>
      <c r="K879" s="26"/>
      <c r="L879" s="69"/>
      <c r="M879" s="130"/>
      <c r="N879" s="26"/>
      <c r="O879" s="26"/>
      <c r="P879" s="26"/>
      <c r="Q879" s="26"/>
      <c r="R879" s="26"/>
      <c r="S879" s="26"/>
      <c r="T879" s="26"/>
      <c r="U879" s="26"/>
      <c r="V879" s="26"/>
      <c r="W879" s="26"/>
      <c r="X879" s="26"/>
      <c r="Y879" s="26"/>
      <c r="Z879" s="26"/>
      <c r="AA879" s="26"/>
    </row>
    <row r="880" spans="1:27" ht="60" customHeight="1" x14ac:dyDescent="0.2">
      <c r="A880" s="71"/>
      <c r="B880" s="71"/>
      <c r="C880" s="101"/>
      <c r="D880" s="26"/>
      <c r="E880" s="26"/>
      <c r="F880" s="26"/>
      <c r="G880" s="26"/>
      <c r="H880" s="26"/>
      <c r="I880" s="26"/>
      <c r="J880" s="26"/>
      <c r="K880" s="26"/>
      <c r="L880" s="69"/>
      <c r="M880" s="130"/>
      <c r="N880" s="26"/>
      <c r="O880" s="26"/>
      <c r="P880" s="26"/>
      <c r="Q880" s="26"/>
      <c r="R880" s="26"/>
      <c r="S880" s="26"/>
      <c r="T880" s="26"/>
      <c r="U880" s="26"/>
      <c r="V880" s="26"/>
      <c r="W880" s="26"/>
      <c r="X880" s="26"/>
      <c r="Y880" s="26"/>
      <c r="Z880" s="26"/>
      <c r="AA880" s="26"/>
    </row>
    <row r="881" spans="1:27" ht="60" customHeight="1" x14ac:dyDescent="0.2">
      <c r="A881" s="71"/>
      <c r="B881" s="71"/>
      <c r="C881" s="101"/>
      <c r="D881" s="26"/>
      <c r="E881" s="26"/>
      <c r="F881" s="26"/>
      <c r="G881" s="26"/>
      <c r="H881" s="26"/>
      <c r="I881" s="26"/>
      <c r="J881" s="26"/>
      <c r="K881" s="26"/>
      <c r="L881" s="69"/>
      <c r="M881" s="130"/>
      <c r="N881" s="26"/>
      <c r="O881" s="26"/>
      <c r="P881" s="26"/>
      <c r="Q881" s="26"/>
      <c r="R881" s="26"/>
      <c r="S881" s="26"/>
      <c r="T881" s="26"/>
      <c r="U881" s="26"/>
      <c r="V881" s="26"/>
      <c r="W881" s="26"/>
      <c r="X881" s="26"/>
      <c r="Y881" s="26"/>
      <c r="Z881" s="26"/>
      <c r="AA881" s="26"/>
    </row>
    <row r="882" spans="1:27" ht="60" customHeight="1" x14ac:dyDescent="0.2">
      <c r="A882" s="71"/>
      <c r="B882" s="71"/>
      <c r="C882" s="101"/>
      <c r="D882" s="26"/>
      <c r="E882" s="26"/>
      <c r="F882" s="26"/>
      <c r="G882" s="26"/>
      <c r="H882" s="26"/>
      <c r="I882" s="26"/>
      <c r="J882" s="26"/>
      <c r="K882" s="26"/>
      <c r="L882" s="69"/>
      <c r="M882" s="130"/>
      <c r="N882" s="26"/>
      <c r="O882" s="26"/>
      <c r="P882" s="26"/>
      <c r="Q882" s="26"/>
      <c r="R882" s="26"/>
      <c r="S882" s="26"/>
      <c r="T882" s="26"/>
      <c r="U882" s="26"/>
      <c r="V882" s="26"/>
      <c r="W882" s="26"/>
      <c r="X882" s="26"/>
      <c r="Y882" s="26"/>
      <c r="Z882" s="26"/>
      <c r="AA882" s="26"/>
    </row>
    <row r="883" spans="1:27" ht="60" customHeight="1" x14ac:dyDescent="0.2">
      <c r="A883" s="71"/>
      <c r="B883" s="71"/>
      <c r="C883" s="101"/>
      <c r="D883" s="26"/>
      <c r="E883" s="26"/>
      <c r="F883" s="26"/>
      <c r="G883" s="26"/>
      <c r="H883" s="26"/>
      <c r="I883" s="26"/>
      <c r="J883" s="26"/>
      <c r="K883" s="26"/>
      <c r="L883" s="69"/>
      <c r="M883" s="130"/>
      <c r="N883" s="26"/>
      <c r="O883" s="26"/>
      <c r="P883" s="26"/>
      <c r="Q883" s="26"/>
      <c r="R883" s="26"/>
      <c r="S883" s="26"/>
      <c r="T883" s="26"/>
      <c r="U883" s="26"/>
      <c r="V883" s="26"/>
      <c r="W883" s="26"/>
      <c r="X883" s="26"/>
      <c r="Y883" s="26"/>
      <c r="Z883" s="26"/>
      <c r="AA883" s="26"/>
    </row>
    <row r="884" spans="1:27" ht="60" customHeight="1" x14ac:dyDescent="0.2">
      <c r="A884" s="71"/>
      <c r="B884" s="71"/>
      <c r="C884" s="101"/>
      <c r="D884" s="26"/>
      <c r="E884" s="26"/>
      <c r="F884" s="26"/>
      <c r="G884" s="26"/>
      <c r="H884" s="26"/>
      <c r="I884" s="26"/>
      <c r="J884" s="26"/>
      <c r="K884" s="26"/>
      <c r="L884" s="69"/>
      <c r="M884" s="130"/>
      <c r="N884" s="26"/>
      <c r="O884" s="26"/>
      <c r="P884" s="26"/>
      <c r="Q884" s="26"/>
      <c r="R884" s="26"/>
      <c r="S884" s="26"/>
      <c r="T884" s="26"/>
      <c r="U884" s="26"/>
      <c r="V884" s="26"/>
      <c r="W884" s="26"/>
      <c r="X884" s="26"/>
      <c r="Y884" s="26"/>
      <c r="Z884" s="26"/>
      <c r="AA884" s="26"/>
    </row>
    <row r="885" spans="1:27" ht="60" customHeight="1" x14ac:dyDescent="0.2">
      <c r="A885" s="71"/>
      <c r="B885" s="71"/>
      <c r="C885" s="101"/>
      <c r="D885" s="26"/>
      <c r="E885" s="26"/>
      <c r="F885" s="26"/>
      <c r="G885" s="26"/>
      <c r="H885" s="26"/>
      <c r="I885" s="26"/>
      <c r="J885" s="26"/>
      <c r="K885" s="26"/>
      <c r="L885" s="69"/>
      <c r="M885" s="130"/>
      <c r="N885" s="26"/>
      <c r="O885" s="26"/>
      <c r="P885" s="26"/>
      <c r="Q885" s="26"/>
      <c r="R885" s="26"/>
      <c r="S885" s="26"/>
      <c r="T885" s="26"/>
      <c r="U885" s="26"/>
      <c r="V885" s="26"/>
      <c r="W885" s="26"/>
      <c r="X885" s="26"/>
      <c r="Y885" s="26"/>
      <c r="Z885" s="26"/>
      <c r="AA885" s="26"/>
    </row>
    <row r="886" spans="1:27" ht="60" customHeight="1" x14ac:dyDescent="0.2">
      <c r="A886" s="71"/>
      <c r="B886" s="71"/>
      <c r="C886" s="101"/>
      <c r="D886" s="26"/>
      <c r="E886" s="26"/>
      <c r="F886" s="26"/>
      <c r="G886" s="26"/>
      <c r="H886" s="26"/>
      <c r="I886" s="26"/>
      <c r="J886" s="26"/>
      <c r="K886" s="26"/>
      <c r="L886" s="69"/>
      <c r="M886" s="130"/>
      <c r="N886" s="26"/>
      <c r="O886" s="26"/>
      <c r="P886" s="26"/>
      <c r="Q886" s="26"/>
      <c r="R886" s="26"/>
      <c r="S886" s="26"/>
      <c r="T886" s="26"/>
      <c r="U886" s="26"/>
      <c r="V886" s="26"/>
      <c r="W886" s="26"/>
      <c r="X886" s="26"/>
      <c r="Y886" s="26"/>
      <c r="Z886" s="26"/>
      <c r="AA886" s="26"/>
    </row>
    <row r="887" spans="1:27" ht="60" customHeight="1" x14ac:dyDescent="0.2">
      <c r="A887" s="71"/>
      <c r="B887" s="71"/>
      <c r="C887" s="101"/>
      <c r="D887" s="26"/>
      <c r="E887" s="26"/>
      <c r="F887" s="26"/>
      <c r="G887" s="26"/>
      <c r="H887" s="26"/>
      <c r="I887" s="26"/>
      <c r="J887" s="26"/>
      <c r="K887" s="26"/>
      <c r="L887" s="69"/>
      <c r="M887" s="130"/>
      <c r="N887" s="26"/>
      <c r="O887" s="26"/>
      <c r="P887" s="26"/>
      <c r="Q887" s="26"/>
      <c r="R887" s="26"/>
      <c r="S887" s="26"/>
      <c r="T887" s="26"/>
      <c r="U887" s="26"/>
      <c r="V887" s="26"/>
      <c r="W887" s="26"/>
      <c r="X887" s="26"/>
      <c r="Y887" s="26"/>
      <c r="Z887" s="26"/>
      <c r="AA887" s="26"/>
    </row>
    <row r="888" spans="1:27" ht="60" customHeight="1" x14ac:dyDescent="0.2">
      <c r="A888" s="71"/>
      <c r="B888" s="71"/>
      <c r="C888" s="101"/>
      <c r="D888" s="26"/>
      <c r="E888" s="26"/>
      <c r="F888" s="26"/>
      <c r="G888" s="26"/>
      <c r="H888" s="26"/>
      <c r="I888" s="26"/>
      <c r="J888" s="26"/>
      <c r="K888" s="26"/>
      <c r="L888" s="69"/>
      <c r="M888" s="130"/>
      <c r="N888" s="26"/>
      <c r="O888" s="26"/>
      <c r="P888" s="26"/>
      <c r="Q888" s="26"/>
      <c r="R888" s="26"/>
      <c r="S888" s="26"/>
      <c r="T888" s="26"/>
      <c r="U888" s="26"/>
      <c r="V888" s="26"/>
      <c r="W888" s="26"/>
      <c r="X888" s="26"/>
      <c r="Y888" s="26"/>
      <c r="Z888" s="26"/>
      <c r="AA888" s="26"/>
    </row>
    <row r="889" spans="1:27" ht="60" customHeight="1" x14ac:dyDescent="0.2">
      <c r="A889" s="71"/>
      <c r="B889" s="71"/>
      <c r="C889" s="101"/>
      <c r="D889" s="26"/>
      <c r="E889" s="26"/>
      <c r="F889" s="26"/>
      <c r="G889" s="26"/>
      <c r="H889" s="26"/>
      <c r="I889" s="26"/>
      <c r="J889" s="26"/>
      <c r="K889" s="26"/>
      <c r="L889" s="69"/>
      <c r="M889" s="130"/>
      <c r="N889" s="26"/>
      <c r="O889" s="26"/>
      <c r="P889" s="26"/>
      <c r="Q889" s="26"/>
      <c r="R889" s="26"/>
      <c r="S889" s="26"/>
      <c r="T889" s="26"/>
      <c r="U889" s="26"/>
      <c r="V889" s="26"/>
      <c r="W889" s="26"/>
      <c r="X889" s="26"/>
      <c r="Y889" s="26"/>
      <c r="Z889" s="26"/>
      <c r="AA889" s="26"/>
    </row>
    <row r="890" spans="1:27" ht="60" customHeight="1" x14ac:dyDescent="0.2">
      <c r="A890" s="71"/>
      <c r="B890" s="71"/>
      <c r="C890" s="101"/>
      <c r="D890" s="26"/>
      <c r="E890" s="26"/>
      <c r="F890" s="26"/>
      <c r="G890" s="26"/>
      <c r="H890" s="26"/>
      <c r="I890" s="26"/>
      <c r="J890" s="26"/>
      <c r="K890" s="26"/>
      <c r="L890" s="69"/>
      <c r="M890" s="130"/>
      <c r="N890" s="26"/>
      <c r="O890" s="26"/>
      <c r="P890" s="26"/>
      <c r="Q890" s="26"/>
      <c r="R890" s="26"/>
      <c r="S890" s="26"/>
      <c r="T890" s="26"/>
      <c r="U890" s="26"/>
      <c r="V890" s="26"/>
      <c r="W890" s="26"/>
      <c r="X890" s="26"/>
      <c r="Y890" s="26"/>
      <c r="Z890" s="26"/>
      <c r="AA890" s="26"/>
    </row>
    <row r="891" spans="1:27" ht="60" customHeight="1" x14ac:dyDescent="0.2">
      <c r="A891" s="71"/>
      <c r="B891" s="71"/>
      <c r="C891" s="101"/>
      <c r="D891" s="26"/>
      <c r="E891" s="26"/>
      <c r="F891" s="26"/>
      <c r="G891" s="26"/>
      <c r="H891" s="26"/>
      <c r="I891" s="26"/>
      <c r="J891" s="26"/>
      <c r="K891" s="26"/>
      <c r="L891" s="69"/>
      <c r="M891" s="130"/>
      <c r="N891" s="26"/>
      <c r="O891" s="26"/>
      <c r="P891" s="26"/>
      <c r="Q891" s="26"/>
      <c r="R891" s="26"/>
      <c r="S891" s="26"/>
      <c r="T891" s="26"/>
      <c r="U891" s="26"/>
      <c r="V891" s="26"/>
      <c r="W891" s="26"/>
      <c r="X891" s="26"/>
      <c r="Y891" s="26"/>
      <c r="Z891" s="26"/>
      <c r="AA891" s="26"/>
    </row>
    <row r="892" spans="1:27" ht="60" customHeight="1" x14ac:dyDescent="0.2">
      <c r="A892" s="71"/>
      <c r="B892" s="71"/>
      <c r="C892" s="101"/>
      <c r="D892" s="26"/>
      <c r="E892" s="26"/>
      <c r="F892" s="26"/>
      <c r="G892" s="26"/>
      <c r="H892" s="26"/>
      <c r="I892" s="26"/>
      <c r="J892" s="26"/>
      <c r="K892" s="26"/>
      <c r="L892" s="69"/>
      <c r="M892" s="130"/>
      <c r="N892" s="26"/>
      <c r="O892" s="26"/>
      <c r="P892" s="26"/>
      <c r="Q892" s="26"/>
      <c r="R892" s="26"/>
      <c r="S892" s="26"/>
      <c r="T892" s="26"/>
      <c r="U892" s="26"/>
      <c r="V892" s="26"/>
      <c r="W892" s="26"/>
      <c r="X892" s="26"/>
      <c r="Y892" s="26"/>
      <c r="Z892" s="26"/>
      <c r="AA892" s="26"/>
    </row>
    <row r="893" spans="1:27" ht="60" customHeight="1" x14ac:dyDescent="0.2">
      <c r="A893" s="71"/>
      <c r="B893" s="71"/>
      <c r="C893" s="101"/>
      <c r="D893" s="26"/>
      <c r="E893" s="26"/>
      <c r="F893" s="26"/>
      <c r="G893" s="26"/>
      <c r="H893" s="26"/>
      <c r="I893" s="26"/>
      <c r="J893" s="26"/>
      <c r="K893" s="26"/>
      <c r="L893" s="69"/>
      <c r="M893" s="130"/>
      <c r="N893" s="26"/>
      <c r="O893" s="26"/>
      <c r="P893" s="26"/>
      <c r="Q893" s="26"/>
      <c r="R893" s="26"/>
      <c r="S893" s="26"/>
      <c r="T893" s="26"/>
      <c r="U893" s="26"/>
      <c r="V893" s="26"/>
      <c r="W893" s="26"/>
      <c r="X893" s="26"/>
      <c r="Y893" s="26"/>
      <c r="Z893" s="26"/>
      <c r="AA893" s="26"/>
    </row>
    <row r="894" spans="1:27" ht="60" customHeight="1" x14ac:dyDescent="0.2">
      <c r="A894" s="71"/>
      <c r="B894" s="71"/>
      <c r="C894" s="101"/>
      <c r="D894" s="26"/>
      <c r="E894" s="26"/>
      <c r="F894" s="26"/>
      <c r="G894" s="26"/>
      <c r="H894" s="26"/>
      <c r="I894" s="26"/>
      <c r="J894" s="26"/>
      <c r="K894" s="26"/>
      <c r="L894" s="69"/>
      <c r="M894" s="130"/>
      <c r="N894" s="26"/>
      <c r="O894" s="26"/>
      <c r="P894" s="26"/>
      <c r="Q894" s="26"/>
      <c r="R894" s="26"/>
      <c r="S894" s="26"/>
      <c r="T894" s="26"/>
      <c r="U894" s="26"/>
      <c r="V894" s="26"/>
      <c r="W894" s="26"/>
      <c r="X894" s="26"/>
      <c r="Y894" s="26"/>
      <c r="Z894" s="26"/>
      <c r="AA894" s="26"/>
    </row>
    <row r="895" spans="1:27" ht="60" customHeight="1" x14ac:dyDescent="0.2">
      <c r="A895" s="71"/>
      <c r="B895" s="71"/>
      <c r="C895" s="101"/>
      <c r="D895" s="26"/>
      <c r="E895" s="26"/>
      <c r="F895" s="26"/>
      <c r="G895" s="26"/>
      <c r="H895" s="26"/>
      <c r="I895" s="26"/>
      <c r="J895" s="26"/>
      <c r="K895" s="26"/>
      <c r="L895" s="69"/>
      <c r="M895" s="130"/>
      <c r="N895" s="26"/>
      <c r="O895" s="26"/>
      <c r="P895" s="26"/>
      <c r="Q895" s="26"/>
      <c r="R895" s="26"/>
      <c r="S895" s="26"/>
      <c r="T895" s="26"/>
      <c r="U895" s="26"/>
      <c r="V895" s="26"/>
      <c r="W895" s="26"/>
      <c r="X895" s="26"/>
      <c r="Y895" s="26"/>
      <c r="Z895" s="26"/>
      <c r="AA895" s="26"/>
    </row>
    <row r="896" spans="1:27" ht="60" customHeight="1" x14ac:dyDescent="0.2">
      <c r="A896" s="71"/>
      <c r="B896" s="71"/>
      <c r="C896" s="101"/>
      <c r="D896" s="26"/>
      <c r="E896" s="26"/>
      <c r="F896" s="26"/>
      <c r="G896" s="26"/>
      <c r="H896" s="26"/>
      <c r="I896" s="26"/>
      <c r="J896" s="26"/>
      <c r="K896" s="26"/>
      <c r="L896" s="69"/>
      <c r="M896" s="130"/>
      <c r="N896" s="26"/>
      <c r="O896" s="26"/>
      <c r="P896" s="26"/>
      <c r="Q896" s="26"/>
      <c r="R896" s="26"/>
      <c r="S896" s="26"/>
      <c r="T896" s="26"/>
      <c r="U896" s="26"/>
      <c r="V896" s="26"/>
      <c r="W896" s="26"/>
      <c r="X896" s="26"/>
      <c r="Y896" s="26"/>
      <c r="Z896" s="26"/>
      <c r="AA896" s="26"/>
    </row>
    <row r="897" spans="1:27" ht="60" customHeight="1" x14ac:dyDescent="0.2">
      <c r="A897" s="71"/>
      <c r="B897" s="71"/>
      <c r="C897" s="101"/>
      <c r="D897" s="26"/>
      <c r="E897" s="26"/>
      <c r="F897" s="26"/>
      <c r="G897" s="26"/>
      <c r="H897" s="26"/>
      <c r="I897" s="26"/>
      <c r="J897" s="26"/>
      <c r="K897" s="26"/>
      <c r="L897" s="69"/>
      <c r="M897" s="130"/>
      <c r="N897" s="26"/>
      <c r="O897" s="26"/>
      <c r="P897" s="26"/>
      <c r="Q897" s="26"/>
      <c r="R897" s="26"/>
      <c r="S897" s="26"/>
      <c r="T897" s="26"/>
      <c r="U897" s="26"/>
      <c r="V897" s="26"/>
      <c r="W897" s="26"/>
      <c r="X897" s="26"/>
      <c r="Y897" s="26"/>
      <c r="Z897" s="26"/>
      <c r="AA897" s="26"/>
    </row>
    <row r="898" spans="1:27" ht="60" customHeight="1" x14ac:dyDescent="0.2">
      <c r="A898" s="71"/>
      <c r="B898" s="71"/>
      <c r="C898" s="101"/>
      <c r="D898" s="26"/>
      <c r="E898" s="26"/>
      <c r="F898" s="26"/>
      <c r="G898" s="26"/>
      <c r="H898" s="26"/>
      <c r="I898" s="26"/>
      <c r="J898" s="26"/>
      <c r="K898" s="26"/>
      <c r="L898" s="69"/>
      <c r="M898" s="130"/>
      <c r="N898" s="26"/>
      <c r="O898" s="26"/>
      <c r="P898" s="26"/>
      <c r="Q898" s="26"/>
      <c r="R898" s="26"/>
      <c r="S898" s="26"/>
      <c r="T898" s="26"/>
      <c r="U898" s="26"/>
      <c r="V898" s="26"/>
      <c r="W898" s="26"/>
      <c r="X898" s="26"/>
      <c r="Y898" s="26"/>
      <c r="Z898" s="26"/>
      <c r="AA898" s="26"/>
    </row>
    <row r="899" spans="1:27" ht="60" customHeight="1" x14ac:dyDescent="0.2">
      <c r="A899" s="71"/>
      <c r="B899" s="71"/>
      <c r="C899" s="101"/>
      <c r="D899" s="26"/>
      <c r="E899" s="26"/>
      <c r="F899" s="26"/>
      <c r="G899" s="26"/>
      <c r="H899" s="26"/>
      <c r="I899" s="26"/>
      <c r="J899" s="26"/>
      <c r="K899" s="26"/>
      <c r="L899" s="69"/>
      <c r="M899" s="130"/>
      <c r="N899" s="26"/>
      <c r="O899" s="26"/>
      <c r="P899" s="26"/>
      <c r="Q899" s="26"/>
      <c r="R899" s="26"/>
      <c r="S899" s="26"/>
      <c r="T899" s="26"/>
      <c r="U899" s="26"/>
      <c r="V899" s="26"/>
      <c r="W899" s="26"/>
      <c r="X899" s="26"/>
      <c r="Y899" s="26"/>
      <c r="Z899" s="26"/>
      <c r="AA899" s="26"/>
    </row>
    <row r="900" spans="1:27" ht="60" customHeight="1" x14ac:dyDescent="0.2">
      <c r="A900" s="71"/>
      <c r="B900" s="71"/>
      <c r="C900" s="101"/>
      <c r="D900" s="26"/>
      <c r="E900" s="26"/>
      <c r="F900" s="26"/>
      <c r="G900" s="26"/>
      <c r="H900" s="26"/>
      <c r="I900" s="26"/>
      <c r="J900" s="26"/>
      <c r="K900" s="26"/>
      <c r="L900" s="69"/>
      <c r="M900" s="130"/>
      <c r="N900" s="26"/>
      <c r="O900" s="26"/>
      <c r="P900" s="26"/>
      <c r="Q900" s="26"/>
      <c r="R900" s="26"/>
      <c r="S900" s="26"/>
      <c r="T900" s="26"/>
      <c r="U900" s="26"/>
      <c r="V900" s="26"/>
      <c r="W900" s="26"/>
      <c r="X900" s="26"/>
      <c r="Y900" s="26"/>
      <c r="Z900" s="26"/>
      <c r="AA900" s="26"/>
    </row>
    <row r="901" spans="1:27" ht="60" customHeight="1" x14ac:dyDescent="0.2">
      <c r="A901" s="71"/>
      <c r="B901" s="71"/>
      <c r="C901" s="101"/>
      <c r="D901" s="26"/>
      <c r="E901" s="26"/>
      <c r="F901" s="26"/>
      <c r="G901" s="26"/>
      <c r="H901" s="26"/>
      <c r="I901" s="26"/>
      <c r="J901" s="26"/>
      <c r="K901" s="26"/>
      <c r="L901" s="69"/>
      <c r="M901" s="130"/>
      <c r="N901" s="26"/>
      <c r="O901" s="26"/>
      <c r="P901" s="26"/>
      <c r="Q901" s="26"/>
      <c r="R901" s="26"/>
      <c r="S901" s="26"/>
      <c r="T901" s="26"/>
      <c r="U901" s="26"/>
      <c r="V901" s="26"/>
      <c r="W901" s="26"/>
      <c r="X901" s="26"/>
      <c r="Y901" s="26"/>
      <c r="Z901" s="26"/>
      <c r="AA901" s="26"/>
    </row>
    <row r="902" spans="1:27" ht="60" customHeight="1" x14ac:dyDescent="0.2">
      <c r="A902" s="71"/>
      <c r="B902" s="71"/>
      <c r="C902" s="101"/>
      <c r="D902" s="26"/>
      <c r="E902" s="26"/>
      <c r="F902" s="26"/>
      <c r="G902" s="26"/>
      <c r="H902" s="26"/>
      <c r="I902" s="26"/>
      <c r="J902" s="26"/>
      <c r="K902" s="26"/>
      <c r="L902" s="69"/>
      <c r="M902" s="130"/>
      <c r="N902" s="26"/>
      <c r="O902" s="26"/>
      <c r="P902" s="26"/>
      <c r="Q902" s="26"/>
      <c r="R902" s="26"/>
      <c r="S902" s="26"/>
      <c r="T902" s="26"/>
      <c r="U902" s="26"/>
      <c r="V902" s="26"/>
      <c r="W902" s="26"/>
      <c r="X902" s="26"/>
      <c r="Y902" s="26"/>
      <c r="Z902" s="26"/>
      <c r="AA902" s="26"/>
    </row>
    <row r="903" spans="1:27" ht="60" customHeight="1" x14ac:dyDescent="0.2">
      <c r="A903" s="71"/>
      <c r="B903" s="71"/>
      <c r="C903" s="101"/>
      <c r="D903" s="26"/>
      <c r="E903" s="26"/>
      <c r="F903" s="26"/>
      <c r="G903" s="26"/>
      <c r="H903" s="26"/>
      <c r="I903" s="26"/>
      <c r="J903" s="26"/>
      <c r="K903" s="26"/>
      <c r="L903" s="69"/>
      <c r="M903" s="130"/>
      <c r="N903" s="26"/>
      <c r="O903" s="26"/>
      <c r="P903" s="26"/>
      <c r="Q903" s="26"/>
      <c r="R903" s="26"/>
      <c r="S903" s="26"/>
      <c r="T903" s="26"/>
      <c r="U903" s="26"/>
      <c r="V903" s="26"/>
      <c r="W903" s="26"/>
      <c r="X903" s="26"/>
      <c r="Y903" s="26"/>
      <c r="Z903" s="26"/>
      <c r="AA903" s="26"/>
    </row>
    <row r="904" spans="1:27" ht="60" customHeight="1" x14ac:dyDescent="0.2">
      <c r="A904" s="71"/>
      <c r="B904" s="71"/>
      <c r="C904" s="101"/>
      <c r="D904" s="26"/>
      <c r="E904" s="26"/>
      <c r="F904" s="26"/>
      <c r="G904" s="26"/>
      <c r="H904" s="26"/>
      <c r="I904" s="26"/>
      <c r="J904" s="26"/>
      <c r="K904" s="26"/>
      <c r="L904" s="69"/>
      <c r="M904" s="130"/>
      <c r="N904" s="26"/>
      <c r="O904" s="26"/>
      <c r="P904" s="26"/>
      <c r="Q904" s="26"/>
      <c r="R904" s="26"/>
      <c r="S904" s="26"/>
      <c r="T904" s="26"/>
      <c r="U904" s="26"/>
      <c r="V904" s="26"/>
      <c r="W904" s="26"/>
      <c r="X904" s="26"/>
      <c r="Y904" s="26"/>
      <c r="Z904" s="26"/>
      <c r="AA904" s="26"/>
    </row>
    <row r="905" spans="1:27" ht="60" customHeight="1" x14ac:dyDescent="0.2">
      <c r="A905" s="71"/>
      <c r="B905" s="71"/>
      <c r="C905" s="101"/>
      <c r="D905" s="26"/>
      <c r="E905" s="26"/>
      <c r="F905" s="26"/>
      <c r="G905" s="26"/>
      <c r="H905" s="26"/>
      <c r="I905" s="26"/>
      <c r="J905" s="26"/>
      <c r="K905" s="26"/>
      <c r="L905" s="69"/>
      <c r="M905" s="130"/>
      <c r="N905" s="26"/>
      <c r="O905" s="26"/>
      <c r="P905" s="26"/>
      <c r="Q905" s="26"/>
      <c r="R905" s="26"/>
      <c r="S905" s="26"/>
      <c r="T905" s="26"/>
      <c r="U905" s="26"/>
      <c r="V905" s="26"/>
      <c r="W905" s="26"/>
      <c r="X905" s="26"/>
      <c r="Y905" s="26"/>
      <c r="Z905" s="26"/>
      <c r="AA905" s="26"/>
    </row>
    <row r="906" spans="1:27" ht="60" customHeight="1" x14ac:dyDescent="0.2">
      <c r="A906" s="71"/>
      <c r="B906" s="71"/>
      <c r="C906" s="101"/>
      <c r="D906" s="26"/>
      <c r="E906" s="26"/>
      <c r="F906" s="26"/>
      <c r="G906" s="26"/>
      <c r="H906" s="26"/>
      <c r="I906" s="26"/>
      <c r="J906" s="26"/>
      <c r="K906" s="26"/>
      <c r="L906" s="69"/>
      <c r="M906" s="130"/>
      <c r="N906" s="26"/>
      <c r="O906" s="26"/>
      <c r="P906" s="26"/>
      <c r="Q906" s="26"/>
      <c r="R906" s="26"/>
      <c r="S906" s="26"/>
      <c r="T906" s="26"/>
      <c r="U906" s="26"/>
      <c r="V906" s="26"/>
      <c r="W906" s="26"/>
      <c r="X906" s="26"/>
      <c r="Y906" s="26"/>
      <c r="Z906" s="26"/>
      <c r="AA906" s="26"/>
    </row>
    <row r="907" spans="1:27" ht="60" customHeight="1" x14ac:dyDescent="0.2">
      <c r="A907" s="71"/>
      <c r="B907" s="71"/>
      <c r="C907" s="101"/>
      <c r="D907" s="26"/>
      <c r="E907" s="26"/>
      <c r="F907" s="26"/>
      <c r="G907" s="26"/>
      <c r="H907" s="26"/>
      <c r="I907" s="26"/>
      <c r="J907" s="26"/>
      <c r="K907" s="26"/>
      <c r="L907" s="69"/>
      <c r="M907" s="130"/>
      <c r="N907" s="26"/>
      <c r="O907" s="26"/>
      <c r="P907" s="26"/>
      <c r="Q907" s="26"/>
      <c r="R907" s="26"/>
      <c r="S907" s="26"/>
      <c r="T907" s="26"/>
      <c r="U907" s="26"/>
      <c r="V907" s="26"/>
      <c r="W907" s="26"/>
      <c r="X907" s="26"/>
      <c r="Y907" s="26"/>
      <c r="Z907" s="26"/>
      <c r="AA907" s="26"/>
    </row>
    <row r="908" spans="1:27" ht="60" customHeight="1" x14ac:dyDescent="0.2">
      <c r="A908" s="71"/>
      <c r="B908" s="71"/>
      <c r="C908" s="101"/>
      <c r="D908" s="26"/>
      <c r="E908" s="26"/>
      <c r="F908" s="26"/>
      <c r="G908" s="26"/>
      <c r="H908" s="26"/>
      <c r="I908" s="26"/>
      <c r="J908" s="26"/>
      <c r="K908" s="26"/>
      <c r="L908" s="69"/>
      <c r="M908" s="130"/>
      <c r="N908" s="26"/>
      <c r="O908" s="26"/>
      <c r="P908" s="26"/>
      <c r="Q908" s="26"/>
      <c r="R908" s="26"/>
      <c r="S908" s="26"/>
      <c r="T908" s="26"/>
      <c r="U908" s="26"/>
      <c r="V908" s="26"/>
      <c r="W908" s="26"/>
      <c r="X908" s="26"/>
      <c r="Y908" s="26"/>
      <c r="Z908" s="26"/>
      <c r="AA908" s="26"/>
    </row>
    <row r="909" spans="1:27" ht="60" customHeight="1" x14ac:dyDescent="0.2">
      <c r="A909" s="71"/>
      <c r="B909" s="71"/>
      <c r="C909" s="101"/>
      <c r="D909" s="26"/>
      <c r="E909" s="26"/>
      <c r="F909" s="26"/>
      <c r="G909" s="26"/>
      <c r="H909" s="26"/>
      <c r="I909" s="26"/>
      <c r="J909" s="26"/>
      <c r="K909" s="26"/>
      <c r="L909" s="69"/>
      <c r="M909" s="130"/>
      <c r="N909" s="26"/>
      <c r="O909" s="26"/>
      <c r="P909" s="26"/>
      <c r="Q909" s="26"/>
      <c r="R909" s="26"/>
      <c r="S909" s="26"/>
      <c r="T909" s="26"/>
      <c r="U909" s="26"/>
      <c r="V909" s="26"/>
      <c r="W909" s="26"/>
      <c r="X909" s="26"/>
      <c r="Y909" s="26"/>
      <c r="Z909" s="26"/>
      <c r="AA909" s="26"/>
    </row>
    <row r="910" spans="1:27" ht="60" customHeight="1" x14ac:dyDescent="0.2">
      <c r="A910" s="71"/>
      <c r="B910" s="71"/>
      <c r="C910" s="101"/>
      <c r="D910" s="26"/>
      <c r="E910" s="26"/>
      <c r="F910" s="26"/>
      <c r="G910" s="26"/>
      <c r="H910" s="26"/>
      <c r="I910" s="26"/>
      <c r="J910" s="26"/>
      <c r="K910" s="26"/>
      <c r="L910" s="69"/>
      <c r="M910" s="130"/>
      <c r="N910" s="26"/>
      <c r="O910" s="26"/>
      <c r="P910" s="26"/>
      <c r="Q910" s="26"/>
      <c r="R910" s="26"/>
      <c r="S910" s="26"/>
      <c r="T910" s="26"/>
      <c r="U910" s="26"/>
      <c r="V910" s="26"/>
      <c r="W910" s="26"/>
      <c r="X910" s="26"/>
      <c r="Y910" s="26"/>
      <c r="Z910" s="26"/>
      <c r="AA910" s="26"/>
    </row>
    <row r="911" spans="1:27" ht="60" customHeight="1" x14ac:dyDescent="0.2">
      <c r="A911" s="71"/>
      <c r="B911" s="71"/>
      <c r="C911" s="101"/>
      <c r="D911" s="26"/>
      <c r="E911" s="26"/>
      <c r="F911" s="26"/>
      <c r="G911" s="26"/>
      <c r="H911" s="26"/>
      <c r="I911" s="26"/>
      <c r="J911" s="26"/>
      <c r="K911" s="26"/>
      <c r="L911" s="69"/>
      <c r="M911" s="130"/>
      <c r="N911" s="26"/>
      <c r="O911" s="26"/>
      <c r="P911" s="26"/>
      <c r="Q911" s="26"/>
      <c r="R911" s="26"/>
      <c r="S911" s="26"/>
      <c r="T911" s="26"/>
      <c r="U911" s="26"/>
      <c r="V911" s="26"/>
      <c r="W911" s="26"/>
      <c r="X911" s="26"/>
      <c r="Y911" s="26"/>
      <c r="Z911" s="26"/>
      <c r="AA911" s="26"/>
    </row>
    <row r="912" spans="1:27" ht="60" customHeight="1" x14ac:dyDescent="0.2">
      <c r="A912" s="71"/>
      <c r="B912" s="71"/>
      <c r="C912" s="101"/>
      <c r="D912" s="26"/>
      <c r="E912" s="26"/>
      <c r="F912" s="26"/>
      <c r="G912" s="26"/>
      <c r="H912" s="26"/>
      <c r="I912" s="26"/>
      <c r="J912" s="26"/>
      <c r="K912" s="26"/>
      <c r="L912" s="69"/>
      <c r="M912" s="130"/>
      <c r="N912" s="26"/>
      <c r="O912" s="26"/>
      <c r="P912" s="26"/>
      <c r="Q912" s="26"/>
      <c r="R912" s="26"/>
      <c r="S912" s="26"/>
      <c r="T912" s="26"/>
      <c r="U912" s="26"/>
      <c r="V912" s="26"/>
      <c r="W912" s="26"/>
      <c r="X912" s="26"/>
      <c r="Y912" s="26"/>
      <c r="Z912" s="26"/>
      <c r="AA912" s="26"/>
    </row>
    <row r="913" spans="1:27" ht="60" customHeight="1" x14ac:dyDescent="0.2">
      <c r="A913" s="71"/>
      <c r="B913" s="71"/>
      <c r="C913" s="101"/>
      <c r="D913" s="26"/>
      <c r="E913" s="26"/>
      <c r="F913" s="26"/>
      <c r="G913" s="26"/>
      <c r="H913" s="26"/>
      <c r="I913" s="26"/>
      <c r="J913" s="26"/>
      <c r="K913" s="26"/>
      <c r="L913" s="69"/>
      <c r="M913" s="130"/>
      <c r="N913" s="26"/>
      <c r="O913" s="26"/>
      <c r="P913" s="26"/>
      <c r="Q913" s="26"/>
      <c r="R913" s="26"/>
      <c r="S913" s="26"/>
      <c r="T913" s="26"/>
      <c r="U913" s="26"/>
      <c r="V913" s="26"/>
      <c r="W913" s="26"/>
      <c r="X913" s="26"/>
      <c r="Y913" s="26"/>
      <c r="Z913" s="26"/>
      <c r="AA913" s="26"/>
    </row>
    <row r="914" spans="1:27" ht="60" customHeight="1" x14ac:dyDescent="0.2">
      <c r="A914" s="71"/>
      <c r="B914" s="71"/>
      <c r="C914" s="101"/>
      <c r="D914" s="26"/>
      <c r="E914" s="26"/>
      <c r="F914" s="26"/>
      <c r="G914" s="26"/>
      <c r="H914" s="26"/>
      <c r="I914" s="26"/>
      <c r="J914" s="26"/>
      <c r="K914" s="26"/>
      <c r="L914" s="69"/>
      <c r="M914" s="130"/>
      <c r="N914" s="26"/>
      <c r="O914" s="26"/>
      <c r="P914" s="26"/>
      <c r="Q914" s="26"/>
      <c r="R914" s="26"/>
      <c r="S914" s="26"/>
      <c r="T914" s="26"/>
      <c r="U914" s="26"/>
      <c r="V914" s="26"/>
      <c r="W914" s="26"/>
      <c r="X914" s="26"/>
      <c r="Y914" s="26"/>
      <c r="Z914" s="26"/>
      <c r="AA914" s="26"/>
    </row>
    <row r="915" spans="1:27" ht="60" customHeight="1" x14ac:dyDescent="0.2">
      <c r="A915" s="71"/>
      <c r="B915" s="71"/>
      <c r="C915" s="101"/>
      <c r="D915" s="26"/>
      <c r="E915" s="26"/>
      <c r="F915" s="26"/>
      <c r="G915" s="26"/>
      <c r="H915" s="26"/>
      <c r="I915" s="26"/>
      <c r="J915" s="26"/>
      <c r="K915" s="26"/>
      <c r="L915" s="69"/>
      <c r="M915" s="130"/>
      <c r="N915" s="26"/>
      <c r="O915" s="26"/>
      <c r="P915" s="26"/>
      <c r="Q915" s="26"/>
      <c r="R915" s="26"/>
      <c r="S915" s="26"/>
      <c r="T915" s="26"/>
      <c r="U915" s="26"/>
      <c r="V915" s="26"/>
      <c r="W915" s="26"/>
      <c r="X915" s="26"/>
      <c r="Y915" s="26"/>
      <c r="Z915" s="26"/>
      <c r="AA915" s="26"/>
    </row>
    <row r="916" spans="1:27" ht="60" customHeight="1" x14ac:dyDescent="0.2">
      <c r="A916" s="71"/>
      <c r="B916" s="71"/>
      <c r="C916" s="101"/>
      <c r="D916" s="26"/>
      <c r="E916" s="26"/>
      <c r="F916" s="26"/>
      <c r="G916" s="26"/>
      <c r="H916" s="26"/>
      <c r="I916" s="26"/>
      <c r="J916" s="26"/>
      <c r="K916" s="26"/>
      <c r="L916" s="69"/>
      <c r="M916" s="130"/>
      <c r="N916" s="26"/>
      <c r="O916" s="26"/>
      <c r="P916" s="26"/>
      <c r="Q916" s="26"/>
      <c r="R916" s="26"/>
      <c r="S916" s="26"/>
      <c r="T916" s="26"/>
      <c r="U916" s="26"/>
      <c r="V916" s="26"/>
      <c r="W916" s="26"/>
      <c r="X916" s="26"/>
      <c r="Y916" s="26"/>
      <c r="Z916" s="26"/>
      <c r="AA916" s="26"/>
    </row>
    <row r="917" spans="1:27" ht="60" customHeight="1" x14ac:dyDescent="0.2">
      <c r="A917" s="71"/>
      <c r="B917" s="71"/>
      <c r="C917" s="101"/>
      <c r="D917" s="26"/>
      <c r="E917" s="26"/>
      <c r="F917" s="26"/>
      <c r="G917" s="26"/>
      <c r="H917" s="26"/>
      <c r="I917" s="26"/>
      <c r="J917" s="26"/>
      <c r="K917" s="26"/>
      <c r="L917" s="69"/>
      <c r="M917" s="130"/>
      <c r="N917" s="26"/>
      <c r="O917" s="26"/>
      <c r="P917" s="26"/>
      <c r="Q917" s="26"/>
      <c r="R917" s="26"/>
      <c r="S917" s="26"/>
      <c r="T917" s="26"/>
      <c r="U917" s="26"/>
      <c r="V917" s="26"/>
      <c r="W917" s="26"/>
      <c r="X917" s="26"/>
      <c r="Y917" s="26"/>
      <c r="Z917" s="26"/>
      <c r="AA917" s="26"/>
    </row>
    <row r="918" spans="1:27" ht="60" customHeight="1" x14ac:dyDescent="0.2">
      <c r="A918" s="71"/>
      <c r="B918" s="71"/>
      <c r="C918" s="101"/>
      <c r="D918" s="26"/>
      <c r="E918" s="26"/>
      <c r="F918" s="26"/>
      <c r="G918" s="26"/>
      <c r="H918" s="26"/>
      <c r="I918" s="26"/>
      <c r="J918" s="26"/>
      <c r="K918" s="26"/>
      <c r="L918" s="69"/>
      <c r="M918" s="130"/>
      <c r="N918" s="26"/>
      <c r="O918" s="26"/>
      <c r="P918" s="26"/>
      <c r="Q918" s="26"/>
      <c r="R918" s="26"/>
      <c r="S918" s="26"/>
      <c r="T918" s="26"/>
      <c r="U918" s="26"/>
      <c r="V918" s="26"/>
      <c r="W918" s="26"/>
      <c r="X918" s="26"/>
      <c r="Y918" s="26"/>
      <c r="Z918" s="26"/>
      <c r="AA918" s="26"/>
    </row>
    <row r="919" spans="1:27" ht="60" customHeight="1" x14ac:dyDescent="0.2">
      <c r="A919" s="71"/>
      <c r="B919" s="71"/>
      <c r="C919" s="101"/>
      <c r="D919" s="26"/>
      <c r="E919" s="26"/>
      <c r="F919" s="26"/>
      <c r="G919" s="26"/>
      <c r="H919" s="26"/>
      <c r="I919" s="26"/>
      <c r="J919" s="26"/>
      <c r="K919" s="26"/>
      <c r="L919" s="69"/>
      <c r="M919" s="130"/>
      <c r="N919" s="26"/>
      <c r="O919" s="26"/>
      <c r="P919" s="26"/>
      <c r="Q919" s="26"/>
      <c r="R919" s="26"/>
      <c r="S919" s="26"/>
      <c r="T919" s="26"/>
      <c r="U919" s="26"/>
      <c r="V919" s="26"/>
      <c r="W919" s="26"/>
      <c r="X919" s="26"/>
      <c r="Y919" s="26"/>
      <c r="Z919" s="26"/>
      <c r="AA919" s="26"/>
    </row>
    <row r="920" spans="1:27" ht="60" customHeight="1" x14ac:dyDescent="0.2">
      <c r="A920" s="71"/>
      <c r="B920" s="71"/>
      <c r="C920" s="101"/>
      <c r="D920" s="26"/>
      <c r="E920" s="26"/>
      <c r="F920" s="26"/>
      <c r="G920" s="26"/>
      <c r="H920" s="26"/>
      <c r="I920" s="26"/>
      <c r="J920" s="26"/>
      <c r="K920" s="26"/>
      <c r="L920" s="69"/>
      <c r="M920" s="130"/>
      <c r="N920" s="26"/>
      <c r="O920" s="26"/>
      <c r="P920" s="26"/>
      <c r="Q920" s="26"/>
      <c r="R920" s="26"/>
      <c r="S920" s="26"/>
      <c r="T920" s="26"/>
      <c r="U920" s="26"/>
      <c r="V920" s="26"/>
      <c r="W920" s="26"/>
      <c r="X920" s="26"/>
      <c r="Y920" s="26"/>
      <c r="Z920" s="26"/>
      <c r="AA920" s="26"/>
    </row>
    <row r="921" spans="1:27" ht="60" customHeight="1" x14ac:dyDescent="0.2">
      <c r="A921" s="71"/>
      <c r="B921" s="71"/>
      <c r="C921" s="101"/>
      <c r="D921" s="26"/>
      <c r="E921" s="26"/>
      <c r="F921" s="26"/>
      <c r="G921" s="26"/>
      <c r="H921" s="26"/>
      <c r="I921" s="26"/>
      <c r="J921" s="26"/>
      <c r="K921" s="26"/>
      <c r="L921" s="69"/>
      <c r="M921" s="130"/>
      <c r="N921" s="26"/>
      <c r="O921" s="26"/>
      <c r="P921" s="26"/>
      <c r="Q921" s="26"/>
      <c r="R921" s="26"/>
      <c r="S921" s="26"/>
      <c r="T921" s="26"/>
      <c r="U921" s="26"/>
      <c r="V921" s="26"/>
      <c r="W921" s="26"/>
      <c r="X921" s="26"/>
      <c r="Y921" s="26"/>
      <c r="Z921" s="26"/>
      <c r="AA921" s="26"/>
    </row>
    <row r="922" spans="1:27" ht="60" customHeight="1" x14ac:dyDescent="0.2">
      <c r="A922" s="71"/>
      <c r="B922" s="71"/>
      <c r="C922" s="101"/>
      <c r="D922" s="26"/>
      <c r="E922" s="26"/>
      <c r="F922" s="26"/>
      <c r="G922" s="26"/>
      <c r="H922" s="26"/>
      <c r="I922" s="26"/>
      <c r="J922" s="26"/>
      <c r="K922" s="26"/>
      <c r="L922" s="69"/>
      <c r="M922" s="130"/>
      <c r="N922" s="26"/>
      <c r="O922" s="26"/>
      <c r="P922" s="26"/>
      <c r="Q922" s="26"/>
      <c r="R922" s="26"/>
      <c r="S922" s="26"/>
      <c r="T922" s="26"/>
      <c r="U922" s="26"/>
      <c r="V922" s="26"/>
      <c r="W922" s="26"/>
      <c r="X922" s="26"/>
      <c r="Y922" s="26"/>
      <c r="Z922" s="26"/>
      <c r="AA922" s="26"/>
    </row>
    <row r="923" spans="1:27" ht="60" customHeight="1" x14ac:dyDescent="0.2">
      <c r="A923" s="71"/>
      <c r="B923" s="71"/>
      <c r="C923" s="101"/>
      <c r="D923" s="26"/>
      <c r="E923" s="26"/>
      <c r="F923" s="26"/>
      <c r="G923" s="26"/>
      <c r="H923" s="26"/>
      <c r="I923" s="26"/>
      <c r="J923" s="26"/>
      <c r="K923" s="26"/>
      <c r="L923" s="69"/>
      <c r="M923" s="130"/>
      <c r="N923" s="26"/>
      <c r="O923" s="26"/>
      <c r="P923" s="26"/>
      <c r="Q923" s="26"/>
      <c r="R923" s="26"/>
      <c r="S923" s="26"/>
      <c r="T923" s="26"/>
      <c r="U923" s="26"/>
      <c r="V923" s="26"/>
      <c r="W923" s="26"/>
      <c r="X923" s="26"/>
      <c r="Y923" s="26"/>
      <c r="Z923" s="26"/>
      <c r="AA923" s="26"/>
    </row>
    <row r="924" spans="1:27" ht="60" customHeight="1" x14ac:dyDescent="0.2">
      <c r="A924" s="71"/>
      <c r="B924" s="71"/>
      <c r="C924" s="101"/>
      <c r="D924" s="26"/>
      <c r="E924" s="26"/>
      <c r="F924" s="26"/>
      <c r="G924" s="26"/>
      <c r="H924" s="26"/>
      <c r="I924" s="26"/>
      <c r="J924" s="26"/>
      <c r="K924" s="26"/>
      <c r="L924" s="69"/>
      <c r="M924" s="130"/>
      <c r="N924" s="26"/>
      <c r="O924" s="26"/>
      <c r="P924" s="26"/>
      <c r="Q924" s="26"/>
      <c r="R924" s="26"/>
      <c r="S924" s="26"/>
      <c r="T924" s="26"/>
      <c r="U924" s="26"/>
      <c r="V924" s="26"/>
      <c r="W924" s="26"/>
      <c r="X924" s="26"/>
      <c r="Y924" s="26"/>
      <c r="Z924" s="26"/>
      <c r="AA924" s="26"/>
    </row>
    <row r="925" spans="1:27" ht="60" customHeight="1" x14ac:dyDescent="0.2">
      <c r="A925" s="71"/>
      <c r="B925" s="71"/>
      <c r="C925" s="101"/>
      <c r="D925" s="26"/>
      <c r="E925" s="26"/>
      <c r="F925" s="26"/>
      <c r="G925" s="26"/>
      <c r="H925" s="26"/>
      <c r="I925" s="26"/>
      <c r="J925" s="26"/>
      <c r="K925" s="26"/>
      <c r="L925" s="69"/>
      <c r="M925" s="130"/>
      <c r="N925" s="26"/>
      <c r="O925" s="26"/>
      <c r="P925" s="26"/>
      <c r="Q925" s="26"/>
      <c r="R925" s="26"/>
      <c r="S925" s="26"/>
      <c r="T925" s="26"/>
      <c r="U925" s="26"/>
      <c r="V925" s="26"/>
      <c r="W925" s="26"/>
      <c r="X925" s="26"/>
      <c r="Y925" s="26"/>
      <c r="Z925" s="26"/>
      <c r="AA925" s="26"/>
    </row>
    <row r="926" spans="1:27" ht="60" customHeight="1" x14ac:dyDescent="0.2">
      <c r="A926" s="71"/>
      <c r="B926" s="71"/>
      <c r="C926" s="101"/>
      <c r="D926" s="26"/>
      <c r="E926" s="26"/>
      <c r="F926" s="26"/>
      <c r="G926" s="26"/>
      <c r="H926" s="26"/>
      <c r="I926" s="26"/>
      <c r="J926" s="26"/>
      <c r="K926" s="26"/>
      <c r="L926" s="69"/>
      <c r="M926" s="130"/>
      <c r="N926" s="26"/>
      <c r="O926" s="26"/>
      <c r="P926" s="26"/>
      <c r="Q926" s="26"/>
      <c r="R926" s="26"/>
      <c r="S926" s="26"/>
      <c r="T926" s="26"/>
      <c r="U926" s="26"/>
      <c r="V926" s="26"/>
      <c r="W926" s="26"/>
      <c r="X926" s="26"/>
      <c r="Y926" s="26"/>
      <c r="Z926" s="26"/>
      <c r="AA926" s="26"/>
    </row>
    <row r="927" spans="1:27" ht="60" customHeight="1" x14ac:dyDescent="0.2">
      <c r="A927" s="71"/>
      <c r="B927" s="71"/>
      <c r="C927" s="101"/>
      <c r="D927" s="26"/>
      <c r="E927" s="26"/>
      <c r="F927" s="26"/>
      <c r="G927" s="26"/>
      <c r="H927" s="26"/>
      <c r="I927" s="26"/>
      <c r="J927" s="26"/>
      <c r="K927" s="26"/>
      <c r="L927" s="69"/>
      <c r="M927" s="130"/>
      <c r="N927" s="26"/>
      <c r="O927" s="26"/>
      <c r="P927" s="26"/>
      <c r="Q927" s="26"/>
      <c r="R927" s="26"/>
      <c r="S927" s="26"/>
      <c r="T927" s="26"/>
      <c r="U927" s="26"/>
      <c r="V927" s="26"/>
      <c r="W927" s="26"/>
      <c r="X927" s="26"/>
      <c r="Y927" s="26"/>
      <c r="Z927" s="26"/>
      <c r="AA927" s="26"/>
    </row>
    <row r="928" spans="1:27" ht="60" customHeight="1" x14ac:dyDescent="0.2">
      <c r="A928" s="71"/>
      <c r="B928" s="71"/>
      <c r="C928" s="101"/>
      <c r="D928" s="26"/>
      <c r="E928" s="26"/>
      <c r="F928" s="26"/>
      <c r="G928" s="26"/>
      <c r="H928" s="26"/>
      <c r="I928" s="26"/>
      <c r="J928" s="26"/>
      <c r="K928" s="26"/>
      <c r="L928" s="69"/>
      <c r="M928" s="130"/>
      <c r="N928" s="26"/>
      <c r="O928" s="26"/>
      <c r="P928" s="26"/>
      <c r="Q928" s="26"/>
      <c r="R928" s="26"/>
      <c r="S928" s="26"/>
      <c r="T928" s="26"/>
      <c r="U928" s="26"/>
      <c r="V928" s="26"/>
      <c r="W928" s="26"/>
      <c r="X928" s="26"/>
      <c r="Y928" s="26"/>
      <c r="Z928" s="26"/>
      <c r="AA928" s="26"/>
    </row>
    <row r="929" spans="1:27" ht="60" customHeight="1" x14ac:dyDescent="0.2">
      <c r="A929" s="71"/>
      <c r="B929" s="71"/>
      <c r="C929" s="101"/>
      <c r="D929" s="26"/>
      <c r="E929" s="26"/>
      <c r="F929" s="26"/>
      <c r="G929" s="26"/>
      <c r="H929" s="26"/>
      <c r="I929" s="26"/>
      <c r="J929" s="26"/>
      <c r="K929" s="26"/>
      <c r="L929" s="69"/>
      <c r="M929" s="130"/>
      <c r="N929" s="26"/>
      <c r="O929" s="26"/>
      <c r="P929" s="26"/>
      <c r="Q929" s="26"/>
      <c r="R929" s="26"/>
      <c r="S929" s="26"/>
      <c r="T929" s="26"/>
      <c r="U929" s="26"/>
      <c r="V929" s="26"/>
      <c r="W929" s="26"/>
      <c r="X929" s="26"/>
      <c r="Y929" s="26"/>
      <c r="Z929" s="26"/>
      <c r="AA929" s="26"/>
    </row>
    <row r="930" spans="1:27" ht="60" customHeight="1" x14ac:dyDescent="0.2">
      <c r="A930" s="71"/>
      <c r="B930" s="71"/>
      <c r="C930" s="101"/>
      <c r="D930" s="26"/>
      <c r="E930" s="26"/>
      <c r="F930" s="26"/>
      <c r="G930" s="26"/>
      <c r="H930" s="26"/>
      <c r="I930" s="26"/>
      <c r="J930" s="26"/>
      <c r="K930" s="26"/>
      <c r="L930" s="69"/>
      <c r="M930" s="130"/>
      <c r="N930" s="26"/>
      <c r="O930" s="26"/>
      <c r="P930" s="26"/>
      <c r="Q930" s="26"/>
      <c r="R930" s="26"/>
      <c r="S930" s="26"/>
      <c r="T930" s="26"/>
      <c r="U930" s="26"/>
      <c r="V930" s="26"/>
      <c r="W930" s="26"/>
      <c r="X930" s="26"/>
      <c r="Y930" s="26"/>
      <c r="Z930" s="26"/>
      <c r="AA930" s="26"/>
    </row>
    <row r="931" spans="1:27" ht="60" customHeight="1" x14ac:dyDescent="0.2">
      <c r="A931" s="71"/>
      <c r="B931" s="71"/>
      <c r="C931" s="101"/>
      <c r="D931" s="26"/>
      <c r="E931" s="26"/>
      <c r="F931" s="26"/>
      <c r="G931" s="26"/>
      <c r="H931" s="26"/>
      <c r="I931" s="26"/>
      <c r="J931" s="26"/>
      <c r="K931" s="26"/>
      <c r="L931" s="69"/>
      <c r="M931" s="130"/>
      <c r="N931" s="26"/>
      <c r="O931" s="26"/>
      <c r="P931" s="26"/>
      <c r="Q931" s="26"/>
      <c r="R931" s="26"/>
      <c r="S931" s="26"/>
      <c r="T931" s="26"/>
      <c r="U931" s="26"/>
      <c r="V931" s="26"/>
      <c r="W931" s="26"/>
      <c r="X931" s="26"/>
      <c r="Y931" s="26"/>
      <c r="Z931" s="26"/>
      <c r="AA931" s="26"/>
    </row>
    <row r="932" spans="1:27" ht="60" customHeight="1" x14ac:dyDescent="0.2">
      <c r="A932" s="71"/>
      <c r="B932" s="71"/>
      <c r="C932" s="101"/>
      <c r="D932" s="26"/>
      <c r="E932" s="26"/>
      <c r="F932" s="26"/>
      <c r="G932" s="26"/>
      <c r="H932" s="26"/>
      <c r="I932" s="26"/>
      <c r="J932" s="26"/>
      <c r="K932" s="26"/>
      <c r="L932" s="69"/>
      <c r="M932" s="130"/>
      <c r="N932" s="26"/>
      <c r="O932" s="26"/>
      <c r="P932" s="26"/>
      <c r="Q932" s="26"/>
      <c r="R932" s="26"/>
      <c r="S932" s="26"/>
      <c r="T932" s="26"/>
      <c r="U932" s="26"/>
      <c r="V932" s="26"/>
      <c r="W932" s="26"/>
      <c r="X932" s="26"/>
      <c r="Y932" s="26"/>
      <c r="Z932" s="26"/>
      <c r="AA932" s="26"/>
    </row>
    <row r="933" spans="1:27" ht="60" customHeight="1" x14ac:dyDescent="0.2">
      <c r="A933" s="71"/>
      <c r="B933" s="71"/>
      <c r="C933" s="101"/>
      <c r="D933" s="26"/>
      <c r="E933" s="26"/>
      <c r="F933" s="26"/>
      <c r="G933" s="26"/>
      <c r="H933" s="26"/>
      <c r="I933" s="26"/>
      <c r="J933" s="26"/>
      <c r="K933" s="26"/>
      <c r="L933" s="69"/>
      <c r="M933" s="130"/>
      <c r="N933" s="26"/>
      <c r="O933" s="26"/>
      <c r="P933" s="26"/>
      <c r="Q933" s="26"/>
      <c r="R933" s="26"/>
      <c r="S933" s="26"/>
      <c r="T933" s="26"/>
      <c r="U933" s="26"/>
      <c r="V933" s="26"/>
      <c r="W933" s="26"/>
      <c r="X933" s="26"/>
      <c r="Y933" s="26"/>
      <c r="Z933" s="26"/>
      <c r="AA933" s="26"/>
    </row>
    <row r="934" spans="1:27" ht="60" customHeight="1" x14ac:dyDescent="0.2">
      <c r="A934" s="71"/>
      <c r="B934" s="71"/>
      <c r="C934" s="101"/>
      <c r="D934" s="26"/>
      <c r="E934" s="26"/>
      <c r="F934" s="26"/>
      <c r="G934" s="26"/>
      <c r="H934" s="26"/>
      <c r="I934" s="26"/>
      <c r="J934" s="26"/>
      <c r="K934" s="26"/>
      <c r="L934" s="69"/>
      <c r="M934" s="130"/>
      <c r="N934" s="26"/>
      <c r="O934" s="26"/>
      <c r="P934" s="26"/>
      <c r="Q934" s="26"/>
      <c r="R934" s="26"/>
      <c r="S934" s="26"/>
      <c r="T934" s="26"/>
      <c r="U934" s="26"/>
      <c r="V934" s="26"/>
      <c r="W934" s="26"/>
      <c r="X934" s="26"/>
      <c r="Y934" s="26"/>
      <c r="Z934" s="26"/>
      <c r="AA934" s="26"/>
    </row>
    <row r="935" spans="1:27" ht="60" customHeight="1" x14ac:dyDescent="0.2">
      <c r="A935" s="71"/>
      <c r="B935" s="71"/>
      <c r="C935" s="101"/>
      <c r="D935" s="26"/>
      <c r="E935" s="26"/>
      <c r="F935" s="26"/>
      <c r="G935" s="26"/>
      <c r="H935" s="26"/>
      <c r="I935" s="26"/>
      <c r="J935" s="26"/>
      <c r="K935" s="26"/>
      <c r="L935" s="69"/>
      <c r="M935" s="130"/>
      <c r="N935" s="26"/>
      <c r="O935" s="26"/>
      <c r="P935" s="26"/>
      <c r="Q935" s="26"/>
      <c r="R935" s="26"/>
      <c r="S935" s="26"/>
      <c r="T935" s="26"/>
      <c r="U935" s="26"/>
      <c r="V935" s="26"/>
      <c r="W935" s="26"/>
      <c r="X935" s="26"/>
      <c r="Y935" s="26"/>
      <c r="Z935" s="26"/>
      <c r="AA935" s="26"/>
    </row>
    <row r="936" spans="1:27" ht="60" customHeight="1" x14ac:dyDescent="0.2">
      <c r="A936" s="71"/>
      <c r="B936" s="71"/>
      <c r="C936" s="101"/>
      <c r="D936" s="26"/>
      <c r="E936" s="26"/>
      <c r="F936" s="26"/>
      <c r="G936" s="26"/>
      <c r="H936" s="26"/>
      <c r="I936" s="26"/>
      <c r="J936" s="26"/>
      <c r="K936" s="26"/>
      <c r="L936" s="69"/>
      <c r="M936" s="130"/>
      <c r="N936" s="26"/>
      <c r="O936" s="26"/>
      <c r="P936" s="26"/>
      <c r="Q936" s="26"/>
      <c r="R936" s="26"/>
      <c r="S936" s="26"/>
      <c r="T936" s="26"/>
      <c r="U936" s="26"/>
      <c r="V936" s="26"/>
      <c r="W936" s="26"/>
      <c r="X936" s="26"/>
      <c r="Y936" s="26"/>
      <c r="Z936" s="26"/>
      <c r="AA936" s="26"/>
    </row>
    <row r="937" spans="1:27" ht="60" customHeight="1" x14ac:dyDescent="0.2">
      <c r="A937" s="71"/>
      <c r="B937" s="71"/>
      <c r="C937" s="101"/>
      <c r="D937" s="26"/>
      <c r="E937" s="26"/>
      <c r="F937" s="26"/>
      <c r="G937" s="26"/>
      <c r="H937" s="26"/>
      <c r="I937" s="26"/>
      <c r="J937" s="26"/>
      <c r="K937" s="26"/>
      <c r="L937" s="69"/>
      <c r="M937" s="130"/>
      <c r="N937" s="26"/>
      <c r="O937" s="26"/>
      <c r="P937" s="26"/>
      <c r="Q937" s="26"/>
      <c r="R937" s="26"/>
      <c r="S937" s="26"/>
      <c r="T937" s="26"/>
      <c r="U937" s="26"/>
      <c r="V937" s="26"/>
      <c r="W937" s="26"/>
      <c r="X937" s="26"/>
      <c r="Y937" s="26"/>
      <c r="Z937" s="26"/>
      <c r="AA937" s="26"/>
    </row>
    <row r="938" spans="1:27" ht="60" customHeight="1" x14ac:dyDescent="0.2">
      <c r="A938" s="71"/>
      <c r="B938" s="71"/>
      <c r="C938" s="101"/>
      <c r="D938" s="26"/>
      <c r="E938" s="26"/>
      <c r="F938" s="26"/>
      <c r="G938" s="26"/>
      <c r="H938" s="26"/>
      <c r="I938" s="26"/>
      <c r="J938" s="26"/>
      <c r="K938" s="26"/>
      <c r="L938" s="69"/>
      <c r="M938" s="130"/>
      <c r="N938" s="26"/>
      <c r="O938" s="26"/>
      <c r="P938" s="26"/>
      <c r="Q938" s="26"/>
      <c r="R938" s="26"/>
      <c r="S938" s="26"/>
      <c r="T938" s="26"/>
      <c r="U938" s="26"/>
      <c r="V938" s="26"/>
      <c r="W938" s="26"/>
      <c r="X938" s="26"/>
      <c r="Y938" s="26"/>
      <c r="Z938" s="26"/>
      <c r="AA938" s="26"/>
    </row>
    <row r="939" spans="1:27" ht="60" customHeight="1" x14ac:dyDescent="0.2">
      <c r="A939" s="71"/>
      <c r="B939" s="71"/>
      <c r="C939" s="101"/>
      <c r="D939" s="26"/>
      <c r="E939" s="26"/>
      <c r="F939" s="26"/>
      <c r="G939" s="26"/>
      <c r="H939" s="26"/>
      <c r="I939" s="26"/>
      <c r="J939" s="26"/>
      <c r="K939" s="26"/>
      <c r="L939" s="69"/>
      <c r="M939" s="130"/>
      <c r="N939" s="26"/>
      <c r="O939" s="26"/>
      <c r="P939" s="26"/>
      <c r="Q939" s="26"/>
      <c r="R939" s="26"/>
      <c r="S939" s="26"/>
      <c r="T939" s="26"/>
      <c r="U939" s="26"/>
      <c r="V939" s="26"/>
      <c r="W939" s="26"/>
      <c r="X939" s="26"/>
      <c r="Y939" s="26"/>
      <c r="Z939" s="26"/>
      <c r="AA939" s="26"/>
    </row>
    <row r="940" spans="1:27" ht="60" customHeight="1" x14ac:dyDescent="0.2">
      <c r="A940" s="71"/>
      <c r="B940" s="71"/>
      <c r="C940" s="101"/>
      <c r="D940" s="26"/>
      <c r="E940" s="26"/>
      <c r="F940" s="26"/>
      <c r="G940" s="26"/>
      <c r="H940" s="26"/>
      <c r="I940" s="26"/>
      <c r="J940" s="26"/>
      <c r="K940" s="26"/>
      <c r="L940" s="69"/>
      <c r="M940" s="130"/>
      <c r="N940" s="26"/>
      <c r="O940" s="26"/>
      <c r="P940" s="26"/>
      <c r="Q940" s="26"/>
      <c r="R940" s="26"/>
      <c r="S940" s="26"/>
      <c r="T940" s="26"/>
      <c r="U940" s="26"/>
      <c r="V940" s="26"/>
      <c r="W940" s="26"/>
      <c r="X940" s="26"/>
      <c r="Y940" s="26"/>
      <c r="Z940" s="26"/>
      <c r="AA940" s="26"/>
    </row>
    <row r="941" spans="1:27" ht="60" customHeight="1" x14ac:dyDescent="0.2">
      <c r="A941" s="71"/>
      <c r="B941" s="71"/>
      <c r="C941" s="101"/>
      <c r="D941" s="26"/>
      <c r="E941" s="26"/>
      <c r="F941" s="26"/>
      <c r="G941" s="26"/>
      <c r="H941" s="26"/>
      <c r="I941" s="26"/>
      <c r="J941" s="26"/>
      <c r="K941" s="26"/>
      <c r="L941" s="69"/>
      <c r="M941" s="130"/>
      <c r="N941" s="26"/>
      <c r="O941" s="26"/>
      <c r="P941" s="26"/>
      <c r="Q941" s="26"/>
      <c r="R941" s="26"/>
      <c r="S941" s="26"/>
      <c r="T941" s="26"/>
      <c r="U941" s="26"/>
      <c r="V941" s="26"/>
      <c r="W941" s="26"/>
      <c r="X941" s="26"/>
      <c r="Y941" s="26"/>
      <c r="Z941" s="26"/>
      <c r="AA941" s="26"/>
    </row>
    <row r="942" spans="1:27" ht="60" customHeight="1" x14ac:dyDescent="0.2">
      <c r="A942" s="71"/>
      <c r="B942" s="71"/>
      <c r="C942" s="101"/>
      <c r="D942" s="26"/>
      <c r="E942" s="26"/>
      <c r="F942" s="26"/>
      <c r="G942" s="26"/>
      <c r="H942" s="26"/>
      <c r="I942" s="26"/>
      <c r="J942" s="26"/>
      <c r="K942" s="26"/>
      <c r="L942" s="69"/>
      <c r="M942" s="130"/>
      <c r="N942" s="26"/>
      <c r="O942" s="26"/>
      <c r="P942" s="26"/>
      <c r="Q942" s="26"/>
      <c r="R942" s="26"/>
      <c r="S942" s="26"/>
      <c r="T942" s="26"/>
      <c r="U942" s="26"/>
      <c r="V942" s="26"/>
      <c r="W942" s="26"/>
      <c r="X942" s="26"/>
      <c r="Y942" s="26"/>
      <c r="Z942" s="26"/>
      <c r="AA942" s="26"/>
    </row>
    <row r="943" spans="1:27" ht="60" customHeight="1" x14ac:dyDescent="0.2">
      <c r="A943" s="71"/>
      <c r="B943" s="71"/>
      <c r="C943" s="101"/>
      <c r="D943" s="26"/>
      <c r="E943" s="26"/>
      <c r="F943" s="26"/>
      <c r="G943" s="26"/>
      <c r="H943" s="26"/>
      <c r="I943" s="26"/>
      <c r="J943" s="26"/>
      <c r="K943" s="26"/>
      <c r="L943" s="69"/>
      <c r="M943" s="130"/>
      <c r="N943" s="26"/>
      <c r="O943" s="26"/>
      <c r="P943" s="26"/>
      <c r="Q943" s="26"/>
      <c r="R943" s="26"/>
      <c r="S943" s="26"/>
      <c r="T943" s="26"/>
      <c r="U943" s="26"/>
      <c r="V943" s="26"/>
      <c r="W943" s="26"/>
      <c r="X943" s="26"/>
      <c r="Y943" s="26"/>
      <c r="Z943" s="26"/>
      <c r="AA943" s="26"/>
    </row>
    <row r="944" spans="1:27" ht="60" customHeight="1" x14ac:dyDescent="0.2">
      <c r="A944" s="71"/>
      <c r="B944" s="71"/>
      <c r="C944" s="101"/>
      <c r="D944" s="26"/>
      <c r="E944" s="26"/>
      <c r="F944" s="26"/>
      <c r="G944" s="26"/>
      <c r="H944" s="26"/>
      <c r="I944" s="26"/>
      <c r="J944" s="26"/>
      <c r="K944" s="26"/>
      <c r="L944" s="69"/>
      <c r="M944" s="130"/>
      <c r="N944" s="26"/>
      <c r="O944" s="26"/>
      <c r="P944" s="26"/>
      <c r="Q944" s="26"/>
      <c r="R944" s="26"/>
      <c r="S944" s="26"/>
      <c r="T944" s="26"/>
      <c r="U944" s="26"/>
      <c r="V944" s="26"/>
      <c r="W944" s="26"/>
      <c r="X944" s="26"/>
      <c r="Y944" s="26"/>
      <c r="Z944" s="26"/>
      <c r="AA944" s="26"/>
    </row>
    <row r="945" spans="1:27" ht="60" customHeight="1" x14ac:dyDescent="0.2">
      <c r="A945" s="71"/>
      <c r="B945" s="71"/>
      <c r="C945" s="101"/>
      <c r="D945" s="26"/>
      <c r="E945" s="26"/>
      <c r="F945" s="26"/>
      <c r="G945" s="26"/>
      <c r="H945" s="26"/>
      <c r="I945" s="26"/>
      <c r="J945" s="26"/>
      <c r="K945" s="26"/>
      <c r="L945" s="69"/>
      <c r="M945" s="130"/>
      <c r="N945" s="26"/>
      <c r="O945" s="26"/>
      <c r="P945" s="26"/>
      <c r="Q945" s="26"/>
      <c r="R945" s="26"/>
      <c r="S945" s="26"/>
      <c r="T945" s="26"/>
      <c r="U945" s="26"/>
      <c r="V945" s="26"/>
      <c r="W945" s="26"/>
      <c r="X945" s="26"/>
      <c r="Y945" s="26"/>
      <c r="Z945" s="26"/>
      <c r="AA945" s="26"/>
    </row>
    <row r="946" spans="1:27" ht="60" customHeight="1" x14ac:dyDescent="0.2">
      <c r="A946" s="71"/>
      <c r="B946" s="71"/>
      <c r="C946" s="101"/>
      <c r="D946" s="26"/>
      <c r="E946" s="26"/>
      <c r="F946" s="26"/>
      <c r="G946" s="26"/>
      <c r="H946" s="26"/>
      <c r="I946" s="26"/>
      <c r="J946" s="26"/>
      <c r="K946" s="26"/>
      <c r="L946" s="69"/>
      <c r="M946" s="130"/>
      <c r="N946" s="26"/>
      <c r="O946" s="26"/>
      <c r="P946" s="26"/>
      <c r="Q946" s="26"/>
      <c r="R946" s="26"/>
      <c r="S946" s="26"/>
      <c r="T946" s="26"/>
      <c r="U946" s="26"/>
      <c r="V946" s="26"/>
      <c r="W946" s="26"/>
      <c r="X946" s="26"/>
      <c r="Y946" s="26"/>
      <c r="Z946" s="26"/>
      <c r="AA946" s="26"/>
    </row>
    <row r="947" spans="1:27" ht="60" customHeight="1" x14ac:dyDescent="0.2">
      <c r="A947" s="71"/>
      <c r="B947" s="71"/>
      <c r="C947" s="101"/>
      <c r="D947" s="26"/>
      <c r="E947" s="26"/>
      <c r="F947" s="26"/>
      <c r="G947" s="26"/>
      <c r="H947" s="26"/>
      <c r="I947" s="26"/>
      <c r="J947" s="26"/>
      <c r="K947" s="26"/>
      <c r="L947" s="69"/>
      <c r="M947" s="130"/>
      <c r="N947" s="26"/>
      <c r="O947" s="26"/>
      <c r="P947" s="26"/>
      <c r="Q947" s="26"/>
      <c r="R947" s="26"/>
      <c r="S947" s="26"/>
      <c r="T947" s="26"/>
      <c r="U947" s="26"/>
      <c r="V947" s="26"/>
      <c r="W947" s="26"/>
      <c r="X947" s="26"/>
      <c r="Y947" s="26"/>
      <c r="Z947" s="26"/>
      <c r="AA947" s="26"/>
    </row>
    <row r="948" spans="1:27" ht="60" customHeight="1" x14ac:dyDescent="0.2">
      <c r="A948" s="71"/>
      <c r="B948" s="71"/>
      <c r="C948" s="101"/>
      <c r="D948" s="26"/>
      <c r="E948" s="26"/>
      <c r="F948" s="26"/>
      <c r="G948" s="26"/>
      <c r="H948" s="26"/>
      <c r="I948" s="26"/>
      <c r="J948" s="26"/>
      <c r="K948" s="26"/>
      <c r="L948" s="69"/>
      <c r="M948" s="130"/>
      <c r="N948" s="26"/>
      <c r="O948" s="26"/>
      <c r="P948" s="26"/>
      <c r="Q948" s="26"/>
      <c r="R948" s="26"/>
      <c r="S948" s="26"/>
      <c r="T948" s="26"/>
      <c r="U948" s="26"/>
      <c r="V948" s="26"/>
      <c r="W948" s="26"/>
      <c r="X948" s="26"/>
      <c r="Y948" s="26"/>
      <c r="Z948" s="26"/>
      <c r="AA948" s="26"/>
    </row>
    <row r="949" spans="1:27" ht="60" customHeight="1" x14ac:dyDescent="0.2">
      <c r="A949" s="71"/>
      <c r="B949" s="71"/>
      <c r="C949" s="101"/>
      <c r="D949" s="26"/>
      <c r="E949" s="26"/>
      <c r="F949" s="26"/>
      <c r="G949" s="26"/>
      <c r="H949" s="26"/>
      <c r="I949" s="26"/>
      <c r="J949" s="26"/>
      <c r="K949" s="26"/>
      <c r="L949" s="69"/>
      <c r="M949" s="130"/>
      <c r="N949" s="26"/>
      <c r="O949" s="26"/>
      <c r="P949" s="26"/>
      <c r="Q949" s="26"/>
      <c r="R949" s="26"/>
      <c r="S949" s="26"/>
      <c r="T949" s="26"/>
      <c r="U949" s="26"/>
      <c r="V949" s="26"/>
      <c r="W949" s="26"/>
      <c r="X949" s="26"/>
      <c r="Y949" s="26"/>
      <c r="Z949" s="26"/>
      <c r="AA949" s="26"/>
    </row>
    <row r="950" spans="1:27" ht="60" customHeight="1" x14ac:dyDescent="0.2">
      <c r="A950" s="71"/>
      <c r="B950" s="71"/>
      <c r="C950" s="101"/>
      <c r="D950" s="26"/>
      <c r="E950" s="26"/>
      <c r="F950" s="26"/>
      <c r="G950" s="26"/>
      <c r="H950" s="26"/>
      <c r="I950" s="26"/>
      <c r="J950" s="26"/>
      <c r="K950" s="26"/>
      <c r="L950" s="69"/>
      <c r="M950" s="130"/>
      <c r="N950" s="26"/>
      <c r="O950" s="26"/>
      <c r="P950" s="26"/>
      <c r="Q950" s="26"/>
      <c r="R950" s="26"/>
      <c r="S950" s="26"/>
      <c r="T950" s="26"/>
      <c r="U950" s="26"/>
      <c r="V950" s="26"/>
      <c r="W950" s="26"/>
      <c r="X950" s="26"/>
      <c r="Y950" s="26"/>
      <c r="Z950" s="26"/>
      <c r="AA950" s="26"/>
    </row>
    <row r="951" spans="1:27" ht="60" customHeight="1" x14ac:dyDescent="0.2">
      <c r="A951" s="71"/>
      <c r="B951" s="71"/>
      <c r="C951" s="101"/>
      <c r="D951" s="26"/>
      <c r="E951" s="26"/>
      <c r="F951" s="26"/>
      <c r="G951" s="26"/>
      <c r="H951" s="26"/>
      <c r="I951" s="26"/>
      <c r="J951" s="26"/>
      <c r="K951" s="26"/>
      <c r="L951" s="69"/>
      <c r="M951" s="130"/>
      <c r="N951" s="26"/>
      <c r="O951" s="26"/>
      <c r="P951" s="26"/>
      <c r="Q951" s="26"/>
      <c r="R951" s="26"/>
      <c r="S951" s="26"/>
      <c r="T951" s="26"/>
      <c r="U951" s="26"/>
      <c r="V951" s="26"/>
      <c r="W951" s="26"/>
      <c r="X951" s="26"/>
      <c r="Y951" s="26"/>
      <c r="Z951" s="26"/>
      <c r="AA951" s="26"/>
    </row>
    <row r="952" spans="1:27" ht="60" customHeight="1" x14ac:dyDescent="0.2">
      <c r="A952" s="71"/>
      <c r="B952" s="71"/>
      <c r="C952" s="101"/>
      <c r="D952" s="26"/>
      <c r="E952" s="26"/>
      <c r="F952" s="26"/>
      <c r="G952" s="26"/>
      <c r="H952" s="26"/>
      <c r="I952" s="26"/>
      <c r="J952" s="26"/>
      <c r="K952" s="26"/>
      <c r="L952" s="69"/>
      <c r="M952" s="130"/>
      <c r="N952" s="26"/>
      <c r="O952" s="26"/>
      <c r="P952" s="26"/>
      <c r="Q952" s="26"/>
      <c r="R952" s="26"/>
      <c r="S952" s="26"/>
      <c r="T952" s="26"/>
      <c r="U952" s="26"/>
      <c r="V952" s="26"/>
      <c r="W952" s="26"/>
      <c r="X952" s="26"/>
      <c r="Y952" s="26"/>
      <c r="Z952" s="26"/>
      <c r="AA952" s="26"/>
    </row>
    <row r="953" spans="1:27" ht="60" customHeight="1" x14ac:dyDescent="0.2">
      <c r="A953" s="71"/>
      <c r="B953" s="71"/>
      <c r="C953" s="101"/>
      <c r="D953" s="26"/>
      <c r="E953" s="26"/>
      <c r="F953" s="26"/>
      <c r="G953" s="26"/>
      <c r="H953" s="26"/>
      <c r="I953" s="26"/>
      <c r="J953" s="26"/>
      <c r="K953" s="26"/>
      <c r="L953" s="69"/>
      <c r="M953" s="130"/>
      <c r="N953" s="26"/>
      <c r="O953" s="26"/>
      <c r="P953" s="26"/>
      <c r="Q953" s="26"/>
      <c r="R953" s="26"/>
      <c r="S953" s="26"/>
      <c r="T953" s="26"/>
      <c r="U953" s="26"/>
      <c r="V953" s="26"/>
      <c r="W953" s="26"/>
      <c r="X953" s="26"/>
      <c r="Y953" s="26"/>
      <c r="Z953" s="26"/>
      <c r="AA953" s="26"/>
    </row>
    <row r="954" spans="1:27" ht="60" customHeight="1" x14ac:dyDescent="0.2">
      <c r="A954" s="71"/>
      <c r="B954" s="71"/>
      <c r="C954" s="101"/>
      <c r="D954" s="26"/>
      <c r="E954" s="26"/>
      <c r="F954" s="26"/>
      <c r="G954" s="26"/>
      <c r="H954" s="26"/>
      <c r="I954" s="26"/>
      <c r="J954" s="26"/>
      <c r="K954" s="26"/>
      <c r="L954" s="69"/>
      <c r="M954" s="130"/>
      <c r="N954" s="26"/>
      <c r="O954" s="26"/>
      <c r="P954" s="26"/>
      <c r="Q954" s="26"/>
      <c r="R954" s="26"/>
      <c r="S954" s="26"/>
      <c r="T954" s="26"/>
      <c r="U954" s="26"/>
      <c r="V954" s="26"/>
      <c r="W954" s="26"/>
      <c r="X954" s="26"/>
      <c r="Y954" s="26"/>
      <c r="Z954" s="26"/>
      <c r="AA954" s="26"/>
    </row>
    <row r="955" spans="1:27" ht="60" customHeight="1" x14ac:dyDescent="0.2">
      <c r="A955" s="71"/>
      <c r="B955" s="71"/>
      <c r="C955" s="101"/>
      <c r="D955" s="26"/>
      <c r="E955" s="26"/>
      <c r="F955" s="26"/>
      <c r="G955" s="26"/>
      <c r="H955" s="26"/>
      <c r="I955" s="26"/>
      <c r="J955" s="26"/>
      <c r="K955" s="26"/>
      <c r="L955" s="69"/>
      <c r="M955" s="130"/>
      <c r="N955" s="26"/>
      <c r="O955" s="26"/>
      <c r="P955" s="26"/>
      <c r="Q955" s="26"/>
      <c r="R955" s="26"/>
      <c r="S955" s="26"/>
      <c r="T955" s="26"/>
      <c r="U955" s="26"/>
      <c r="V955" s="26"/>
      <c r="W955" s="26"/>
      <c r="X955" s="26"/>
      <c r="Y955" s="26"/>
      <c r="Z955" s="26"/>
      <c r="AA955" s="26"/>
    </row>
    <row r="956" spans="1:27" ht="60" customHeight="1" x14ac:dyDescent="0.2">
      <c r="A956" s="71"/>
      <c r="B956" s="71"/>
      <c r="C956" s="101"/>
      <c r="D956" s="26"/>
      <c r="E956" s="26"/>
      <c r="F956" s="26"/>
      <c r="G956" s="26"/>
      <c r="H956" s="26"/>
      <c r="I956" s="26"/>
      <c r="J956" s="26"/>
      <c r="K956" s="26"/>
      <c r="L956" s="69"/>
      <c r="M956" s="130"/>
      <c r="N956" s="26"/>
      <c r="O956" s="26"/>
      <c r="P956" s="26"/>
      <c r="Q956" s="26"/>
      <c r="R956" s="26"/>
      <c r="S956" s="26"/>
      <c r="T956" s="26"/>
      <c r="U956" s="26"/>
      <c r="V956" s="26"/>
      <c r="W956" s="26"/>
      <c r="X956" s="26"/>
      <c r="Y956" s="26"/>
      <c r="Z956" s="26"/>
      <c r="AA956" s="26"/>
    </row>
    <row r="957" spans="1:27" ht="60" customHeight="1" x14ac:dyDescent="0.2">
      <c r="A957" s="71"/>
      <c r="B957" s="71"/>
      <c r="C957" s="101"/>
      <c r="D957" s="26"/>
      <c r="E957" s="26"/>
      <c r="F957" s="26"/>
      <c r="G957" s="26"/>
      <c r="H957" s="26"/>
      <c r="I957" s="26"/>
      <c r="J957" s="26"/>
      <c r="K957" s="26"/>
      <c r="L957" s="69"/>
      <c r="M957" s="130"/>
      <c r="N957" s="26"/>
      <c r="O957" s="26"/>
      <c r="P957" s="26"/>
      <c r="Q957" s="26"/>
      <c r="R957" s="26"/>
      <c r="S957" s="26"/>
      <c r="T957" s="26"/>
      <c r="U957" s="26"/>
      <c r="V957" s="26"/>
      <c r="W957" s="26"/>
      <c r="X957" s="26"/>
      <c r="Y957" s="26"/>
      <c r="Z957" s="26"/>
      <c r="AA957" s="26"/>
    </row>
    <row r="958" spans="1:27" ht="60" customHeight="1" x14ac:dyDescent="0.2">
      <c r="A958" s="71"/>
      <c r="B958" s="71"/>
      <c r="C958" s="101"/>
      <c r="D958" s="26"/>
      <c r="E958" s="26"/>
      <c r="F958" s="26"/>
      <c r="G958" s="26"/>
      <c r="H958" s="26"/>
      <c r="I958" s="26"/>
      <c r="J958" s="26"/>
      <c r="K958" s="26"/>
      <c r="L958" s="69"/>
      <c r="M958" s="130"/>
      <c r="N958" s="26"/>
      <c r="O958" s="26"/>
      <c r="P958" s="26"/>
      <c r="Q958" s="26"/>
      <c r="R958" s="26"/>
      <c r="S958" s="26"/>
      <c r="T958" s="26"/>
      <c r="U958" s="26"/>
      <c r="V958" s="26"/>
      <c r="W958" s="26"/>
      <c r="X958" s="26"/>
      <c r="Y958" s="26"/>
      <c r="Z958" s="26"/>
      <c r="AA958" s="26"/>
    </row>
    <row r="959" spans="1:27" ht="60" customHeight="1" x14ac:dyDescent="0.2">
      <c r="A959" s="71"/>
      <c r="B959" s="71"/>
      <c r="C959" s="101"/>
      <c r="D959" s="26"/>
      <c r="E959" s="26"/>
      <c r="F959" s="26"/>
      <c r="G959" s="26"/>
      <c r="H959" s="26"/>
      <c r="I959" s="26"/>
      <c r="J959" s="26"/>
      <c r="K959" s="26"/>
      <c r="L959" s="69"/>
      <c r="M959" s="130"/>
      <c r="N959" s="26"/>
      <c r="O959" s="26"/>
      <c r="P959" s="26"/>
      <c r="Q959" s="26"/>
      <c r="R959" s="26"/>
      <c r="S959" s="26"/>
      <c r="T959" s="26"/>
      <c r="U959" s="26"/>
      <c r="V959" s="26"/>
      <c r="W959" s="26"/>
      <c r="X959" s="26"/>
      <c r="Y959" s="26"/>
      <c r="Z959" s="26"/>
      <c r="AA959" s="26"/>
    </row>
    <row r="960" spans="1:27" ht="60" customHeight="1" x14ac:dyDescent="0.2">
      <c r="A960" s="71"/>
      <c r="B960" s="71"/>
      <c r="C960" s="101"/>
      <c r="D960" s="26"/>
      <c r="E960" s="26"/>
      <c r="F960" s="26"/>
      <c r="G960" s="26"/>
      <c r="H960" s="26"/>
      <c r="I960" s="26"/>
      <c r="J960" s="26"/>
      <c r="K960" s="26"/>
      <c r="L960" s="69"/>
      <c r="M960" s="130"/>
      <c r="N960" s="26"/>
      <c r="O960" s="26"/>
      <c r="P960" s="26"/>
      <c r="Q960" s="26"/>
      <c r="R960" s="26"/>
      <c r="S960" s="26"/>
      <c r="T960" s="26"/>
      <c r="U960" s="26"/>
      <c r="V960" s="26"/>
      <c r="W960" s="26"/>
      <c r="X960" s="26"/>
      <c r="Y960" s="26"/>
      <c r="Z960" s="26"/>
      <c r="AA960" s="26"/>
    </row>
    <row r="961" spans="1:27" ht="60" customHeight="1" x14ac:dyDescent="0.2">
      <c r="A961" s="71"/>
      <c r="B961" s="71"/>
      <c r="C961" s="101"/>
      <c r="D961" s="26"/>
      <c r="E961" s="26"/>
      <c r="F961" s="26"/>
      <c r="G961" s="26"/>
      <c r="H961" s="26"/>
      <c r="I961" s="26"/>
      <c r="J961" s="26"/>
      <c r="K961" s="26"/>
      <c r="L961" s="69"/>
      <c r="M961" s="130"/>
      <c r="N961" s="26"/>
      <c r="O961" s="26"/>
      <c r="P961" s="26"/>
      <c r="Q961" s="26"/>
      <c r="R961" s="26"/>
      <c r="S961" s="26"/>
      <c r="T961" s="26"/>
      <c r="U961" s="26"/>
      <c r="V961" s="26"/>
      <c r="W961" s="26"/>
      <c r="X961" s="26"/>
      <c r="Y961" s="26"/>
      <c r="Z961" s="26"/>
      <c r="AA961" s="26"/>
    </row>
    <row r="962" spans="1:27" ht="60" customHeight="1" x14ac:dyDescent="0.2">
      <c r="A962" s="71"/>
      <c r="B962" s="71"/>
      <c r="C962" s="101"/>
      <c r="D962" s="26"/>
      <c r="E962" s="26"/>
      <c r="F962" s="26"/>
      <c r="G962" s="26"/>
      <c r="H962" s="26"/>
      <c r="I962" s="26"/>
      <c r="J962" s="26"/>
      <c r="K962" s="26"/>
      <c r="L962" s="69"/>
      <c r="M962" s="130"/>
      <c r="N962" s="26"/>
      <c r="O962" s="26"/>
      <c r="P962" s="26"/>
      <c r="Q962" s="26"/>
      <c r="R962" s="26"/>
      <c r="S962" s="26"/>
      <c r="T962" s="26"/>
      <c r="U962" s="26"/>
      <c r="V962" s="26"/>
      <c r="W962" s="26"/>
      <c r="X962" s="26"/>
      <c r="Y962" s="26"/>
      <c r="Z962" s="26"/>
      <c r="AA962" s="26"/>
    </row>
    <row r="963" spans="1:27" ht="60" customHeight="1" x14ac:dyDescent="0.2">
      <c r="A963" s="71"/>
      <c r="B963" s="71"/>
      <c r="C963" s="101"/>
      <c r="D963" s="26"/>
      <c r="E963" s="26"/>
      <c r="F963" s="26"/>
      <c r="G963" s="26"/>
      <c r="H963" s="26"/>
      <c r="I963" s="26"/>
      <c r="J963" s="26"/>
      <c r="K963" s="26"/>
      <c r="L963" s="69"/>
      <c r="M963" s="130"/>
      <c r="N963" s="26"/>
      <c r="O963" s="26"/>
      <c r="P963" s="26"/>
      <c r="Q963" s="26"/>
      <c r="R963" s="26"/>
      <c r="S963" s="26"/>
      <c r="T963" s="26"/>
      <c r="U963" s="26"/>
      <c r="V963" s="26"/>
      <c r="W963" s="26"/>
      <c r="X963" s="26"/>
      <c r="Y963" s="26"/>
      <c r="Z963" s="26"/>
      <c r="AA963" s="26"/>
    </row>
    <row r="964" spans="1:27" ht="60" customHeight="1" x14ac:dyDescent="0.2">
      <c r="A964" s="71"/>
      <c r="B964" s="71"/>
      <c r="C964" s="101"/>
      <c r="D964" s="26"/>
      <c r="E964" s="26"/>
      <c r="F964" s="26"/>
      <c r="G964" s="26"/>
      <c r="H964" s="26"/>
      <c r="I964" s="26"/>
      <c r="J964" s="26"/>
      <c r="K964" s="26"/>
      <c r="L964" s="69"/>
      <c r="M964" s="130"/>
      <c r="N964" s="26"/>
      <c r="O964" s="26"/>
      <c r="P964" s="26"/>
      <c r="Q964" s="26"/>
      <c r="R964" s="26"/>
      <c r="S964" s="26"/>
      <c r="T964" s="26"/>
      <c r="U964" s="26"/>
      <c r="V964" s="26"/>
      <c r="W964" s="26"/>
      <c r="X964" s="26"/>
      <c r="Y964" s="26"/>
      <c r="Z964" s="26"/>
      <c r="AA964" s="26"/>
    </row>
    <row r="965" spans="1:27" ht="60" customHeight="1" x14ac:dyDescent="0.2">
      <c r="A965" s="71"/>
      <c r="B965" s="71"/>
      <c r="C965" s="101"/>
      <c r="D965" s="26"/>
      <c r="E965" s="26"/>
      <c r="F965" s="26"/>
      <c r="G965" s="26"/>
      <c r="H965" s="26"/>
      <c r="I965" s="26"/>
      <c r="J965" s="26"/>
      <c r="K965" s="26"/>
      <c r="L965" s="69"/>
      <c r="M965" s="130"/>
      <c r="N965" s="26"/>
      <c r="O965" s="26"/>
      <c r="P965" s="26"/>
      <c r="Q965" s="26"/>
      <c r="R965" s="26"/>
      <c r="S965" s="26"/>
      <c r="T965" s="26"/>
      <c r="U965" s="26"/>
      <c r="V965" s="26"/>
      <c r="W965" s="26"/>
      <c r="X965" s="26"/>
      <c r="Y965" s="26"/>
      <c r="Z965" s="26"/>
      <c r="AA965" s="26"/>
    </row>
    <row r="966" spans="1:27" ht="60" customHeight="1" x14ac:dyDescent="0.2">
      <c r="A966" s="71"/>
      <c r="B966" s="71"/>
      <c r="C966" s="101"/>
      <c r="D966" s="26"/>
      <c r="E966" s="26"/>
      <c r="F966" s="26"/>
      <c r="G966" s="26"/>
      <c r="H966" s="26"/>
      <c r="I966" s="26"/>
      <c r="J966" s="26"/>
      <c r="K966" s="26"/>
      <c r="L966" s="69"/>
      <c r="M966" s="130"/>
      <c r="N966" s="26"/>
      <c r="O966" s="26"/>
      <c r="P966" s="26"/>
      <c r="Q966" s="26"/>
      <c r="R966" s="26"/>
      <c r="S966" s="26"/>
      <c r="T966" s="26"/>
      <c r="U966" s="26"/>
      <c r="V966" s="26"/>
      <c r="W966" s="26"/>
      <c r="X966" s="26"/>
      <c r="Y966" s="26"/>
      <c r="Z966" s="26"/>
      <c r="AA966" s="26"/>
    </row>
    <row r="967" spans="1:27" ht="60" customHeight="1" x14ac:dyDescent="0.2">
      <c r="A967" s="71"/>
      <c r="B967" s="71"/>
      <c r="C967" s="101"/>
      <c r="D967" s="26"/>
      <c r="E967" s="26"/>
      <c r="F967" s="26"/>
      <c r="G967" s="26"/>
      <c r="H967" s="26"/>
      <c r="I967" s="26"/>
      <c r="J967" s="26"/>
      <c r="K967" s="26"/>
      <c r="L967" s="69"/>
      <c r="M967" s="130"/>
      <c r="N967" s="26"/>
      <c r="O967" s="26"/>
      <c r="P967" s="26"/>
      <c r="Q967" s="26"/>
      <c r="R967" s="26"/>
      <c r="S967" s="26"/>
      <c r="T967" s="26"/>
      <c r="U967" s="26"/>
      <c r="V967" s="26"/>
      <c r="W967" s="26"/>
      <c r="X967" s="26"/>
      <c r="Y967" s="26"/>
      <c r="Z967" s="26"/>
      <c r="AA967" s="26"/>
    </row>
    <row r="968" spans="1:27" ht="60" customHeight="1" x14ac:dyDescent="0.2">
      <c r="A968" s="71"/>
      <c r="B968" s="71"/>
      <c r="C968" s="101"/>
      <c r="D968" s="26"/>
      <c r="E968" s="26"/>
      <c r="F968" s="26"/>
      <c r="G968" s="26"/>
      <c r="H968" s="26"/>
      <c r="I968" s="26"/>
      <c r="J968" s="26"/>
      <c r="K968" s="26"/>
      <c r="L968" s="69"/>
      <c r="M968" s="130"/>
      <c r="N968" s="26"/>
      <c r="O968" s="26"/>
      <c r="P968" s="26"/>
      <c r="Q968" s="26"/>
      <c r="R968" s="26"/>
      <c r="S968" s="26"/>
      <c r="T968" s="26"/>
      <c r="U968" s="26"/>
      <c r="V968" s="26"/>
      <c r="W968" s="26"/>
      <c r="X968" s="26"/>
      <c r="Y968" s="26"/>
      <c r="Z968" s="26"/>
      <c r="AA968" s="26"/>
    </row>
    <row r="969" spans="1:27" ht="60" customHeight="1" x14ac:dyDescent="0.2">
      <c r="A969" s="71"/>
      <c r="B969" s="71"/>
      <c r="C969" s="101"/>
      <c r="D969" s="26"/>
      <c r="E969" s="26"/>
      <c r="F969" s="26"/>
      <c r="G969" s="26"/>
      <c r="H969" s="26"/>
      <c r="I969" s="26"/>
      <c r="J969" s="26"/>
      <c r="K969" s="26"/>
      <c r="L969" s="69"/>
      <c r="M969" s="130"/>
      <c r="N969" s="26"/>
      <c r="O969" s="26"/>
      <c r="P969" s="26"/>
      <c r="Q969" s="26"/>
      <c r="R969" s="26"/>
      <c r="S969" s="26"/>
      <c r="T969" s="26"/>
      <c r="U969" s="26"/>
      <c r="V969" s="26"/>
      <c r="W969" s="26"/>
      <c r="X969" s="26"/>
      <c r="Y969" s="26"/>
      <c r="Z969" s="26"/>
      <c r="AA969" s="26"/>
    </row>
    <row r="970" spans="1:27" ht="60" customHeight="1" x14ac:dyDescent="0.2">
      <c r="A970" s="71"/>
      <c r="B970" s="71"/>
      <c r="C970" s="101"/>
      <c r="D970" s="26"/>
      <c r="E970" s="26"/>
      <c r="F970" s="26"/>
      <c r="G970" s="26"/>
      <c r="H970" s="26"/>
      <c r="I970" s="26"/>
      <c r="J970" s="26"/>
      <c r="K970" s="26"/>
      <c r="L970" s="69"/>
      <c r="M970" s="130"/>
      <c r="N970" s="26"/>
      <c r="O970" s="26"/>
      <c r="P970" s="26"/>
      <c r="Q970" s="26"/>
      <c r="R970" s="26"/>
      <c r="S970" s="26"/>
      <c r="T970" s="26"/>
      <c r="U970" s="26"/>
      <c r="V970" s="26"/>
      <c r="W970" s="26"/>
      <c r="X970" s="26"/>
      <c r="Y970" s="26"/>
      <c r="Z970" s="26"/>
      <c r="AA970" s="26"/>
    </row>
    <row r="971" spans="1:27" ht="60" customHeight="1" x14ac:dyDescent="0.2">
      <c r="A971" s="71"/>
      <c r="B971" s="71"/>
      <c r="C971" s="101"/>
      <c r="D971" s="26"/>
      <c r="E971" s="26"/>
      <c r="F971" s="26"/>
      <c r="G971" s="26"/>
      <c r="H971" s="26"/>
      <c r="I971" s="26"/>
      <c r="J971" s="26"/>
      <c r="K971" s="26"/>
      <c r="L971" s="69"/>
      <c r="M971" s="130"/>
      <c r="N971" s="26"/>
      <c r="O971" s="26"/>
      <c r="P971" s="26"/>
      <c r="Q971" s="26"/>
      <c r="R971" s="26"/>
      <c r="S971" s="26"/>
      <c r="T971" s="26"/>
      <c r="U971" s="26"/>
      <c r="V971" s="26"/>
      <c r="W971" s="26"/>
      <c r="X971" s="26"/>
      <c r="Y971" s="26"/>
      <c r="Z971" s="26"/>
      <c r="AA971" s="26"/>
    </row>
    <row r="972" spans="1:27" ht="60" customHeight="1" x14ac:dyDescent="0.2">
      <c r="A972" s="71"/>
      <c r="B972" s="71"/>
      <c r="C972" s="101"/>
      <c r="D972" s="26"/>
      <c r="E972" s="26"/>
      <c r="F972" s="26"/>
      <c r="G972" s="26"/>
      <c r="H972" s="26"/>
      <c r="I972" s="26"/>
      <c r="J972" s="26"/>
      <c r="K972" s="26"/>
      <c r="L972" s="69"/>
      <c r="M972" s="130"/>
      <c r="N972" s="26"/>
      <c r="O972" s="26"/>
      <c r="P972" s="26"/>
      <c r="Q972" s="26"/>
      <c r="R972" s="26"/>
      <c r="S972" s="26"/>
      <c r="T972" s="26"/>
      <c r="U972" s="26"/>
      <c r="V972" s="26"/>
      <c r="W972" s="26"/>
      <c r="X972" s="26"/>
      <c r="Y972" s="26"/>
      <c r="Z972" s="26"/>
      <c r="AA972" s="26"/>
    </row>
    <row r="973" spans="1:27" ht="60" customHeight="1" x14ac:dyDescent="0.2">
      <c r="A973" s="71"/>
      <c r="B973" s="71"/>
      <c r="C973" s="101"/>
      <c r="D973" s="26"/>
      <c r="E973" s="26"/>
      <c r="F973" s="26"/>
      <c r="G973" s="26"/>
      <c r="H973" s="26"/>
      <c r="I973" s="26"/>
      <c r="J973" s="26"/>
      <c r="K973" s="26"/>
      <c r="L973" s="69"/>
      <c r="M973" s="130"/>
      <c r="N973" s="26"/>
      <c r="O973" s="26"/>
      <c r="P973" s="26"/>
      <c r="Q973" s="26"/>
      <c r="R973" s="26"/>
      <c r="S973" s="26"/>
      <c r="T973" s="26"/>
      <c r="U973" s="26"/>
      <c r="V973" s="26"/>
      <c r="W973" s="26"/>
      <c r="X973" s="26"/>
      <c r="Y973" s="26"/>
      <c r="Z973" s="26"/>
      <c r="AA973" s="26"/>
    </row>
    <row r="974" spans="1:27" ht="60" customHeight="1" x14ac:dyDescent="0.2">
      <c r="A974" s="71"/>
      <c r="B974" s="71"/>
      <c r="C974" s="101"/>
      <c r="D974" s="26"/>
      <c r="E974" s="26"/>
      <c r="F974" s="26"/>
      <c r="G974" s="26"/>
      <c r="H974" s="26"/>
      <c r="I974" s="26"/>
      <c r="J974" s="26"/>
      <c r="K974" s="26"/>
      <c r="L974" s="69"/>
      <c r="M974" s="130"/>
      <c r="N974" s="26"/>
      <c r="O974" s="26"/>
      <c r="P974" s="26"/>
      <c r="Q974" s="26"/>
      <c r="R974" s="26"/>
      <c r="S974" s="26"/>
      <c r="T974" s="26"/>
      <c r="U974" s="26"/>
      <c r="V974" s="26"/>
      <c r="W974" s="26"/>
      <c r="X974" s="26"/>
      <c r="Y974" s="26"/>
      <c r="Z974" s="26"/>
      <c r="AA974" s="26"/>
    </row>
    <row r="975" spans="1:27" ht="60" customHeight="1" x14ac:dyDescent="0.2">
      <c r="A975" s="71"/>
      <c r="B975" s="71"/>
      <c r="C975" s="101"/>
      <c r="D975" s="26"/>
      <c r="E975" s="26"/>
      <c r="F975" s="26"/>
      <c r="G975" s="26"/>
      <c r="H975" s="26"/>
      <c r="I975" s="26"/>
      <c r="J975" s="26"/>
      <c r="K975" s="26"/>
      <c r="L975" s="69"/>
      <c r="M975" s="130"/>
      <c r="N975" s="26"/>
      <c r="O975" s="26"/>
      <c r="P975" s="26"/>
      <c r="Q975" s="26"/>
      <c r="R975" s="26"/>
      <c r="S975" s="26"/>
      <c r="T975" s="26"/>
      <c r="U975" s="26"/>
      <c r="V975" s="26"/>
      <c r="W975" s="26"/>
      <c r="X975" s="26"/>
      <c r="Y975" s="26"/>
      <c r="Z975" s="26"/>
      <c r="AA975" s="26"/>
    </row>
    <row r="976" spans="1:27" ht="60" customHeight="1" x14ac:dyDescent="0.2">
      <c r="A976" s="71"/>
      <c r="B976" s="71"/>
      <c r="C976" s="101"/>
      <c r="D976" s="26"/>
      <c r="E976" s="26"/>
      <c r="F976" s="26"/>
      <c r="G976" s="26"/>
      <c r="H976" s="26"/>
      <c r="I976" s="26"/>
      <c r="J976" s="26"/>
      <c r="K976" s="26"/>
      <c r="L976" s="69"/>
      <c r="M976" s="130"/>
      <c r="N976" s="26"/>
      <c r="O976" s="26"/>
      <c r="P976" s="26"/>
      <c r="Q976" s="26"/>
      <c r="R976" s="26"/>
      <c r="S976" s="26"/>
      <c r="T976" s="26"/>
      <c r="U976" s="26"/>
      <c r="V976" s="26"/>
      <c r="W976" s="26"/>
      <c r="X976" s="26"/>
      <c r="Y976" s="26"/>
      <c r="Z976" s="26"/>
      <c r="AA976" s="26"/>
    </row>
    <row r="977" spans="1:27" ht="60" customHeight="1" x14ac:dyDescent="0.2">
      <c r="A977" s="71"/>
      <c r="B977" s="71"/>
      <c r="C977" s="101"/>
      <c r="D977" s="26"/>
      <c r="E977" s="26"/>
      <c r="F977" s="26"/>
      <c r="G977" s="26"/>
      <c r="H977" s="26"/>
      <c r="I977" s="26"/>
      <c r="J977" s="26"/>
      <c r="K977" s="26"/>
      <c r="L977" s="69"/>
      <c r="M977" s="130"/>
      <c r="N977" s="26"/>
      <c r="O977" s="26"/>
      <c r="P977" s="26"/>
      <c r="Q977" s="26"/>
      <c r="R977" s="26"/>
      <c r="S977" s="26"/>
      <c r="T977" s="26"/>
      <c r="U977" s="26"/>
      <c r="V977" s="26"/>
      <c r="W977" s="26"/>
      <c r="X977" s="26"/>
      <c r="Y977" s="26"/>
      <c r="Z977" s="26"/>
      <c r="AA977" s="26"/>
    </row>
    <row r="978" spans="1:27" ht="60" customHeight="1" x14ac:dyDescent="0.2">
      <c r="A978" s="71"/>
      <c r="B978" s="71"/>
      <c r="C978" s="101"/>
      <c r="D978" s="26"/>
      <c r="E978" s="26"/>
      <c r="F978" s="26"/>
      <c r="G978" s="26"/>
      <c r="H978" s="26"/>
      <c r="I978" s="26"/>
      <c r="J978" s="26"/>
      <c r="K978" s="26"/>
      <c r="L978" s="69"/>
      <c r="M978" s="130"/>
      <c r="N978" s="26"/>
      <c r="O978" s="26"/>
      <c r="P978" s="26"/>
      <c r="Q978" s="26"/>
      <c r="R978" s="26"/>
      <c r="S978" s="26"/>
      <c r="T978" s="26"/>
      <c r="U978" s="26"/>
      <c r="V978" s="26"/>
      <c r="W978" s="26"/>
      <c r="X978" s="26"/>
      <c r="Y978" s="26"/>
      <c r="Z978" s="26"/>
      <c r="AA978" s="26"/>
    </row>
    <row r="979" spans="1:27" ht="60" customHeight="1" x14ac:dyDescent="0.2">
      <c r="A979" s="71"/>
      <c r="B979" s="71"/>
      <c r="C979" s="101"/>
      <c r="D979" s="26"/>
      <c r="E979" s="26"/>
      <c r="F979" s="26"/>
      <c r="G979" s="26"/>
      <c r="H979" s="26"/>
      <c r="I979" s="26"/>
      <c r="J979" s="26"/>
      <c r="K979" s="26"/>
      <c r="L979" s="69"/>
      <c r="M979" s="130"/>
      <c r="N979" s="26"/>
      <c r="O979" s="26"/>
      <c r="P979" s="26"/>
      <c r="Q979" s="26"/>
      <c r="R979" s="26"/>
      <c r="S979" s="26"/>
      <c r="T979" s="26"/>
      <c r="U979" s="26"/>
      <c r="V979" s="26"/>
      <c r="W979" s="26"/>
      <c r="X979" s="26"/>
      <c r="Y979" s="26"/>
      <c r="Z979" s="26"/>
      <c r="AA979" s="26"/>
    </row>
    <row r="980" spans="1:27" ht="60" customHeight="1" x14ac:dyDescent="0.2">
      <c r="A980" s="71"/>
      <c r="B980" s="71"/>
      <c r="C980" s="101"/>
      <c r="D980" s="26"/>
      <c r="E980" s="26"/>
      <c r="F980" s="26"/>
      <c r="G980" s="26"/>
      <c r="H980" s="26"/>
      <c r="I980" s="26"/>
      <c r="J980" s="26"/>
      <c r="K980" s="26"/>
      <c r="L980" s="69"/>
      <c r="M980" s="130"/>
      <c r="N980" s="26"/>
      <c r="O980" s="26"/>
      <c r="P980" s="26"/>
      <c r="Q980" s="26"/>
      <c r="R980" s="26"/>
      <c r="S980" s="26"/>
      <c r="T980" s="26"/>
      <c r="U980" s="26"/>
      <c r="V980" s="26"/>
      <c r="W980" s="26"/>
      <c r="X980" s="26"/>
      <c r="Y980" s="26"/>
      <c r="Z980" s="26"/>
      <c r="AA980" s="26"/>
    </row>
    <row r="981" spans="1:27" ht="60" customHeight="1" x14ac:dyDescent="0.2">
      <c r="A981" s="71"/>
      <c r="B981" s="71"/>
      <c r="C981" s="101"/>
      <c r="D981" s="26"/>
      <c r="E981" s="26"/>
      <c r="F981" s="26"/>
      <c r="G981" s="26"/>
      <c r="H981" s="26"/>
      <c r="I981" s="26"/>
      <c r="J981" s="26"/>
      <c r="K981" s="26"/>
      <c r="L981" s="69"/>
      <c r="M981" s="130"/>
      <c r="N981" s="26"/>
      <c r="O981" s="26"/>
      <c r="P981" s="26"/>
      <c r="Q981" s="26"/>
      <c r="R981" s="26"/>
      <c r="S981" s="26"/>
      <c r="T981" s="26"/>
      <c r="U981" s="26"/>
      <c r="V981" s="26"/>
      <c r="W981" s="26"/>
      <c r="X981" s="26"/>
      <c r="Y981" s="26"/>
      <c r="Z981" s="26"/>
      <c r="AA981" s="26"/>
    </row>
    <row r="982" spans="1:27" ht="60" customHeight="1" x14ac:dyDescent="0.2">
      <c r="A982" s="71"/>
      <c r="B982" s="71"/>
      <c r="C982" s="101"/>
      <c r="D982" s="26"/>
      <c r="E982" s="26"/>
      <c r="F982" s="26"/>
      <c r="G982" s="26"/>
      <c r="H982" s="26"/>
      <c r="I982" s="26"/>
      <c r="J982" s="26"/>
      <c r="K982" s="26"/>
      <c r="L982" s="69"/>
      <c r="M982" s="130"/>
      <c r="N982" s="26"/>
      <c r="O982" s="26"/>
      <c r="P982" s="26"/>
      <c r="Q982" s="26"/>
      <c r="R982" s="26"/>
      <c r="S982" s="26"/>
      <c r="T982" s="26"/>
      <c r="U982" s="26"/>
      <c r="V982" s="26"/>
      <c r="W982" s="26"/>
      <c r="X982" s="26"/>
      <c r="Y982" s="26"/>
      <c r="Z982" s="26"/>
      <c r="AA982" s="26"/>
    </row>
    <row r="983" spans="1:27" ht="60" customHeight="1" x14ac:dyDescent="0.2">
      <c r="A983" s="71"/>
      <c r="B983" s="71"/>
      <c r="C983" s="101"/>
      <c r="D983" s="26"/>
      <c r="E983" s="26"/>
      <c r="F983" s="26"/>
      <c r="G983" s="26"/>
      <c r="H983" s="26"/>
      <c r="I983" s="26"/>
      <c r="J983" s="26"/>
      <c r="K983" s="26"/>
      <c r="L983" s="69"/>
      <c r="M983" s="130"/>
      <c r="N983" s="26"/>
      <c r="O983" s="26"/>
      <c r="P983" s="26"/>
      <c r="Q983" s="26"/>
      <c r="R983" s="26"/>
      <c r="S983" s="26"/>
      <c r="T983" s="26"/>
      <c r="U983" s="26"/>
      <c r="V983" s="26"/>
      <c r="W983" s="26"/>
      <c r="X983" s="26"/>
      <c r="Y983" s="26"/>
      <c r="Z983" s="26"/>
      <c r="AA983" s="26"/>
    </row>
    <row r="984" spans="1:27" ht="60" customHeight="1" x14ac:dyDescent="0.2">
      <c r="A984" s="71"/>
      <c r="B984" s="71"/>
      <c r="C984" s="101"/>
      <c r="D984" s="26"/>
      <c r="E984" s="26"/>
      <c r="F984" s="26"/>
      <c r="G984" s="26"/>
      <c r="H984" s="26"/>
      <c r="I984" s="26"/>
      <c r="J984" s="26"/>
      <c r="K984" s="26"/>
      <c r="L984" s="69"/>
      <c r="M984" s="130"/>
      <c r="N984" s="26"/>
      <c r="O984" s="26"/>
      <c r="P984" s="26"/>
      <c r="Q984" s="26"/>
      <c r="R984" s="26"/>
      <c r="S984" s="26"/>
      <c r="T984" s="26"/>
      <c r="U984" s="26"/>
      <c r="V984" s="26"/>
      <c r="W984" s="26"/>
      <c r="X984" s="26"/>
      <c r="Y984" s="26"/>
      <c r="Z984" s="26"/>
      <c r="AA984" s="26"/>
    </row>
    <row r="985" spans="1:27" ht="60" customHeight="1" x14ac:dyDescent="0.2">
      <c r="A985" s="71"/>
      <c r="B985" s="71"/>
      <c r="C985" s="101"/>
      <c r="D985" s="26"/>
      <c r="E985" s="26"/>
      <c r="F985" s="26"/>
      <c r="G985" s="26"/>
      <c r="H985" s="26"/>
      <c r="I985" s="26"/>
      <c r="J985" s="26"/>
      <c r="K985" s="26"/>
      <c r="L985" s="69"/>
      <c r="M985" s="130"/>
      <c r="N985" s="26"/>
      <c r="O985" s="26"/>
      <c r="P985" s="26"/>
      <c r="Q985" s="26"/>
      <c r="R985" s="26"/>
      <c r="S985" s="26"/>
      <c r="T985" s="26"/>
      <c r="U985" s="26"/>
      <c r="V985" s="26"/>
      <c r="W985" s="26"/>
      <c r="X985" s="26"/>
      <c r="Y985" s="26"/>
      <c r="Z985" s="26"/>
      <c r="AA985" s="26"/>
    </row>
    <row r="986" spans="1:27" ht="60" customHeight="1" x14ac:dyDescent="0.2">
      <c r="A986" s="71"/>
      <c r="B986" s="71"/>
      <c r="C986" s="101"/>
      <c r="D986" s="26"/>
      <c r="E986" s="26"/>
      <c r="F986" s="26"/>
      <c r="G986" s="26"/>
      <c r="H986" s="26"/>
      <c r="I986" s="26"/>
      <c r="J986" s="26"/>
      <c r="K986" s="26"/>
      <c r="L986" s="69"/>
      <c r="M986" s="130"/>
      <c r="N986" s="26"/>
      <c r="O986" s="26"/>
      <c r="P986" s="26"/>
      <c r="Q986" s="26"/>
      <c r="R986" s="26"/>
      <c r="S986" s="26"/>
      <c r="T986" s="26"/>
      <c r="U986" s="26"/>
      <c r="V986" s="26"/>
      <c r="W986" s="26"/>
      <c r="X986" s="26"/>
      <c r="Y986" s="26"/>
      <c r="Z986" s="26"/>
      <c r="AA986" s="26"/>
    </row>
    <row r="987" spans="1:27" ht="60" customHeight="1" x14ac:dyDescent="0.2">
      <c r="A987" s="71"/>
      <c r="B987" s="71"/>
      <c r="C987" s="101"/>
      <c r="D987" s="26"/>
      <c r="E987" s="26"/>
      <c r="F987" s="26"/>
      <c r="G987" s="26"/>
      <c r="H987" s="26"/>
      <c r="I987" s="26"/>
      <c r="J987" s="26"/>
      <c r="K987" s="26"/>
      <c r="L987" s="69"/>
      <c r="M987" s="130"/>
      <c r="N987" s="26"/>
      <c r="O987" s="26"/>
      <c r="P987" s="26"/>
      <c r="Q987" s="26"/>
      <c r="R987" s="26"/>
      <c r="S987" s="26"/>
      <c r="T987" s="26"/>
      <c r="U987" s="26"/>
      <c r="V987" s="26"/>
      <c r="W987" s="26"/>
      <c r="X987" s="26"/>
      <c r="Y987" s="26"/>
      <c r="Z987" s="26"/>
      <c r="AA987" s="26"/>
    </row>
    <row r="988" spans="1:27" ht="60" customHeight="1" x14ac:dyDescent="0.2">
      <c r="A988" s="71"/>
      <c r="B988" s="71"/>
      <c r="C988" s="101"/>
      <c r="D988" s="26"/>
      <c r="E988" s="26"/>
      <c r="F988" s="26"/>
      <c r="G988" s="26"/>
      <c r="H988" s="26"/>
      <c r="I988" s="26"/>
      <c r="J988" s="26"/>
      <c r="K988" s="26"/>
      <c r="L988" s="69"/>
      <c r="M988" s="130"/>
      <c r="N988" s="26"/>
      <c r="O988" s="26"/>
      <c r="P988" s="26"/>
      <c r="Q988" s="26"/>
      <c r="R988" s="26"/>
      <c r="S988" s="26"/>
      <c r="T988" s="26"/>
      <c r="U988" s="26"/>
      <c r="V988" s="26"/>
      <c r="W988" s="26"/>
      <c r="X988" s="26"/>
      <c r="Y988" s="26"/>
      <c r="Z988" s="26"/>
      <c r="AA988" s="26"/>
    </row>
    <row r="989" spans="1:27" ht="60" customHeight="1" x14ac:dyDescent="0.2">
      <c r="A989" s="71"/>
      <c r="B989" s="71"/>
      <c r="C989" s="101"/>
      <c r="D989" s="26"/>
      <c r="E989" s="26"/>
      <c r="F989" s="26"/>
      <c r="G989" s="26"/>
      <c r="H989" s="26"/>
      <c r="I989" s="26"/>
      <c r="J989" s="26"/>
      <c r="K989" s="26"/>
      <c r="L989" s="69"/>
      <c r="M989" s="130"/>
      <c r="N989" s="26"/>
      <c r="O989" s="26"/>
      <c r="P989" s="26"/>
      <c r="Q989" s="26"/>
      <c r="R989" s="26"/>
      <c r="S989" s="26"/>
      <c r="T989" s="26"/>
      <c r="U989" s="26"/>
      <c r="V989" s="26"/>
      <c r="W989" s="26"/>
      <c r="X989" s="26"/>
      <c r="Y989" s="26"/>
      <c r="Z989" s="26"/>
      <c r="AA989" s="26"/>
    </row>
    <row r="990" spans="1:27" ht="60" customHeight="1" x14ac:dyDescent="0.2">
      <c r="A990" s="71"/>
      <c r="B990" s="71"/>
      <c r="C990" s="101"/>
      <c r="D990" s="26"/>
      <c r="E990" s="26"/>
      <c r="F990" s="26"/>
      <c r="G990" s="26"/>
      <c r="H990" s="26"/>
      <c r="I990" s="26"/>
      <c r="J990" s="26"/>
      <c r="K990" s="26"/>
      <c r="L990" s="69"/>
      <c r="M990" s="130"/>
      <c r="N990" s="26"/>
      <c r="O990" s="26"/>
      <c r="P990" s="26"/>
      <c r="Q990" s="26"/>
      <c r="R990" s="26"/>
      <c r="S990" s="26"/>
      <c r="T990" s="26"/>
      <c r="U990" s="26"/>
      <c r="V990" s="26"/>
      <c r="W990" s="26"/>
      <c r="X990" s="26"/>
      <c r="Y990" s="26"/>
      <c r="Z990" s="26"/>
      <c r="AA990" s="26"/>
    </row>
    <row r="991" spans="1:27" ht="60" customHeight="1" x14ac:dyDescent="0.2">
      <c r="A991" s="71"/>
      <c r="B991" s="71"/>
      <c r="C991" s="101"/>
      <c r="D991" s="26"/>
      <c r="E991" s="26"/>
      <c r="F991" s="26"/>
      <c r="G991" s="26"/>
      <c r="H991" s="26"/>
      <c r="I991" s="26"/>
      <c r="J991" s="26"/>
      <c r="K991" s="26"/>
      <c r="L991" s="69"/>
      <c r="M991" s="130"/>
      <c r="N991" s="26"/>
      <c r="O991" s="26"/>
      <c r="P991" s="26"/>
      <c r="Q991" s="26"/>
      <c r="R991" s="26"/>
      <c r="S991" s="26"/>
      <c r="T991" s="26"/>
      <c r="U991" s="26"/>
      <c r="V991" s="26"/>
      <c r="W991" s="26"/>
      <c r="X991" s="26"/>
      <c r="Y991" s="26"/>
      <c r="Z991" s="26"/>
      <c r="AA991" s="26"/>
    </row>
    <row r="992" spans="1:27" ht="60" customHeight="1" x14ac:dyDescent="0.2">
      <c r="C992" s="104"/>
    </row>
    <row r="993" spans="3:3" ht="60" customHeight="1" x14ac:dyDescent="0.2">
      <c r="C993" s="104"/>
    </row>
    <row r="994" spans="3:3" ht="60" customHeight="1" x14ac:dyDescent="0.2">
      <c r="C994" s="104"/>
    </row>
    <row r="995" spans="3:3" ht="60" customHeight="1" x14ac:dyDescent="0.2">
      <c r="C995" s="104"/>
    </row>
    <row r="996" spans="3:3" ht="60" customHeight="1" x14ac:dyDescent="0.2">
      <c r="C996" s="104"/>
    </row>
    <row r="997" spans="3:3" ht="60" customHeight="1" x14ac:dyDescent="0.2">
      <c r="C997" s="104"/>
    </row>
    <row r="998" spans="3:3" ht="60" customHeight="1" x14ac:dyDescent="0.2">
      <c r="C998" s="104"/>
    </row>
    <row r="999" spans="3:3" ht="60" customHeight="1" x14ac:dyDescent="0.2">
      <c r="C999" s="104"/>
    </row>
    <row r="1000" spans="3:3" ht="60" customHeight="1" x14ac:dyDescent="0.2">
      <c r="C1000" s="104"/>
    </row>
    <row r="1001" spans="3:3" ht="60" customHeight="1" x14ac:dyDescent="0.2">
      <c r="C1001" s="104"/>
    </row>
    <row r="1002" spans="3:3" ht="60" customHeight="1" x14ac:dyDescent="0.2">
      <c r="C1002" s="104"/>
    </row>
    <row r="1003" spans="3:3" ht="60" customHeight="1" x14ac:dyDescent="0.2">
      <c r="C1003" s="104"/>
    </row>
    <row r="1004" spans="3:3" ht="60" customHeight="1" x14ac:dyDescent="0.2">
      <c r="C1004" s="104"/>
    </row>
    <row r="1005" spans="3:3" ht="60" customHeight="1" x14ac:dyDescent="0.2">
      <c r="C1005" s="104"/>
    </row>
    <row r="1006" spans="3:3" ht="60" customHeight="1" x14ac:dyDescent="0.2">
      <c r="C1006" s="104"/>
    </row>
    <row r="1007" spans="3:3" ht="60" customHeight="1" x14ac:dyDescent="0.2">
      <c r="C1007" s="104"/>
    </row>
    <row r="1008" spans="3:3" ht="60" customHeight="1" x14ac:dyDescent="0.2">
      <c r="C1008" s="104"/>
    </row>
    <row r="1009" spans="3:3" ht="60" customHeight="1" x14ac:dyDescent="0.2">
      <c r="C1009" s="104"/>
    </row>
    <row r="1010" spans="3:3" ht="60" customHeight="1" x14ac:dyDescent="0.2">
      <c r="C1010" s="104"/>
    </row>
    <row r="1011" spans="3:3" ht="60" customHeight="1" x14ac:dyDescent="0.2">
      <c r="C1011" s="104"/>
    </row>
    <row r="1012" spans="3:3" ht="60" customHeight="1" x14ac:dyDescent="0.2">
      <c r="C1012" s="104"/>
    </row>
    <row r="1013" spans="3:3" ht="60" customHeight="1" x14ac:dyDescent="0.2">
      <c r="C1013" s="104"/>
    </row>
    <row r="1014" spans="3:3" ht="60" customHeight="1" x14ac:dyDescent="0.2">
      <c r="C1014" s="104"/>
    </row>
    <row r="1015" spans="3:3" ht="60" customHeight="1" x14ac:dyDescent="0.2">
      <c r="C1015" s="104"/>
    </row>
    <row r="1016" spans="3:3" ht="60" customHeight="1" x14ac:dyDescent="0.2">
      <c r="C1016" s="104"/>
    </row>
    <row r="1017" spans="3:3" ht="60" customHeight="1" x14ac:dyDescent="0.2">
      <c r="C1017" s="104"/>
    </row>
  </sheetData>
  <mergeCells count="1">
    <mergeCell ref="A75:D75"/>
  </mergeCells>
  <printOptions horizontalCentered="1"/>
  <pageMargins left="0.39370078740157483" right="0.39370078740157483" top="0.59055118110236227" bottom="0.39370078740157483" header="0" footer="0"/>
  <pageSetup orientation="landscape"/>
  <headerFooter>
    <oddHeader>&amp;CSecretaría de Desarrollo Económico PLAN OPERATIVO ANUAL DE INVERSIONES 2021</oddHeader>
    <oddFooter>&amp;LBanco de Proyectos&amp;R&amp;P 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1000"/>
  <sheetViews>
    <sheetView workbookViewId="0"/>
  </sheetViews>
  <sheetFormatPr baseColWidth="10" defaultColWidth="10.140625" defaultRowHeight="15" customHeight="1" x14ac:dyDescent="0.2"/>
  <cols>
    <col min="1" max="1" width="22" customWidth="1"/>
    <col min="2" max="2" width="21" customWidth="1"/>
    <col min="3" max="26" width="10.42578125" customWidth="1"/>
  </cols>
  <sheetData>
    <row r="2" spans="1:2" ht="16" x14ac:dyDescent="0.2">
      <c r="A2" s="119" t="s">
        <v>5255</v>
      </c>
      <c r="B2" s="120" t="s">
        <v>5279</v>
      </c>
    </row>
    <row r="3" spans="1:2" ht="16" x14ac:dyDescent="0.2">
      <c r="A3" s="119" t="s">
        <v>5074</v>
      </c>
      <c r="B3" s="120" t="s">
        <v>5640</v>
      </c>
    </row>
    <row r="4" spans="1:2" ht="16" x14ac:dyDescent="0.2">
      <c r="B4" s="105"/>
    </row>
    <row r="5" spans="1:2" ht="16" x14ac:dyDescent="0.2">
      <c r="A5" s="111" t="s">
        <v>5075</v>
      </c>
      <c r="B5" s="124" t="s">
        <v>5072</v>
      </c>
    </row>
    <row r="6" spans="1:2" ht="16" x14ac:dyDescent="0.2">
      <c r="A6" s="113" t="s">
        <v>5098</v>
      </c>
      <c r="B6" s="112" t="s">
        <v>5096</v>
      </c>
    </row>
    <row r="7" spans="1:2" ht="16" x14ac:dyDescent="0.2">
      <c r="A7" s="121"/>
      <c r="B7" s="125" t="s">
        <v>5188</v>
      </c>
    </row>
    <row r="8" spans="1:2" ht="16" x14ac:dyDescent="0.2">
      <c r="A8" s="121"/>
      <c r="B8" s="125" t="s">
        <v>5225</v>
      </c>
    </row>
    <row r="9" spans="1:2" ht="15" customHeight="1" x14ac:dyDescent="0.2">
      <c r="A9" s="121"/>
      <c r="B9" s="125" t="s">
        <v>5227</v>
      </c>
    </row>
    <row r="10" spans="1:2" ht="15" customHeight="1" x14ac:dyDescent="0.2">
      <c r="A10" s="113" t="s">
        <v>5628</v>
      </c>
      <c r="B10" s="126"/>
    </row>
    <row r="11" spans="1:2" ht="15" customHeight="1" x14ac:dyDescent="0.2">
      <c r="A11" s="113" t="s">
        <v>5104</v>
      </c>
      <c r="B11" s="112" t="s">
        <v>5170</v>
      </c>
    </row>
    <row r="12" spans="1:2" ht="15" customHeight="1" x14ac:dyDescent="0.2">
      <c r="A12" s="121"/>
      <c r="B12" s="125" t="s">
        <v>5219</v>
      </c>
    </row>
    <row r="13" spans="1:2" ht="15" customHeight="1" x14ac:dyDescent="0.2">
      <c r="A13" s="121"/>
      <c r="B13" s="125" t="s">
        <v>5221</v>
      </c>
    </row>
    <row r="14" spans="1:2" ht="15" customHeight="1" x14ac:dyDescent="0.2">
      <c r="A14" s="113" t="s">
        <v>5629</v>
      </c>
      <c r="B14" s="126"/>
    </row>
    <row r="15" spans="1:2" ht="15" customHeight="1" x14ac:dyDescent="0.2">
      <c r="A15" s="113" t="s">
        <v>5101</v>
      </c>
      <c r="B15" s="112" t="s">
        <v>5116</v>
      </c>
    </row>
    <row r="16" spans="1:2" ht="15" customHeight="1" x14ac:dyDescent="0.2">
      <c r="A16" s="121"/>
      <c r="B16" s="125" t="s">
        <v>5161</v>
      </c>
    </row>
    <row r="17" spans="1:2" ht="15" customHeight="1" x14ac:dyDescent="0.2">
      <c r="A17" s="121"/>
      <c r="B17" s="125" t="s">
        <v>5172</v>
      </c>
    </row>
    <row r="18" spans="1:2" ht="15" customHeight="1" x14ac:dyDescent="0.2">
      <c r="A18" s="121"/>
      <c r="B18" s="125" t="s">
        <v>5229</v>
      </c>
    </row>
    <row r="19" spans="1:2" ht="15" customHeight="1" x14ac:dyDescent="0.2">
      <c r="A19" s="113" t="s">
        <v>5630</v>
      </c>
      <c r="B19" s="126"/>
    </row>
    <row r="20" spans="1:2" ht="15" customHeight="1" x14ac:dyDescent="0.2">
      <c r="A20" s="113" t="s">
        <v>5122</v>
      </c>
      <c r="B20" s="112" t="s">
        <v>5120</v>
      </c>
    </row>
    <row r="21" spans="1:2" ht="15.75" customHeight="1" x14ac:dyDescent="0.2">
      <c r="A21" s="121"/>
      <c r="B21" s="125" t="s">
        <v>5125</v>
      </c>
    </row>
    <row r="22" spans="1:2" ht="15.75" customHeight="1" x14ac:dyDescent="0.2">
      <c r="A22" s="121"/>
      <c r="B22" s="125" t="s">
        <v>5127</v>
      </c>
    </row>
    <row r="23" spans="1:2" ht="15.75" customHeight="1" x14ac:dyDescent="0.2">
      <c r="A23" s="121"/>
      <c r="B23" s="125" t="s">
        <v>5129</v>
      </c>
    </row>
    <row r="24" spans="1:2" ht="15.75" customHeight="1" x14ac:dyDescent="0.2">
      <c r="A24" s="121"/>
      <c r="B24" s="125" t="s">
        <v>5131</v>
      </c>
    </row>
    <row r="25" spans="1:2" ht="15.75" customHeight="1" x14ac:dyDescent="0.2">
      <c r="A25" s="121"/>
      <c r="B25" s="125" t="s">
        <v>5133</v>
      </c>
    </row>
    <row r="26" spans="1:2" ht="15.75" customHeight="1" x14ac:dyDescent="0.2">
      <c r="A26" s="121"/>
      <c r="B26" s="125" t="s">
        <v>5211</v>
      </c>
    </row>
    <row r="27" spans="1:2" ht="15.75" customHeight="1" x14ac:dyDescent="0.2">
      <c r="A27" s="113" t="s">
        <v>5631</v>
      </c>
      <c r="B27" s="126"/>
    </row>
    <row r="28" spans="1:2" ht="15.75" customHeight="1" x14ac:dyDescent="0.2">
      <c r="A28" s="113" t="s">
        <v>5167</v>
      </c>
      <c r="B28" s="112" t="s">
        <v>5165</v>
      </c>
    </row>
    <row r="29" spans="1:2" ht="15.75" customHeight="1" x14ac:dyDescent="0.2">
      <c r="A29" s="121"/>
      <c r="B29" s="125" t="s">
        <v>5168</v>
      </c>
    </row>
    <row r="30" spans="1:2" ht="15.75" customHeight="1" x14ac:dyDescent="0.2">
      <c r="A30" s="113" t="s">
        <v>5632</v>
      </c>
      <c r="B30" s="126"/>
    </row>
    <row r="31" spans="1:2" ht="15.75" customHeight="1" x14ac:dyDescent="0.2">
      <c r="A31" s="113" t="s">
        <v>5111</v>
      </c>
      <c r="B31" s="112" t="s">
        <v>5109</v>
      </c>
    </row>
    <row r="32" spans="1:2" ht="15.75" customHeight="1" x14ac:dyDescent="0.2">
      <c r="A32" s="121"/>
      <c r="B32" s="125" t="s">
        <v>5114</v>
      </c>
    </row>
    <row r="33" spans="1:2" ht="15.75" customHeight="1" x14ac:dyDescent="0.2">
      <c r="A33" s="121"/>
      <c r="B33" s="125" t="s">
        <v>5118</v>
      </c>
    </row>
    <row r="34" spans="1:2" ht="15.75" customHeight="1" x14ac:dyDescent="0.2">
      <c r="A34" s="121"/>
      <c r="B34" s="125" t="s">
        <v>5202</v>
      </c>
    </row>
    <row r="35" spans="1:2" ht="15.75" customHeight="1" x14ac:dyDescent="0.2">
      <c r="A35" s="113" t="s">
        <v>5633</v>
      </c>
      <c r="B35" s="126"/>
    </row>
    <row r="36" spans="1:2" ht="15.75" customHeight="1" x14ac:dyDescent="0.2">
      <c r="A36" s="113" t="s">
        <v>5139</v>
      </c>
      <c r="B36" s="112" t="s">
        <v>5137</v>
      </c>
    </row>
    <row r="37" spans="1:2" ht="15.75" customHeight="1" x14ac:dyDescent="0.2">
      <c r="A37" s="121"/>
      <c r="B37" s="125" t="s">
        <v>5144</v>
      </c>
    </row>
    <row r="38" spans="1:2" ht="15.75" customHeight="1" x14ac:dyDescent="0.2">
      <c r="A38" s="121"/>
      <c r="B38" s="125" t="s">
        <v>5148</v>
      </c>
    </row>
    <row r="39" spans="1:2" ht="15.75" customHeight="1" x14ac:dyDescent="0.2">
      <c r="A39" s="121"/>
      <c r="B39" s="125" t="s">
        <v>5215</v>
      </c>
    </row>
    <row r="40" spans="1:2" ht="15.75" customHeight="1" x14ac:dyDescent="0.2">
      <c r="A40" s="121"/>
      <c r="B40" s="125" t="s">
        <v>5231</v>
      </c>
    </row>
    <row r="41" spans="1:2" ht="15.75" customHeight="1" x14ac:dyDescent="0.2">
      <c r="A41" s="113" t="s">
        <v>5634</v>
      </c>
      <c r="B41" s="126"/>
    </row>
    <row r="42" spans="1:2" ht="15.75" customHeight="1" x14ac:dyDescent="0.2">
      <c r="A42" s="113" t="s">
        <v>5080</v>
      </c>
      <c r="B42" s="112" t="s">
        <v>5077</v>
      </c>
    </row>
    <row r="43" spans="1:2" ht="15.75" customHeight="1" x14ac:dyDescent="0.2">
      <c r="A43" s="121"/>
      <c r="B43" s="125" t="s">
        <v>5081</v>
      </c>
    </row>
    <row r="44" spans="1:2" ht="15.75" customHeight="1" x14ac:dyDescent="0.2">
      <c r="A44" s="121"/>
      <c r="B44" s="125" t="s">
        <v>5107</v>
      </c>
    </row>
    <row r="45" spans="1:2" ht="15.75" customHeight="1" x14ac:dyDescent="0.2">
      <c r="A45" s="121"/>
      <c r="B45" s="125" t="s">
        <v>5112</v>
      </c>
    </row>
    <row r="46" spans="1:2" ht="15.75" customHeight="1" x14ac:dyDescent="0.2">
      <c r="A46" s="113" t="s">
        <v>5635</v>
      </c>
      <c r="B46" s="126"/>
    </row>
    <row r="47" spans="1:2" ht="15.75" customHeight="1" x14ac:dyDescent="0.2">
      <c r="A47" s="113" t="s">
        <v>5210</v>
      </c>
      <c r="B47" s="112" t="s">
        <v>5208</v>
      </c>
    </row>
    <row r="48" spans="1:2" ht="15.75" customHeight="1" x14ac:dyDescent="0.2">
      <c r="A48" s="121"/>
      <c r="B48" s="125" t="s">
        <v>5223</v>
      </c>
    </row>
    <row r="49" spans="1:2" ht="15.75" customHeight="1" x14ac:dyDescent="0.2">
      <c r="A49" s="113" t="s">
        <v>5636</v>
      </c>
      <c r="B49" s="126"/>
    </row>
    <row r="50" spans="1:2" ht="15.75" customHeight="1" x14ac:dyDescent="0.2">
      <c r="A50" s="113" t="s">
        <v>5154</v>
      </c>
      <c r="B50" s="112" t="s">
        <v>5152</v>
      </c>
    </row>
    <row r="51" spans="1:2" ht="15.75" customHeight="1" x14ac:dyDescent="0.2">
      <c r="A51" s="121"/>
      <c r="B51" s="125" t="s">
        <v>5155</v>
      </c>
    </row>
    <row r="52" spans="1:2" ht="15.75" customHeight="1" x14ac:dyDescent="0.2">
      <c r="A52" s="121"/>
      <c r="B52" s="125" t="s">
        <v>5157</v>
      </c>
    </row>
    <row r="53" spans="1:2" ht="15.75" customHeight="1" x14ac:dyDescent="0.2">
      <c r="A53" s="113" t="s">
        <v>5637</v>
      </c>
      <c r="B53" s="126"/>
    </row>
    <row r="54" spans="1:2" ht="15.75" customHeight="1" x14ac:dyDescent="0.2">
      <c r="A54" s="113" t="s">
        <v>5095</v>
      </c>
      <c r="B54" s="112" t="s">
        <v>5092</v>
      </c>
    </row>
    <row r="55" spans="1:2" ht="15.75" customHeight="1" x14ac:dyDescent="0.2">
      <c r="A55" s="113" t="s">
        <v>5638</v>
      </c>
      <c r="B55" s="126"/>
    </row>
    <row r="56" spans="1:2" ht="15.75" customHeight="1" x14ac:dyDescent="0.2">
      <c r="A56" s="117" t="s">
        <v>5639</v>
      </c>
      <c r="B56" s="127"/>
    </row>
    <row r="57" spans="1:2" ht="15.75" customHeight="1" x14ac:dyDescent="0.2"/>
    <row r="58" spans="1:2" ht="15.75" customHeight="1" x14ac:dyDescent="0.2"/>
    <row r="59" spans="1:2" ht="15.75" customHeight="1" x14ac:dyDescent="0.2"/>
    <row r="60" spans="1:2" ht="15.75" customHeight="1" x14ac:dyDescent="0.2"/>
    <row r="61" spans="1:2" ht="15.75" customHeight="1" x14ac:dyDescent="0.2"/>
    <row r="62" spans="1:2" ht="15.75" customHeight="1" x14ac:dyDescent="0.2"/>
    <row r="63" spans="1:2" ht="15.75" customHeight="1" x14ac:dyDescent="0.2"/>
    <row r="64" spans="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spans="2:2" ht="15.75" customHeight="1" x14ac:dyDescent="0.2">
      <c r="B81" s="105"/>
    </row>
    <row r="82" spans="2:2" ht="15.75" customHeight="1" x14ac:dyDescent="0.2">
      <c r="B82" s="105"/>
    </row>
    <row r="83" spans="2:2" ht="15.75" customHeight="1" x14ac:dyDescent="0.2">
      <c r="B83" s="105"/>
    </row>
    <row r="84" spans="2:2" ht="15.75" customHeight="1" x14ac:dyDescent="0.2">
      <c r="B84" s="105"/>
    </row>
    <row r="85" spans="2:2" ht="15.75" customHeight="1" x14ac:dyDescent="0.2">
      <c r="B85" s="105"/>
    </row>
    <row r="86" spans="2:2" ht="15.75" customHeight="1" x14ac:dyDescent="0.2">
      <c r="B86" s="105"/>
    </row>
    <row r="87" spans="2:2" ht="15.75" customHeight="1" x14ac:dyDescent="0.2">
      <c r="B87" s="105"/>
    </row>
    <row r="88" spans="2:2" ht="15.75" customHeight="1" x14ac:dyDescent="0.2">
      <c r="B88" s="105"/>
    </row>
    <row r="89" spans="2:2" ht="15.75" customHeight="1" x14ac:dyDescent="0.2">
      <c r="B89" s="105"/>
    </row>
    <row r="90" spans="2:2" ht="15.75" customHeight="1" x14ac:dyDescent="0.2">
      <c r="B90" s="105"/>
    </row>
    <row r="91" spans="2:2" ht="15.75" customHeight="1" x14ac:dyDescent="0.2">
      <c r="B91" s="105"/>
    </row>
    <row r="92" spans="2:2" ht="15.75" customHeight="1" x14ac:dyDescent="0.2">
      <c r="B92" s="105"/>
    </row>
    <row r="93" spans="2:2" ht="15.75" customHeight="1" x14ac:dyDescent="0.2">
      <c r="B93" s="105"/>
    </row>
    <row r="94" spans="2:2" ht="15.75" customHeight="1" x14ac:dyDescent="0.2">
      <c r="B94" s="105"/>
    </row>
    <row r="95" spans="2:2" ht="15.75" customHeight="1" x14ac:dyDescent="0.2">
      <c r="B95" s="105"/>
    </row>
    <row r="96" spans="2:2" ht="15.75" customHeight="1" x14ac:dyDescent="0.2">
      <c r="B96" s="105"/>
    </row>
    <row r="97" spans="2:2" ht="15.75" customHeight="1" x14ac:dyDescent="0.2">
      <c r="B97" s="105"/>
    </row>
    <row r="98" spans="2:2" ht="15.75" customHeight="1" x14ac:dyDescent="0.2">
      <c r="B98" s="105"/>
    </row>
    <row r="99" spans="2:2" ht="15.75" customHeight="1" x14ac:dyDescent="0.2">
      <c r="B99" s="105"/>
    </row>
    <row r="100" spans="2:2" ht="15.75" customHeight="1" x14ac:dyDescent="0.2">
      <c r="B100" s="105"/>
    </row>
    <row r="101" spans="2:2" ht="15.75" customHeight="1" x14ac:dyDescent="0.2">
      <c r="B101" s="105"/>
    </row>
    <row r="102" spans="2:2" ht="15.75" customHeight="1" x14ac:dyDescent="0.2">
      <c r="B102" s="105"/>
    </row>
    <row r="103" spans="2:2" ht="15.75" customHeight="1" x14ac:dyDescent="0.2">
      <c r="B103" s="105"/>
    </row>
    <row r="104" spans="2:2" ht="15.75" customHeight="1" x14ac:dyDescent="0.2">
      <c r="B104" s="105"/>
    </row>
    <row r="105" spans="2:2" ht="15.75" customHeight="1" x14ac:dyDescent="0.2">
      <c r="B105" s="105"/>
    </row>
    <row r="106" spans="2:2" ht="15.75" customHeight="1" x14ac:dyDescent="0.2">
      <c r="B106" s="105"/>
    </row>
    <row r="107" spans="2:2" ht="15.75" customHeight="1" x14ac:dyDescent="0.2">
      <c r="B107" s="105"/>
    </row>
    <row r="108" spans="2:2" ht="15.75" customHeight="1" x14ac:dyDescent="0.2">
      <c r="B108" s="105"/>
    </row>
    <row r="109" spans="2:2" ht="15.75" customHeight="1" x14ac:dyDescent="0.2">
      <c r="B109" s="105"/>
    </row>
    <row r="110" spans="2:2" ht="15.75" customHeight="1" x14ac:dyDescent="0.2">
      <c r="B110" s="105"/>
    </row>
    <row r="111" spans="2:2" ht="15.75" customHeight="1" x14ac:dyDescent="0.2">
      <c r="B111" s="105"/>
    </row>
    <row r="112" spans="2:2" ht="15.75" customHeight="1" x14ac:dyDescent="0.2">
      <c r="B112" s="105"/>
    </row>
    <row r="113" spans="2:2" ht="15.75" customHeight="1" x14ac:dyDescent="0.2">
      <c r="B113" s="105"/>
    </row>
    <row r="114" spans="2:2" ht="15.75" customHeight="1" x14ac:dyDescent="0.2">
      <c r="B114" s="105"/>
    </row>
    <row r="115" spans="2:2" ht="15.75" customHeight="1" x14ac:dyDescent="0.2">
      <c r="B115" s="105"/>
    </row>
    <row r="116" spans="2:2" ht="15.75" customHeight="1" x14ac:dyDescent="0.2">
      <c r="B116" s="105"/>
    </row>
    <row r="117" spans="2:2" ht="15.75" customHeight="1" x14ac:dyDescent="0.2">
      <c r="B117" s="105"/>
    </row>
    <row r="118" spans="2:2" ht="15.75" customHeight="1" x14ac:dyDescent="0.2">
      <c r="B118" s="105"/>
    </row>
    <row r="119" spans="2:2" ht="15.75" customHeight="1" x14ac:dyDescent="0.2">
      <c r="B119" s="105"/>
    </row>
    <row r="120" spans="2:2" ht="15.75" customHeight="1" x14ac:dyDescent="0.2">
      <c r="B120" s="105"/>
    </row>
    <row r="121" spans="2:2" ht="15.75" customHeight="1" x14ac:dyDescent="0.2">
      <c r="B121" s="105"/>
    </row>
    <row r="122" spans="2:2" ht="15.75" customHeight="1" x14ac:dyDescent="0.2">
      <c r="B122" s="105"/>
    </row>
    <row r="123" spans="2:2" ht="15.75" customHeight="1" x14ac:dyDescent="0.2">
      <c r="B123" s="105"/>
    </row>
    <row r="124" spans="2:2" ht="15.75" customHeight="1" x14ac:dyDescent="0.2">
      <c r="B124" s="105"/>
    </row>
    <row r="125" spans="2:2" ht="15.75" customHeight="1" x14ac:dyDescent="0.2">
      <c r="B125" s="105"/>
    </row>
    <row r="126" spans="2:2" ht="15.75" customHeight="1" x14ac:dyDescent="0.2">
      <c r="B126" s="105"/>
    </row>
    <row r="127" spans="2:2" ht="15.75" customHeight="1" x14ac:dyDescent="0.2">
      <c r="B127" s="105"/>
    </row>
    <row r="128" spans="2:2" ht="15.75" customHeight="1" x14ac:dyDescent="0.2">
      <c r="B128" s="105"/>
    </row>
    <row r="129" spans="2:2" ht="15.75" customHeight="1" x14ac:dyDescent="0.2">
      <c r="B129" s="105"/>
    </row>
    <row r="130" spans="2:2" ht="15.75" customHeight="1" x14ac:dyDescent="0.2">
      <c r="B130" s="105"/>
    </row>
    <row r="131" spans="2:2" ht="15.75" customHeight="1" x14ac:dyDescent="0.2">
      <c r="B131" s="105"/>
    </row>
    <row r="132" spans="2:2" ht="15.75" customHeight="1" x14ac:dyDescent="0.2">
      <c r="B132" s="105"/>
    </row>
    <row r="133" spans="2:2" ht="15.75" customHeight="1" x14ac:dyDescent="0.2">
      <c r="B133" s="105"/>
    </row>
    <row r="134" spans="2:2" ht="15.75" customHeight="1" x14ac:dyDescent="0.2">
      <c r="B134" s="105"/>
    </row>
    <row r="135" spans="2:2" ht="15.75" customHeight="1" x14ac:dyDescent="0.2">
      <c r="B135" s="105"/>
    </row>
    <row r="136" spans="2:2" ht="15.75" customHeight="1" x14ac:dyDescent="0.2">
      <c r="B136" s="105"/>
    </row>
    <row r="137" spans="2:2" ht="15.75" customHeight="1" x14ac:dyDescent="0.2">
      <c r="B137" s="105"/>
    </row>
    <row r="138" spans="2:2" ht="15.75" customHeight="1" x14ac:dyDescent="0.2">
      <c r="B138" s="105"/>
    </row>
    <row r="139" spans="2:2" ht="15.75" customHeight="1" x14ac:dyDescent="0.2">
      <c r="B139" s="105"/>
    </row>
    <row r="140" spans="2:2" ht="15.75" customHeight="1" x14ac:dyDescent="0.2">
      <c r="B140" s="105"/>
    </row>
    <row r="141" spans="2:2" ht="15.75" customHeight="1" x14ac:dyDescent="0.2">
      <c r="B141" s="105"/>
    </row>
    <row r="142" spans="2:2" ht="15.75" customHeight="1" x14ac:dyDescent="0.2">
      <c r="B142" s="105"/>
    </row>
    <row r="143" spans="2:2" ht="15.75" customHeight="1" x14ac:dyDescent="0.2">
      <c r="B143" s="105"/>
    </row>
    <row r="144" spans="2:2" ht="15.75" customHeight="1" x14ac:dyDescent="0.2">
      <c r="B144" s="105"/>
    </row>
    <row r="145" spans="2:2" ht="15.75" customHeight="1" x14ac:dyDescent="0.2">
      <c r="B145" s="105"/>
    </row>
    <row r="146" spans="2:2" ht="15.75" customHeight="1" x14ac:dyDescent="0.2">
      <c r="B146" s="105"/>
    </row>
    <row r="147" spans="2:2" ht="15.75" customHeight="1" x14ac:dyDescent="0.2">
      <c r="B147" s="105"/>
    </row>
    <row r="148" spans="2:2" ht="15.75" customHeight="1" x14ac:dyDescent="0.2">
      <c r="B148" s="105"/>
    </row>
    <row r="149" spans="2:2" ht="15.75" customHeight="1" x14ac:dyDescent="0.2">
      <c r="B149" s="105"/>
    </row>
    <row r="150" spans="2:2" ht="15.75" customHeight="1" x14ac:dyDescent="0.2">
      <c r="B150" s="105"/>
    </row>
    <row r="151" spans="2:2" ht="15.75" customHeight="1" x14ac:dyDescent="0.2">
      <c r="B151" s="105"/>
    </row>
    <row r="152" spans="2:2" ht="15.75" customHeight="1" x14ac:dyDescent="0.2">
      <c r="B152" s="105"/>
    </row>
    <row r="153" spans="2:2" ht="15.75" customHeight="1" x14ac:dyDescent="0.2">
      <c r="B153" s="105"/>
    </row>
    <row r="154" spans="2:2" ht="15.75" customHeight="1" x14ac:dyDescent="0.2">
      <c r="B154" s="105"/>
    </row>
    <row r="155" spans="2:2" ht="15.75" customHeight="1" x14ac:dyDescent="0.2">
      <c r="B155" s="105"/>
    </row>
    <row r="156" spans="2:2" ht="15.75" customHeight="1" x14ac:dyDescent="0.2">
      <c r="B156" s="105"/>
    </row>
    <row r="157" spans="2:2" ht="15.75" customHeight="1" x14ac:dyDescent="0.2">
      <c r="B157" s="105"/>
    </row>
    <row r="158" spans="2:2" ht="15.75" customHeight="1" x14ac:dyDescent="0.2">
      <c r="B158" s="105"/>
    </row>
    <row r="159" spans="2:2" ht="15.75" customHeight="1" x14ac:dyDescent="0.2">
      <c r="B159" s="105"/>
    </row>
    <row r="160" spans="2:2" ht="15.75" customHeight="1" x14ac:dyDescent="0.2">
      <c r="B160" s="105"/>
    </row>
    <row r="161" spans="2:2" ht="15.75" customHeight="1" x14ac:dyDescent="0.2">
      <c r="B161" s="105"/>
    </row>
    <row r="162" spans="2:2" ht="15.75" customHeight="1" x14ac:dyDescent="0.2">
      <c r="B162" s="105"/>
    </row>
    <row r="163" spans="2:2" ht="15.75" customHeight="1" x14ac:dyDescent="0.2">
      <c r="B163" s="105"/>
    </row>
    <row r="164" spans="2:2" ht="15.75" customHeight="1" x14ac:dyDescent="0.2">
      <c r="B164" s="105"/>
    </row>
    <row r="165" spans="2:2" ht="15.75" customHeight="1" x14ac:dyDescent="0.2">
      <c r="B165" s="105"/>
    </row>
    <row r="166" spans="2:2" ht="15.75" customHeight="1" x14ac:dyDescent="0.2">
      <c r="B166" s="105"/>
    </row>
    <row r="167" spans="2:2" ht="15.75" customHeight="1" x14ac:dyDescent="0.2">
      <c r="B167" s="105"/>
    </row>
    <row r="168" spans="2:2" ht="15.75" customHeight="1" x14ac:dyDescent="0.2">
      <c r="B168" s="105"/>
    </row>
    <row r="169" spans="2:2" ht="15.75" customHeight="1" x14ac:dyDescent="0.2">
      <c r="B169" s="105"/>
    </row>
    <row r="170" spans="2:2" ht="15.75" customHeight="1" x14ac:dyDescent="0.2">
      <c r="B170" s="105"/>
    </row>
    <row r="171" spans="2:2" ht="15.75" customHeight="1" x14ac:dyDescent="0.2">
      <c r="B171" s="105"/>
    </row>
    <row r="172" spans="2:2" ht="15.75" customHeight="1" x14ac:dyDescent="0.2">
      <c r="B172" s="105"/>
    </row>
    <row r="173" spans="2:2" ht="15.75" customHeight="1" x14ac:dyDescent="0.2">
      <c r="B173" s="105"/>
    </row>
    <row r="174" spans="2:2" ht="15.75" customHeight="1" x14ac:dyDescent="0.2">
      <c r="B174" s="105"/>
    </row>
    <row r="175" spans="2:2" ht="15.75" customHeight="1" x14ac:dyDescent="0.2">
      <c r="B175" s="105"/>
    </row>
    <row r="176" spans="2:2" ht="15.75" customHeight="1" x14ac:dyDescent="0.2">
      <c r="B176" s="105"/>
    </row>
    <row r="177" spans="2:2" ht="15.75" customHeight="1" x14ac:dyDescent="0.2">
      <c r="B177" s="105"/>
    </row>
    <row r="178" spans="2:2" ht="15.75" customHeight="1" x14ac:dyDescent="0.2">
      <c r="B178" s="105"/>
    </row>
    <row r="179" spans="2:2" ht="15.75" customHeight="1" x14ac:dyDescent="0.2">
      <c r="B179" s="105"/>
    </row>
    <row r="180" spans="2:2" ht="15.75" customHeight="1" x14ac:dyDescent="0.2">
      <c r="B180" s="105"/>
    </row>
    <row r="181" spans="2:2" ht="15.75" customHeight="1" x14ac:dyDescent="0.2">
      <c r="B181" s="105"/>
    </row>
    <row r="182" spans="2:2" ht="15.75" customHeight="1" x14ac:dyDescent="0.2">
      <c r="B182" s="105"/>
    </row>
    <row r="183" spans="2:2" ht="15.75" customHeight="1" x14ac:dyDescent="0.2">
      <c r="B183" s="105"/>
    </row>
    <row r="184" spans="2:2" ht="15.75" customHeight="1" x14ac:dyDescent="0.2">
      <c r="B184" s="105"/>
    </row>
    <row r="185" spans="2:2" ht="15.75" customHeight="1" x14ac:dyDescent="0.2">
      <c r="B185" s="105"/>
    </row>
    <row r="186" spans="2:2" ht="15.75" customHeight="1" x14ac:dyDescent="0.2">
      <c r="B186" s="105"/>
    </row>
    <row r="187" spans="2:2" ht="15.75" customHeight="1" x14ac:dyDescent="0.2">
      <c r="B187" s="105"/>
    </row>
    <row r="188" spans="2:2" ht="15.75" customHeight="1" x14ac:dyDescent="0.2">
      <c r="B188" s="105"/>
    </row>
    <row r="189" spans="2:2" ht="15.75" customHeight="1" x14ac:dyDescent="0.2">
      <c r="B189" s="105"/>
    </row>
    <row r="190" spans="2:2" ht="15.75" customHeight="1" x14ac:dyDescent="0.2">
      <c r="B190" s="105"/>
    </row>
    <row r="191" spans="2:2" ht="15.75" customHeight="1" x14ac:dyDescent="0.2">
      <c r="B191" s="105"/>
    </row>
    <row r="192" spans="2:2" ht="15.75" customHeight="1" x14ac:dyDescent="0.2">
      <c r="B192" s="105"/>
    </row>
    <row r="193" spans="2:2" ht="15.75" customHeight="1" x14ac:dyDescent="0.2">
      <c r="B193" s="105"/>
    </row>
    <row r="194" spans="2:2" ht="15.75" customHeight="1" x14ac:dyDescent="0.2">
      <c r="B194" s="105"/>
    </row>
    <row r="195" spans="2:2" ht="15.75" customHeight="1" x14ac:dyDescent="0.2">
      <c r="B195" s="105"/>
    </row>
    <row r="196" spans="2:2" ht="15.75" customHeight="1" x14ac:dyDescent="0.2">
      <c r="B196" s="105"/>
    </row>
    <row r="197" spans="2:2" ht="15.75" customHeight="1" x14ac:dyDescent="0.2">
      <c r="B197" s="105"/>
    </row>
    <row r="198" spans="2:2" ht="15.75" customHeight="1" x14ac:dyDescent="0.2">
      <c r="B198" s="105"/>
    </row>
    <row r="199" spans="2:2" ht="15.75" customHeight="1" x14ac:dyDescent="0.2">
      <c r="B199" s="105"/>
    </row>
    <row r="200" spans="2:2" ht="15.75" customHeight="1" x14ac:dyDescent="0.2">
      <c r="B200" s="105"/>
    </row>
    <row r="201" spans="2:2" ht="15.75" customHeight="1" x14ac:dyDescent="0.2">
      <c r="B201" s="105"/>
    </row>
    <row r="202" spans="2:2" ht="15.75" customHeight="1" x14ac:dyDescent="0.2">
      <c r="B202" s="105"/>
    </row>
    <row r="203" spans="2:2" ht="15.75" customHeight="1" x14ac:dyDescent="0.2">
      <c r="B203" s="105"/>
    </row>
    <row r="204" spans="2:2" ht="15.75" customHeight="1" x14ac:dyDescent="0.2">
      <c r="B204" s="105"/>
    </row>
    <row r="205" spans="2:2" ht="15.75" customHeight="1" x14ac:dyDescent="0.2">
      <c r="B205" s="105"/>
    </row>
    <row r="206" spans="2:2" ht="15.75" customHeight="1" x14ac:dyDescent="0.2">
      <c r="B206" s="105"/>
    </row>
    <row r="207" spans="2:2" ht="15.75" customHeight="1" x14ac:dyDescent="0.2">
      <c r="B207" s="105"/>
    </row>
    <row r="208" spans="2:2" ht="15.75" customHeight="1" x14ac:dyDescent="0.2">
      <c r="B208" s="105"/>
    </row>
    <row r="209" spans="2:2" ht="15.75" customHeight="1" x14ac:dyDescent="0.2">
      <c r="B209" s="105"/>
    </row>
    <row r="210" spans="2:2" ht="15.75" customHeight="1" x14ac:dyDescent="0.2">
      <c r="B210" s="105"/>
    </row>
    <row r="211" spans="2:2" ht="15.75" customHeight="1" x14ac:dyDescent="0.2">
      <c r="B211" s="105"/>
    </row>
    <row r="212" spans="2:2" ht="15.75" customHeight="1" x14ac:dyDescent="0.2">
      <c r="B212" s="105"/>
    </row>
    <row r="213" spans="2:2" ht="15.75" customHeight="1" x14ac:dyDescent="0.2">
      <c r="B213" s="105"/>
    </row>
    <row r="214" spans="2:2" ht="15.75" customHeight="1" x14ac:dyDescent="0.2">
      <c r="B214" s="105"/>
    </row>
    <row r="215" spans="2:2" ht="15.75" customHeight="1" x14ac:dyDescent="0.2">
      <c r="B215" s="105"/>
    </row>
    <row r="216" spans="2:2" ht="15.75" customHeight="1" x14ac:dyDescent="0.2">
      <c r="B216" s="105"/>
    </row>
    <row r="217" spans="2:2" ht="15.75" customHeight="1" x14ac:dyDescent="0.2">
      <c r="B217" s="105"/>
    </row>
    <row r="218" spans="2:2" ht="15.75" customHeight="1" x14ac:dyDescent="0.2">
      <c r="B218" s="105"/>
    </row>
    <row r="219" spans="2:2" ht="15.75" customHeight="1" x14ac:dyDescent="0.2">
      <c r="B219" s="105"/>
    </row>
    <row r="220" spans="2:2" ht="15.75" customHeight="1" x14ac:dyDescent="0.2">
      <c r="B220" s="105"/>
    </row>
    <row r="221" spans="2:2" ht="15.75" customHeight="1" x14ac:dyDescent="0.2">
      <c r="B221" s="105"/>
    </row>
    <row r="222" spans="2:2" ht="15.75" customHeight="1" x14ac:dyDescent="0.2">
      <c r="B222" s="105"/>
    </row>
    <row r="223" spans="2:2" ht="15.75" customHeight="1" x14ac:dyDescent="0.2">
      <c r="B223" s="105"/>
    </row>
    <row r="224" spans="2:2" ht="15.75" customHeight="1" x14ac:dyDescent="0.2">
      <c r="B224" s="105"/>
    </row>
    <row r="225" spans="2:2" ht="15.75" customHeight="1" x14ac:dyDescent="0.2">
      <c r="B225" s="105"/>
    </row>
    <row r="226" spans="2:2" ht="15.75" customHeight="1" x14ac:dyDescent="0.2">
      <c r="B226" s="105"/>
    </row>
    <row r="227" spans="2:2" ht="15.75" customHeight="1" x14ac:dyDescent="0.2">
      <c r="B227" s="105"/>
    </row>
    <row r="228" spans="2:2" ht="15.75" customHeight="1" x14ac:dyDescent="0.2">
      <c r="B228" s="105"/>
    </row>
    <row r="229" spans="2:2" ht="15.75" customHeight="1" x14ac:dyDescent="0.2">
      <c r="B229" s="105"/>
    </row>
    <row r="230" spans="2:2" ht="15.75" customHeight="1" x14ac:dyDescent="0.2">
      <c r="B230" s="105"/>
    </row>
    <row r="231" spans="2:2" ht="15.75" customHeight="1" x14ac:dyDescent="0.2">
      <c r="B231" s="105"/>
    </row>
    <row r="232" spans="2:2" ht="15.75" customHeight="1" x14ac:dyDescent="0.2">
      <c r="B232" s="105"/>
    </row>
    <row r="233" spans="2:2" ht="15.75" customHeight="1" x14ac:dyDescent="0.2">
      <c r="B233" s="105"/>
    </row>
    <row r="234" spans="2:2" ht="15.75" customHeight="1" x14ac:dyDescent="0.2">
      <c r="B234" s="105"/>
    </row>
    <row r="235" spans="2:2" ht="15.75" customHeight="1" x14ac:dyDescent="0.2">
      <c r="B235" s="105"/>
    </row>
    <row r="236" spans="2:2" ht="15.75" customHeight="1" x14ac:dyDescent="0.2">
      <c r="B236" s="105"/>
    </row>
    <row r="237" spans="2:2" ht="15.75" customHeight="1" x14ac:dyDescent="0.2">
      <c r="B237" s="105"/>
    </row>
    <row r="238" spans="2:2" ht="15.75" customHeight="1" x14ac:dyDescent="0.2">
      <c r="B238" s="105"/>
    </row>
    <row r="239" spans="2:2" ht="15.75" customHeight="1" x14ac:dyDescent="0.2">
      <c r="B239" s="105"/>
    </row>
    <row r="240" spans="2:2" ht="15.75" customHeight="1" x14ac:dyDescent="0.2">
      <c r="B240" s="105"/>
    </row>
    <row r="241" spans="2:2" ht="15.75" customHeight="1" x14ac:dyDescent="0.2">
      <c r="B241" s="105"/>
    </row>
    <row r="242" spans="2:2" ht="15.75" customHeight="1" x14ac:dyDescent="0.2">
      <c r="B242" s="105"/>
    </row>
    <row r="243" spans="2:2" ht="15.75" customHeight="1" x14ac:dyDescent="0.2">
      <c r="B243" s="105"/>
    </row>
    <row r="244" spans="2:2" ht="15.75" customHeight="1" x14ac:dyDescent="0.2">
      <c r="B244" s="105"/>
    </row>
    <row r="245" spans="2:2" ht="15.75" customHeight="1" x14ac:dyDescent="0.2">
      <c r="B245" s="105"/>
    </row>
    <row r="246" spans="2:2" ht="15.75" customHeight="1" x14ac:dyDescent="0.2">
      <c r="B246" s="105"/>
    </row>
    <row r="247" spans="2:2" ht="15.75" customHeight="1" x14ac:dyDescent="0.2">
      <c r="B247" s="105"/>
    </row>
    <row r="248" spans="2:2" ht="15.75" customHeight="1" x14ac:dyDescent="0.2">
      <c r="B248" s="105"/>
    </row>
    <row r="249" spans="2:2" ht="15.75" customHeight="1" x14ac:dyDescent="0.2">
      <c r="B249" s="105"/>
    </row>
    <row r="250" spans="2:2" ht="15.75" customHeight="1" x14ac:dyDescent="0.2">
      <c r="B250" s="105"/>
    </row>
    <row r="251" spans="2:2" ht="15.75" customHeight="1" x14ac:dyDescent="0.2">
      <c r="B251" s="105"/>
    </row>
    <row r="252" spans="2:2" ht="15.75" customHeight="1" x14ac:dyDescent="0.2">
      <c r="B252" s="105"/>
    </row>
    <row r="253" spans="2:2" ht="15.75" customHeight="1" x14ac:dyDescent="0.2">
      <c r="B253" s="105"/>
    </row>
    <row r="254" spans="2:2" ht="15.75" customHeight="1" x14ac:dyDescent="0.2">
      <c r="B254" s="105"/>
    </row>
    <row r="255" spans="2:2" ht="15.75" customHeight="1" x14ac:dyDescent="0.2">
      <c r="B255" s="105"/>
    </row>
    <row r="256" spans="2:2" ht="15.75" customHeight="1" x14ac:dyDescent="0.2">
      <c r="B256" s="105"/>
    </row>
    <row r="257" spans="2:2" ht="15.75" customHeight="1" x14ac:dyDescent="0.2">
      <c r="B257" s="105"/>
    </row>
    <row r="258" spans="2:2" ht="15.75" customHeight="1" x14ac:dyDescent="0.2">
      <c r="B258" s="105"/>
    </row>
    <row r="259" spans="2:2" ht="15.75" customHeight="1" x14ac:dyDescent="0.2">
      <c r="B259" s="105"/>
    </row>
    <row r="260" spans="2:2" ht="15.75" customHeight="1" x14ac:dyDescent="0.2">
      <c r="B260" s="105"/>
    </row>
    <row r="261" spans="2:2" ht="15.75" customHeight="1" x14ac:dyDescent="0.2">
      <c r="B261" s="105"/>
    </row>
    <row r="262" spans="2:2" ht="15.75" customHeight="1" x14ac:dyDescent="0.2">
      <c r="B262" s="105"/>
    </row>
    <row r="263" spans="2:2" ht="15.75" customHeight="1" x14ac:dyDescent="0.2">
      <c r="B263" s="105"/>
    </row>
    <row r="264" spans="2:2" ht="15.75" customHeight="1" x14ac:dyDescent="0.2">
      <c r="B264" s="105"/>
    </row>
    <row r="265" spans="2:2" ht="15.75" customHeight="1" x14ac:dyDescent="0.2">
      <c r="B265" s="105"/>
    </row>
    <row r="266" spans="2:2" ht="15.75" customHeight="1" x14ac:dyDescent="0.2">
      <c r="B266" s="105"/>
    </row>
    <row r="267" spans="2:2" ht="15.75" customHeight="1" x14ac:dyDescent="0.2">
      <c r="B267" s="105"/>
    </row>
    <row r="268" spans="2:2" ht="15.75" customHeight="1" x14ac:dyDescent="0.2">
      <c r="B268" s="105"/>
    </row>
    <row r="269" spans="2:2" ht="15.75" customHeight="1" x14ac:dyDescent="0.2">
      <c r="B269" s="105"/>
    </row>
    <row r="270" spans="2:2" ht="15.75" customHeight="1" x14ac:dyDescent="0.2">
      <c r="B270" s="105"/>
    </row>
    <row r="271" spans="2:2" ht="15.75" customHeight="1" x14ac:dyDescent="0.2">
      <c r="B271" s="105"/>
    </row>
    <row r="272" spans="2:2" ht="15.75" customHeight="1" x14ac:dyDescent="0.2">
      <c r="B272" s="105"/>
    </row>
    <row r="273" spans="2:2" ht="15.75" customHeight="1" x14ac:dyDescent="0.2">
      <c r="B273" s="105"/>
    </row>
    <row r="274" spans="2:2" ht="15.75" customHeight="1" x14ac:dyDescent="0.2">
      <c r="B274" s="105"/>
    </row>
    <row r="275" spans="2:2" ht="15.75" customHeight="1" x14ac:dyDescent="0.2">
      <c r="B275" s="105"/>
    </row>
    <row r="276" spans="2:2" ht="15.75" customHeight="1" x14ac:dyDescent="0.2">
      <c r="B276" s="105"/>
    </row>
    <row r="277" spans="2:2" ht="15.75" customHeight="1" x14ac:dyDescent="0.2">
      <c r="B277" s="105"/>
    </row>
    <row r="278" spans="2:2" ht="15.75" customHeight="1" x14ac:dyDescent="0.2">
      <c r="B278" s="105"/>
    </row>
    <row r="279" spans="2:2" ht="15.75" customHeight="1" x14ac:dyDescent="0.2">
      <c r="B279" s="105"/>
    </row>
    <row r="280" spans="2:2" ht="15.75" customHeight="1" x14ac:dyDescent="0.2">
      <c r="B280" s="105"/>
    </row>
    <row r="281" spans="2:2" ht="15.75" customHeight="1" x14ac:dyDescent="0.2">
      <c r="B281" s="105"/>
    </row>
    <row r="282" spans="2:2" ht="15.75" customHeight="1" x14ac:dyDescent="0.2">
      <c r="B282" s="105"/>
    </row>
    <row r="283" spans="2:2" ht="15.75" customHeight="1" x14ac:dyDescent="0.2">
      <c r="B283" s="105"/>
    </row>
    <row r="284" spans="2:2" ht="15.75" customHeight="1" x14ac:dyDescent="0.2">
      <c r="B284" s="105"/>
    </row>
    <row r="285" spans="2:2" ht="15.75" customHeight="1" x14ac:dyDescent="0.2">
      <c r="B285" s="105"/>
    </row>
    <row r="286" spans="2:2" ht="15.75" customHeight="1" x14ac:dyDescent="0.2">
      <c r="B286" s="105"/>
    </row>
    <row r="287" spans="2:2" ht="15.75" customHeight="1" x14ac:dyDescent="0.2">
      <c r="B287" s="105"/>
    </row>
    <row r="288" spans="2:2" ht="15.75" customHeight="1" x14ac:dyDescent="0.2">
      <c r="B288" s="105"/>
    </row>
    <row r="289" spans="2:2" ht="15.75" customHeight="1" x14ac:dyDescent="0.2">
      <c r="B289" s="105"/>
    </row>
    <row r="290" spans="2:2" ht="15.75" customHeight="1" x14ac:dyDescent="0.2">
      <c r="B290" s="105"/>
    </row>
    <row r="291" spans="2:2" ht="15.75" customHeight="1" x14ac:dyDescent="0.2">
      <c r="B291" s="105"/>
    </row>
    <row r="292" spans="2:2" ht="15.75" customHeight="1" x14ac:dyDescent="0.2">
      <c r="B292" s="105"/>
    </row>
    <row r="293" spans="2:2" ht="15.75" customHeight="1" x14ac:dyDescent="0.2">
      <c r="B293" s="105"/>
    </row>
    <row r="294" spans="2:2" ht="15.75" customHeight="1" x14ac:dyDescent="0.2">
      <c r="B294" s="105"/>
    </row>
    <row r="295" spans="2:2" ht="15.75" customHeight="1" x14ac:dyDescent="0.2">
      <c r="B295" s="105"/>
    </row>
    <row r="296" spans="2:2" ht="15.75" customHeight="1" x14ac:dyDescent="0.2">
      <c r="B296" s="105"/>
    </row>
    <row r="297" spans="2:2" ht="15.75" customHeight="1" x14ac:dyDescent="0.2">
      <c r="B297" s="105"/>
    </row>
    <row r="298" spans="2:2" ht="15.75" customHeight="1" x14ac:dyDescent="0.2">
      <c r="B298" s="105"/>
    </row>
    <row r="299" spans="2:2" ht="15.75" customHeight="1" x14ac:dyDescent="0.2">
      <c r="B299" s="105"/>
    </row>
    <row r="300" spans="2:2" ht="15.75" customHeight="1" x14ac:dyDescent="0.2">
      <c r="B300" s="105"/>
    </row>
    <row r="301" spans="2:2" ht="15.75" customHeight="1" x14ac:dyDescent="0.2">
      <c r="B301" s="105"/>
    </row>
    <row r="302" spans="2:2" ht="15.75" customHeight="1" x14ac:dyDescent="0.2">
      <c r="B302" s="105"/>
    </row>
    <row r="303" spans="2:2" ht="15.75" customHeight="1" x14ac:dyDescent="0.2">
      <c r="B303" s="105"/>
    </row>
    <row r="304" spans="2:2" ht="15.75" customHeight="1" x14ac:dyDescent="0.2">
      <c r="B304" s="105"/>
    </row>
    <row r="305" spans="2:2" ht="15.75" customHeight="1" x14ac:dyDescent="0.2">
      <c r="B305" s="105"/>
    </row>
    <row r="306" spans="2:2" ht="15.75" customHeight="1" x14ac:dyDescent="0.2">
      <c r="B306" s="105"/>
    </row>
    <row r="307" spans="2:2" ht="15.75" customHeight="1" x14ac:dyDescent="0.2">
      <c r="B307" s="105"/>
    </row>
    <row r="308" spans="2:2" ht="15.75" customHeight="1" x14ac:dyDescent="0.2">
      <c r="B308" s="105"/>
    </row>
    <row r="309" spans="2:2" ht="15.75" customHeight="1" x14ac:dyDescent="0.2">
      <c r="B309" s="105"/>
    </row>
    <row r="310" spans="2:2" ht="15.75" customHeight="1" x14ac:dyDescent="0.2">
      <c r="B310" s="105"/>
    </row>
    <row r="311" spans="2:2" ht="15.75" customHeight="1" x14ac:dyDescent="0.2">
      <c r="B311" s="105"/>
    </row>
    <row r="312" spans="2:2" ht="15.75" customHeight="1" x14ac:dyDescent="0.2">
      <c r="B312" s="105"/>
    </row>
    <row r="313" spans="2:2" ht="15.75" customHeight="1" x14ac:dyDescent="0.2">
      <c r="B313" s="105"/>
    </row>
    <row r="314" spans="2:2" ht="15.75" customHeight="1" x14ac:dyDescent="0.2">
      <c r="B314" s="105"/>
    </row>
    <row r="315" spans="2:2" ht="15.75" customHeight="1" x14ac:dyDescent="0.2">
      <c r="B315" s="105"/>
    </row>
    <row r="316" spans="2:2" ht="15.75" customHeight="1" x14ac:dyDescent="0.2">
      <c r="B316" s="105"/>
    </row>
    <row r="317" spans="2:2" ht="15.75" customHeight="1" x14ac:dyDescent="0.2">
      <c r="B317" s="105"/>
    </row>
    <row r="318" spans="2:2" ht="15.75" customHeight="1" x14ac:dyDescent="0.2">
      <c r="B318" s="105"/>
    </row>
    <row r="319" spans="2:2" ht="15.75" customHeight="1" x14ac:dyDescent="0.2">
      <c r="B319" s="105"/>
    </row>
    <row r="320" spans="2:2" ht="15.75" customHeight="1" x14ac:dyDescent="0.2">
      <c r="B320" s="105"/>
    </row>
    <row r="321" spans="2:2" ht="15.75" customHeight="1" x14ac:dyDescent="0.2">
      <c r="B321" s="105"/>
    </row>
    <row r="322" spans="2:2" ht="15.75" customHeight="1" x14ac:dyDescent="0.2">
      <c r="B322" s="105"/>
    </row>
    <row r="323" spans="2:2" ht="15.75" customHeight="1" x14ac:dyDescent="0.2">
      <c r="B323" s="105"/>
    </row>
    <row r="324" spans="2:2" ht="15.75" customHeight="1" x14ac:dyDescent="0.2">
      <c r="B324" s="105"/>
    </row>
    <row r="325" spans="2:2" ht="15.75" customHeight="1" x14ac:dyDescent="0.2">
      <c r="B325" s="105"/>
    </row>
    <row r="326" spans="2:2" ht="15.75" customHeight="1" x14ac:dyDescent="0.2">
      <c r="B326" s="105"/>
    </row>
    <row r="327" spans="2:2" ht="15.75" customHeight="1" x14ac:dyDescent="0.2">
      <c r="B327" s="105"/>
    </row>
    <row r="328" spans="2:2" ht="15.75" customHeight="1" x14ac:dyDescent="0.2">
      <c r="B328" s="105"/>
    </row>
    <row r="329" spans="2:2" ht="15.75" customHeight="1" x14ac:dyDescent="0.2">
      <c r="B329" s="105"/>
    </row>
    <row r="330" spans="2:2" ht="15.75" customHeight="1" x14ac:dyDescent="0.2">
      <c r="B330" s="105"/>
    </row>
    <row r="331" spans="2:2" ht="15.75" customHeight="1" x14ac:dyDescent="0.2">
      <c r="B331" s="105"/>
    </row>
    <row r="332" spans="2:2" ht="15.75" customHeight="1" x14ac:dyDescent="0.2">
      <c r="B332" s="105"/>
    </row>
    <row r="333" spans="2:2" ht="15.75" customHeight="1" x14ac:dyDescent="0.2">
      <c r="B333" s="105"/>
    </row>
    <row r="334" spans="2:2" ht="15.75" customHeight="1" x14ac:dyDescent="0.2">
      <c r="B334" s="105"/>
    </row>
    <row r="335" spans="2:2" ht="15.75" customHeight="1" x14ac:dyDescent="0.2">
      <c r="B335" s="105"/>
    </row>
    <row r="336" spans="2:2" ht="15.75" customHeight="1" x14ac:dyDescent="0.2">
      <c r="B336" s="105"/>
    </row>
    <row r="337" spans="2:2" ht="15.75" customHeight="1" x14ac:dyDescent="0.2">
      <c r="B337" s="105"/>
    </row>
    <row r="338" spans="2:2" ht="15.75" customHeight="1" x14ac:dyDescent="0.2">
      <c r="B338" s="105"/>
    </row>
    <row r="339" spans="2:2" ht="15.75" customHeight="1" x14ac:dyDescent="0.2">
      <c r="B339" s="105"/>
    </row>
    <row r="340" spans="2:2" ht="15.75" customHeight="1" x14ac:dyDescent="0.2">
      <c r="B340" s="105"/>
    </row>
    <row r="341" spans="2:2" ht="15.75" customHeight="1" x14ac:dyDescent="0.2">
      <c r="B341" s="105"/>
    </row>
    <row r="342" spans="2:2" ht="15.75" customHeight="1" x14ac:dyDescent="0.2">
      <c r="B342" s="105"/>
    </row>
    <row r="343" spans="2:2" ht="15.75" customHeight="1" x14ac:dyDescent="0.2">
      <c r="B343" s="105"/>
    </row>
    <row r="344" spans="2:2" ht="15.75" customHeight="1" x14ac:dyDescent="0.2">
      <c r="B344" s="105"/>
    </row>
    <row r="345" spans="2:2" ht="15.75" customHeight="1" x14ac:dyDescent="0.2">
      <c r="B345" s="105"/>
    </row>
    <row r="346" spans="2:2" ht="15.75" customHeight="1" x14ac:dyDescent="0.2">
      <c r="B346" s="105"/>
    </row>
    <row r="347" spans="2:2" ht="15.75" customHeight="1" x14ac:dyDescent="0.2">
      <c r="B347" s="105"/>
    </row>
    <row r="348" spans="2:2" ht="15.75" customHeight="1" x14ac:dyDescent="0.2">
      <c r="B348" s="105"/>
    </row>
    <row r="349" spans="2:2" ht="15.75" customHeight="1" x14ac:dyDescent="0.2">
      <c r="B349" s="105"/>
    </row>
    <row r="350" spans="2:2" ht="15.75" customHeight="1" x14ac:dyDescent="0.2">
      <c r="B350" s="105"/>
    </row>
    <row r="351" spans="2:2" ht="15.75" customHeight="1" x14ac:dyDescent="0.2">
      <c r="B351" s="105"/>
    </row>
    <row r="352" spans="2:2" ht="15.75" customHeight="1" x14ac:dyDescent="0.2">
      <c r="B352" s="105"/>
    </row>
    <row r="353" spans="2:2" ht="15.75" customHeight="1" x14ac:dyDescent="0.2">
      <c r="B353" s="105"/>
    </row>
    <row r="354" spans="2:2" ht="15.75" customHeight="1" x14ac:dyDescent="0.2">
      <c r="B354" s="105"/>
    </row>
    <row r="355" spans="2:2" ht="15.75" customHeight="1" x14ac:dyDescent="0.2">
      <c r="B355" s="105"/>
    </row>
    <row r="356" spans="2:2" ht="15.75" customHeight="1" x14ac:dyDescent="0.2">
      <c r="B356" s="105"/>
    </row>
    <row r="357" spans="2:2" ht="15.75" customHeight="1" x14ac:dyDescent="0.2">
      <c r="B357" s="105"/>
    </row>
    <row r="358" spans="2:2" ht="15.75" customHeight="1" x14ac:dyDescent="0.2">
      <c r="B358" s="105"/>
    </row>
    <row r="359" spans="2:2" ht="15.75" customHeight="1" x14ac:dyDescent="0.2">
      <c r="B359" s="105"/>
    </row>
    <row r="360" spans="2:2" ht="15.75" customHeight="1" x14ac:dyDescent="0.2">
      <c r="B360" s="105"/>
    </row>
    <row r="361" spans="2:2" ht="15.75" customHeight="1" x14ac:dyDescent="0.2">
      <c r="B361" s="105"/>
    </row>
    <row r="362" spans="2:2" ht="15.75" customHeight="1" x14ac:dyDescent="0.2">
      <c r="B362" s="105"/>
    </row>
    <row r="363" spans="2:2" ht="15.75" customHeight="1" x14ac:dyDescent="0.2">
      <c r="B363" s="105"/>
    </row>
    <row r="364" spans="2:2" ht="15.75" customHeight="1" x14ac:dyDescent="0.2">
      <c r="B364" s="105"/>
    </row>
    <row r="365" spans="2:2" ht="15.75" customHeight="1" x14ac:dyDescent="0.2">
      <c r="B365" s="105"/>
    </row>
    <row r="366" spans="2:2" ht="15.75" customHeight="1" x14ac:dyDescent="0.2">
      <c r="B366" s="105"/>
    </row>
    <row r="367" spans="2:2" ht="15.75" customHeight="1" x14ac:dyDescent="0.2">
      <c r="B367" s="105"/>
    </row>
    <row r="368" spans="2:2" ht="15.75" customHeight="1" x14ac:dyDescent="0.2">
      <c r="B368" s="105"/>
    </row>
    <row r="369" spans="2:2" ht="15.75" customHeight="1" x14ac:dyDescent="0.2">
      <c r="B369" s="105"/>
    </row>
    <row r="370" spans="2:2" ht="15.75" customHeight="1" x14ac:dyDescent="0.2">
      <c r="B370" s="105"/>
    </row>
    <row r="371" spans="2:2" ht="15.75" customHeight="1" x14ac:dyDescent="0.2">
      <c r="B371" s="105"/>
    </row>
    <row r="372" spans="2:2" ht="15.75" customHeight="1" x14ac:dyDescent="0.2">
      <c r="B372" s="105"/>
    </row>
    <row r="373" spans="2:2" ht="15.75" customHeight="1" x14ac:dyDescent="0.2">
      <c r="B373" s="105"/>
    </row>
    <row r="374" spans="2:2" ht="15.75" customHeight="1" x14ac:dyDescent="0.2">
      <c r="B374" s="105"/>
    </row>
    <row r="375" spans="2:2" ht="15.75" customHeight="1" x14ac:dyDescent="0.2">
      <c r="B375" s="105"/>
    </row>
    <row r="376" spans="2:2" ht="15.75" customHeight="1" x14ac:dyDescent="0.2">
      <c r="B376" s="105"/>
    </row>
    <row r="377" spans="2:2" ht="15.75" customHeight="1" x14ac:dyDescent="0.2">
      <c r="B377" s="105"/>
    </row>
    <row r="378" spans="2:2" ht="15.75" customHeight="1" x14ac:dyDescent="0.2">
      <c r="B378" s="105"/>
    </row>
    <row r="379" spans="2:2" ht="15.75" customHeight="1" x14ac:dyDescent="0.2">
      <c r="B379" s="105"/>
    </row>
    <row r="380" spans="2:2" ht="15.75" customHeight="1" x14ac:dyDescent="0.2">
      <c r="B380" s="105"/>
    </row>
    <row r="381" spans="2:2" ht="15.75" customHeight="1" x14ac:dyDescent="0.2">
      <c r="B381" s="105"/>
    </row>
    <row r="382" spans="2:2" ht="15.75" customHeight="1" x14ac:dyDescent="0.2">
      <c r="B382" s="105"/>
    </row>
    <row r="383" spans="2:2" ht="15.75" customHeight="1" x14ac:dyDescent="0.2">
      <c r="B383" s="105"/>
    </row>
    <row r="384" spans="2:2" ht="15.75" customHeight="1" x14ac:dyDescent="0.2">
      <c r="B384" s="105"/>
    </row>
    <row r="385" spans="2:2" ht="15.75" customHeight="1" x14ac:dyDescent="0.2">
      <c r="B385" s="105"/>
    </row>
    <row r="386" spans="2:2" ht="15.75" customHeight="1" x14ac:dyDescent="0.2">
      <c r="B386" s="105"/>
    </row>
    <row r="387" spans="2:2" ht="15.75" customHeight="1" x14ac:dyDescent="0.2">
      <c r="B387" s="105"/>
    </row>
    <row r="388" spans="2:2" ht="15.75" customHeight="1" x14ac:dyDescent="0.2">
      <c r="B388" s="105"/>
    </row>
    <row r="389" spans="2:2" ht="15.75" customHeight="1" x14ac:dyDescent="0.2">
      <c r="B389" s="105"/>
    </row>
    <row r="390" spans="2:2" ht="15.75" customHeight="1" x14ac:dyDescent="0.2">
      <c r="B390" s="105"/>
    </row>
    <row r="391" spans="2:2" ht="15.75" customHeight="1" x14ac:dyDescent="0.2">
      <c r="B391" s="105"/>
    </row>
    <row r="392" spans="2:2" ht="15.75" customHeight="1" x14ac:dyDescent="0.2">
      <c r="B392" s="105"/>
    </row>
    <row r="393" spans="2:2" ht="15.75" customHeight="1" x14ac:dyDescent="0.2">
      <c r="B393" s="105"/>
    </row>
    <row r="394" spans="2:2" ht="15.75" customHeight="1" x14ac:dyDescent="0.2">
      <c r="B394" s="105"/>
    </row>
    <row r="395" spans="2:2" ht="15.75" customHeight="1" x14ac:dyDescent="0.2">
      <c r="B395" s="105"/>
    </row>
    <row r="396" spans="2:2" ht="15.75" customHeight="1" x14ac:dyDescent="0.2">
      <c r="B396" s="105"/>
    </row>
    <row r="397" spans="2:2" ht="15.75" customHeight="1" x14ac:dyDescent="0.2">
      <c r="B397" s="105"/>
    </row>
    <row r="398" spans="2:2" ht="15.75" customHeight="1" x14ac:dyDescent="0.2">
      <c r="B398" s="105"/>
    </row>
    <row r="399" spans="2:2" ht="15.75" customHeight="1" x14ac:dyDescent="0.2">
      <c r="B399" s="105"/>
    </row>
    <row r="400" spans="2:2" ht="15.75" customHeight="1" x14ac:dyDescent="0.2">
      <c r="B400" s="105"/>
    </row>
    <row r="401" spans="2:2" ht="15.75" customHeight="1" x14ac:dyDescent="0.2">
      <c r="B401" s="105"/>
    </row>
    <row r="402" spans="2:2" ht="15.75" customHeight="1" x14ac:dyDescent="0.2">
      <c r="B402" s="105"/>
    </row>
    <row r="403" spans="2:2" ht="15.75" customHeight="1" x14ac:dyDescent="0.2">
      <c r="B403" s="105"/>
    </row>
    <row r="404" spans="2:2" ht="15.75" customHeight="1" x14ac:dyDescent="0.2">
      <c r="B404" s="105"/>
    </row>
    <row r="405" spans="2:2" ht="15.75" customHeight="1" x14ac:dyDescent="0.2">
      <c r="B405" s="105"/>
    </row>
    <row r="406" spans="2:2" ht="15.75" customHeight="1" x14ac:dyDescent="0.2">
      <c r="B406" s="105"/>
    </row>
    <row r="407" spans="2:2" ht="15.75" customHeight="1" x14ac:dyDescent="0.2">
      <c r="B407" s="105"/>
    </row>
    <row r="408" spans="2:2" ht="15.75" customHeight="1" x14ac:dyDescent="0.2">
      <c r="B408" s="105"/>
    </row>
    <row r="409" spans="2:2" ht="15.75" customHeight="1" x14ac:dyDescent="0.2">
      <c r="B409" s="105"/>
    </row>
    <row r="410" spans="2:2" ht="15.75" customHeight="1" x14ac:dyDescent="0.2">
      <c r="B410" s="105"/>
    </row>
    <row r="411" spans="2:2" ht="15.75" customHeight="1" x14ac:dyDescent="0.2">
      <c r="B411" s="105"/>
    </row>
    <row r="412" spans="2:2" ht="15.75" customHeight="1" x14ac:dyDescent="0.2">
      <c r="B412" s="105"/>
    </row>
    <row r="413" spans="2:2" ht="15.75" customHeight="1" x14ac:dyDescent="0.2">
      <c r="B413" s="105"/>
    </row>
    <row r="414" spans="2:2" ht="15.75" customHeight="1" x14ac:dyDescent="0.2">
      <c r="B414" s="105"/>
    </row>
    <row r="415" spans="2:2" ht="15.75" customHeight="1" x14ac:dyDescent="0.2">
      <c r="B415" s="105"/>
    </row>
    <row r="416" spans="2:2" ht="15.75" customHeight="1" x14ac:dyDescent="0.2">
      <c r="B416" s="105"/>
    </row>
    <row r="417" spans="2:2" ht="15.75" customHeight="1" x14ac:dyDescent="0.2">
      <c r="B417" s="105"/>
    </row>
    <row r="418" spans="2:2" ht="15.75" customHeight="1" x14ac:dyDescent="0.2">
      <c r="B418" s="105"/>
    </row>
    <row r="419" spans="2:2" ht="15.75" customHeight="1" x14ac:dyDescent="0.2">
      <c r="B419" s="105"/>
    </row>
    <row r="420" spans="2:2" ht="15.75" customHeight="1" x14ac:dyDescent="0.2">
      <c r="B420" s="105"/>
    </row>
    <row r="421" spans="2:2" ht="15.75" customHeight="1" x14ac:dyDescent="0.2">
      <c r="B421" s="105"/>
    </row>
    <row r="422" spans="2:2" ht="15.75" customHeight="1" x14ac:dyDescent="0.2">
      <c r="B422" s="105"/>
    </row>
    <row r="423" spans="2:2" ht="15.75" customHeight="1" x14ac:dyDescent="0.2">
      <c r="B423" s="105"/>
    </row>
    <row r="424" spans="2:2" ht="15.75" customHeight="1" x14ac:dyDescent="0.2">
      <c r="B424" s="105"/>
    </row>
    <row r="425" spans="2:2" ht="15.75" customHeight="1" x14ac:dyDescent="0.2">
      <c r="B425" s="105"/>
    </row>
    <row r="426" spans="2:2" ht="15.75" customHeight="1" x14ac:dyDescent="0.2">
      <c r="B426" s="105"/>
    </row>
    <row r="427" spans="2:2" ht="15.75" customHeight="1" x14ac:dyDescent="0.2">
      <c r="B427" s="105"/>
    </row>
    <row r="428" spans="2:2" ht="15.75" customHeight="1" x14ac:dyDescent="0.2">
      <c r="B428" s="105"/>
    </row>
    <row r="429" spans="2:2" ht="15.75" customHeight="1" x14ac:dyDescent="0.2">
      <c r="B429" s="105"/>
    </row>
    <row r="430" spans="2:2" ht="15.75" customHeight="1" x14ac:dyDescent="0.2">
      <c r="B430" s="105"/>
    </row>
    <row r="431" spans="2:2" ht="15.75" customHeight="1" x14ac:dyDescent="0.2">
      <c r="B431" s="105"/>
    </row>
    <row r="432" spans="2:2" ht="15.75" customHeight="1" x14ac:dyDescent="0.2">
      <c r="B432" s="105"/>
    </row>
    <row r="433" spans="2:2" ht="15.75" customHeight="1" x14ac:dyDescent="0.2">
      <c r="B433" s="105"/>
    </row>
    <row r="434" spans="2:2" ht="15.75" customHeight="1" x14ac:dyDescent="0.2">
      <c r="B434" s="105"/>
    </row>
    <row r="435" spans="2:2" ht="15.75" customHeight="1" x14ac:dyDescent="0.2">
      <c r="B435" s="105"/>
    </row>
    <row r="436" spans="2:2" ht="15.75" customHeight="1" x14ac:dyDescent="0.2">
      <c r="B436" s="105"/>
    </row>
    <row r="437" spans="2:2" ht="15.75" customHeight="1" x14ac:dyDescent="0.2">
      <c r="B437" s="105"/>
    </row>
    <row r="438" spans="2:2" ht="15.75" customHeight="1" x14ac:dyDescent="0.2">
      <c r="B438" s="105"/>
    </row>
    <row r="439" spans="2:2" ht="15.75" customHeight="1" x14ac:dyDescent="0.2">
      <c r="B439" s="105"/>
    </row>
    <row r="440" spans="2:2" ht="15.75" customHeight="1" x14ac:dyDescent="0.2">
      <c r="B440" s="105"/>
    </row>
    <row r="441" spans="2:2" ht="15.75" customHeight="1" x14ac:dyDescent="0.2">
      <c r="B441" s="105"/>
    </row>
    <row r="442" spans="2:2" ht="15.75" customHeight="1" x14ac:dyDescent="0.2">
      <c r="B442" s="105"/>
    </row>
    <row r="443" spans="2:2" ht="15.75" customHeight="1" x14ac:dyDescent="0.2">
      <c r="B443" s="105"/>
    </row>
    <row r="444" spans="2:2" ht="15.75" customHeight="1" x14ac:dyDescent="0.2">
      <c r="B444" s="105"/>
    </row>
    <row r="445" spans="2:2" ht="15.75" customHeight="1" x14ac:dyDescent="0.2">
      <c r="B445" s="105"/>
    </row>
    <row r="446" spans="2:2" ht="15.75" customHeight="1" x14ac:dyDescent="0.2">
      <c r="B446" s="105"/>
    </row>
    <row r="447" spans="2:2" ht="15.75" customHeight="1" x14ac:dyDescent="0.2">
      <c r="B447" s="105"/>
    </row>
    <row r="448" spans="2:2" ht="15.75" customHeight="1" x14ac:dyDescent="0.2">
      <c r="B448" s="105"/>
    </row>
    <row r="449" spans="2:2" ht="15.75" customHeight="1" x14ac:dyDescent="0.2">
      <c r="B449" s="105"/>
    </row>
    <row r="450" spans="2:2" ht="15.75" customHeight="1" x14ac:dyDescent="0.2">
      <c r="B450" s="105"/>
    </row>
    <row r="451" spans="2:2" ht="15.75" customHeight="1" x14ac:dyDescent="0.2">
      <c r="B451" s="105"/>
    </row>
    <row r="452" spans="2:2" ht="15.75" customHeight="1" x14ac:dyDescent="0.2">
      <c r="B452" s="105"/>
    </row>
    <row r="453" spans="2:2" ht="15.75" customHeight="1" x14ac:dyDescent="0.2">
      <c r="B453" s="105"/>
    </row>
    <row r="454" spans="2:2" ht="15.75" customHeight="1" x14ac:dyDescent="0.2">
      <c r="B454" s="105"/>
    </row>
    <row r="455" spans="2:2" ht="15.75" customHeight="1" x14ac:dyDescent="0.2">
      <c r="B455" s="105"/>
    </row>
    <row r="456" spans="2:2" ht="15.75" customHeight="1" x14ac:dyDescent="0.2">
      <c r="B456" s="105"/>
    </row>
    <row r="457" spans="2:2" ht="15.75" customHeight="1" x14ac:dyDescent="0.2">
      <c r="B457" s="105"/>
    </row>
    <row r="458" spans="2:2" ht="15.75" customHeight="1" x14ac:dyDescent="0.2">
      <c r="B458" s="105"/>
    </row>
    <row r="459" spans="2:2" ht="15.75" customHeight="1" x14ac:dyDescent="0.2">
      <c r="B459" s="105"/>
    </row>
    <row r="460" spans="2:2" ht="15.75" customHeight="1" x14ac:dyDescent="0.2">
      <c r="B460" s="105"/>
    </row>
    <row r="461" spans="2:2" ht="15.75" customHeight="1" x14ac:dyDescent="0.2">
      <c r="B461" s="105"/>
    </row>
    <row r="462" spans="2:2" ht="15.75" customHeight="1" x14ac:dyDescent="0.2">
      <c r="B462" s="105"/>
    </row>
    <row r="463" spans="2:2" ht="15.75" customHeight="1" x14ac:dyDescent="0.2">
      <c r="B463" s="105"/>
    </row>
    <row r="464" spans="2:2" ht="15.75" customHeight="1" x14ac:dyDescent="0.2">
      <c r="B464" s="105"/>
    </row>
    <row r="465" spans="2:2" ht="15.75" customHeight="1" x14ac:dyDescent="0.2">
      <c r="B465" s="105"/>
    </row>
    <row r="466" spans="2:2" ht="15.75" customHeight="1" x14ac:dyDescent="0.2">
      <c r="B466" s="105"/>
    </row>
    <row r="467" spans="2:2" ht="15.75" customHeight="1" x14ac:dyDescent="0.2">
      <c r="B467" s="105"/>
    </row>
    <row r="468" spans="2:2" ht="15.75" customHeight="1" x14ac:dyDescent="0.2">
      <c r="B468" s="105"/>
    </row>
    <row r="469" spans="2:2" ht="15.75" customHeight="1" x14ac:dyDescent="0.2">
      <c r="B469" s="105"/>
    </row>
    <row r="470" spans="2:2" ht="15.75" customHeight="1" x14ac:dyDescent="0.2">
      <c r="B470" s="105"/>
    </row>
    <row r="471" spans="2:2" ht="15.75" customHeight="1" x14ac:dyDescent="0.2">
      <c r="B471" s="105"/>
    </row>
    <row r="472" spans="2:2" ht="15.75" customHeight="1" x14ac:dyDescent="0.2">
      <c r="B472" s="105"/>
    </row>
    <row r="473" spans="2:2" ht="15.75" customHeight="1" x14ac:dyDescent="0.2">
      <c r="B473" s="105"/>
    </row>
    <row r="474" spans="2:2" ht="15.75" customHeight="1" x14ac:dyDescent="0.2">
      <c r="B474" s="105"/>
    </row>
    <row r="475" spans="2:2" ht="15.75" customHeight="1" x14ac:dyDescent="0.2">
      <c r="B475" s="105"/>
    </row>
    <row r="476" spans="2:2" ht="15.75" customHeight="1" x14ac:dyDescent="0.2">
      <c r="B476" s="105"/>
    </row>
    <row r="477" spans="2:2" ht="15.75" customHeight="1" x14ac:dyDescent="0.2">
      <c r="B477" s="105"/>
    </row>
    <row r="478" spans="2:2" ht="15.75" customHeight="1" x14ac:dyDescent="0.2">
      <c r="B478" s="105"/>
    </row>
    <row r="479" spans="2:2" ht="15.75" customHeight="1" x14ac:dyDescent="0.2">
      <c r="B479" s="105"/>
    </row>
    <row r="480" spans="2:2" ht="15.75" customHeight="1" x14ac:dyDescent="0.2">
      <c r="B480" s="105"/>
    </row>
    <row r="481" spans="2:2" ht="15.75" customHeight="1" x14ac:dyDescent="0.2">
      <c r="B481" s="105"/>
    </row>
    <row r="482" spans="2:2" ht="15.75" customHeight="1" x14ac:dyDescent="0.2">
      <c r="B482" s="105"/>
    </row>
    <row r="483" spans="2:2" ht="15.75" customHeight="1" x14ac:dyDescent="0.2">
      <c r="B483" s="105"/>
    </row>
    <row r="484" spans="2:2" ht="15.75" customHeight="1" x14ac:dyDescent="0.2">
      <c r="B484" s="105"/>
    </row>
    <row r="485" spans="2:2" ht="15.75" customHeight="1" x14ac:dyDescent="0.2">
      <c r="B485" s="105"/>
    </row>
    <row r="486" spans="2:2" ht="15.75" customHeight="1" x14ac:dyDescent="0.2">
      <c r="B486" s="105"/>
    </row>
    <row r="487" spans="2:2" ht="15.75" customHeight="1" x14ac:dyDescent="0.2">
      <c r="B487" s="105"/>
    </row>
    <row r="488" spans="2:2" ht="15.75" customHeight="1" x14ac:dyDescent="0.2">
      <c r="B488" s="105"/>
    </row>
    <row r="489" spans="2:2" ht="15.75" customHeight="1" x14ac:dyDescent="0.2">
      <c r="B489" s="105"/>
    </row>
    <row r="490" spans="2:2" ht="15.75" customHeight="1" x14ac:dyDescent="0.2">
      <c r="B490" s="105"/>
    </row>
    <row r="491" spans="2:2" ht="15.75" customHeight="1" x14ac:dyDescent="0.2">
      <c r="B491" s="105"/>
    </row>
    <row r="492" spans="2:2" ht="15.75" customHeight="1" x14ac:dyDescent="0.2">
      <c r="B492" s="105"/>
    </row>
    <row r="493" spans="2:2" ht="15.75" customHeight="1" x14ac:dyDescent="0.2">
      <c r="B493" s="105"/>
    </row>
    <row r="494" spans="2:2" ht="15.75" customHeight="1" x14ac:dyDescent="0.2">
      <c r="B494" s="105"/>
    </row>
    <row r="495" spans="2:2" ht="15.75" customHeight="1" x14ac:dyDescent="0.2">
      <c r="B495" s="105"/>
    </row>
    <row r="496" spans="2:2" ht="15.75" customHeight="1" x14ac:dyDescent="0.2">
      <c r="B496" s="105"/>
    </row>
    <row r="497" spans="2:2" ht="15.75" customHeight="1" x14ac:dyDescent="0.2">
      <c r="B497" s="105"/>
    </row>
    <row r="498" spans="2:2" ht="15.75" customHeight="1" x14ac:dyDescent="0.2">
      <c r="B498" s="105"/>
    </row>
    <row r="499" spans="2:2" ht="15.75" customHeight="1" x14ac:dyDescent="0.2">
      <c r="B499" s="105"/>
    </row>
    <row r="500" spans="2:2" ht="15.75" customHeight="1" x14ac:dyDescent="0.2">
      <c r="B500" s="105"/>
    </row>
    <row r="501" spans="2:2" ht="15.75" customHeight="1" x14ac:dyDescent="0.2">
      <c r="B501" s="105"/>
    </row>
    <row r="502" spans="2:2" ht="15.75" customHeight="1" x14ac:dyDescent="0.2">
      <c r="B502" s="105"/>
    </row>
    <row r="503" spans="2:2" ht="15.75" customHeight="1" x14ac:dyDescent="0.2">
      <c r="B503" s="105"/>
    </row>
    <row r="504" spans="2:2" ht="15.75" customHeight="1" x14ac:dyDescent="0.2">
      <c r="B504" s="105"/>
    </row>
    <row r="505" spans="2:2" ht="15.75" customHeight="1" x14ac:dyDescent="0.2">
      <c r="B505" s="105"/>
    </row>
    <row r="506" spans="2:2" ht="15.75" customHeight="1" x14ac:dyDescent="0.2">
      <c r="B506" s="105"/>
    </row>
    <row r="507" spans="2:2" ht="15.75" customHeight="1" x14ac:dyDescent="0.2">
      <c r="B507" s="105"/>
    </row>
    <row r="508" spans="2:2" ht="15.75" customHeight="1" x14ac:dyDescent="0.2">
      <c r="B508" s="105"/>
    </row>
    <row r="509" spans="2:2" ht="15.75" customHeight="1" x14ac:dyDescent="0.2">
      <c r="B509" s="105"/>
    </row>
    <row r="510" spans="2:2" ht="15.75" customHeight="1" x14ac:dyDescent="0.2">
      <c r="B510" s="105"/>
    </row>
    <row r="511" spans="2:2" ht="15.75" customHeight="1" x14ac:dyDescent="0.2">
      <c r="B511" s="105"/>
    </row>
    <row r="512" spans="2:2" ht="15.75" customHeight="1" x14ac:dyDescent="0.2">
      <c r="B512" s="105"/>
    </row>
    <row r="513" spans="2:2" ht="15.75" customHeight="1" x14ac:dyDescent="0.2">
      <c r="B513" s="105"/>
    </row>
    <row r="514" spans="2:2" ht="15.75" customHeight="1" x14ac:dyDescent="0.2">
      <c r="B514" s="105"/>
    </row>
    <row r="515" spans="2:2" ht="15.75" customHeight="1" x14ac:dyDescent="0.2">
      <c r="B515" s="105"/>
    </row>
    <row r="516" spans="2:2" ht="15.75" customHeight="1" x14ac:dyDescent="0.2">
      <c r="B516" s="105"/>
    </row>
    <row r="517" spans="2:2" ht="15.75" customHeight="1" x14ac:dyDescent="0.2">
      <c r="B517" s="105"/>
    </row>
    <row r="518" spans="2:2" ht="15.75" customHeight="1" x14ac:dyDescent="0.2">
      <c r="B518" s="105"/>
    </row>
    <row r="519" spans="2:2" ht="15.75" customHeight="1" x14ac:dyDescent="0.2">
      <c r="B519" s="105"/>
    </row>
    <row r="520" spans="2:2" ht="15.75" customHeight="1" x14ac:dyDescent="0.2">
      <c r="B520" s="105"/>
    </row>
    <row r="521" spans="2:2" ht="15.75" customHeight="1" x14ac:dyDescent="0.2">
      <c r="B521" s="105"/>
    </row>
    <row r="522" spans="2:2" ht="15.75" customHeight="1" x14ac:dyDescent="0.2">
      <c r="B522" s="105"/>
    </row>
    <row r="523" spans="2:2" ht="15.75" customHeight="1" x14ac:dyDescent="0.2">
      <c r="B523" s="105"/>
    </row>
    <row r="524" spans="2:2" ht="15.75" customHeight="1" x14ac:dyDescent="0.2">
      <c r="B524" s="105"/>
    </row>
    <row r="525" spans="2:2" ht="15.75" customHeight="1" x14ac:dyDescent="0.2">
      <c r="B525" s="105"/>
    </row>
    <row r="526" spans="2:2" ht="15.75" customHeight="1" x14ac:dyDescent="0.2">
      <c r="B526" s="105"/>
    </row>
    <row r="527" spans="2:2" ht="15.75" customHeight="1" x14ac:dyDescent="0.2">
      <c r="B527" s="105"/>
    </row>
    <row r="528" spans="2:2" ht="15.75" customHeight="1" x14ac:dyDescent="0.2">
      <c r="B528" s="105"/>
    </row>
    <row r="529" spans="2:2" ht="15.75" customHeight="1" x14ac:dyDescent="0.2">
      <c r="B529" s="105"/>
    </row>
    <row r="530" spans="2:2" ht="15.75" customHeight="1" x14ac:dyDescent="0.2">
      <c r="B530" s="105"/>
    </row>
    <row r="531" spans="2:2" ht="15.75" customHeight="1" x14ac:dyDescent="0.2">
      <c r="B531" s="105"/>
    </row>
    <row r="532" spans="2:2" ht="15.75" customHeight="1" x14ac:dyDescent="0.2">
      <c r="B532" s="105"/>
    </row>
    <row r="533" spans="2:2" ht="15.75" customHeight="1" x14ac:dyDescent="0.2">
      <c r="B533" s="105"/>
    </row>
    <row r="534" spans="2:2" ht="15.75" customHeight="1" x14ac:dyDescent="0.2">
      <c r="B534" s="105"/>
    </row>
    <row r="535" spans="2:2" ht="15.75" customHeight="1" x14ac:dyDescent="0.2">
      <c r="B535" s="105"/>
    </row>
    <row r="536" spans="2:2" ht="15.75" customHeight="1" x14ac:dyDescent="0.2">
      <c r="B536" s="105"/>
    </row>
    <row r="537" spans="2:2" ht="15.75" customHeight="1" x14ac:dyDescent="0.2">
      <c r="B537" s="105"/>
    </row>
    <row r="538" spans="2:2" ht="15.75" customHeight="1" x14ac:dyDescent="0.2">
      <c r="B538" s="105"/>
    </row>
    <row r="539" spans="2:2" ht="15.75" customHeight="1" x14ac:dyDescent="0.2">
      <c r="B539" s="105"/>
    </row>
    <row r="540" spans="2:2" ht="15.75" customHeight="1" x14ac:dyDescent="0.2">
      <c r="B540" s="105"/>
    </row>
    <row r="541" spans="2:2" ht="15.75" customHeight="1" x14ac:dyDescent="0.2">
      <c r="B541" s="105"/>
    </row>
    <row r="542" spans="2:2" ht="15.75" customHeight="1" x14ac:dyDescent="0.2">
      <c r="B542" s="105"/>
    </row>
    <row r="543" spans="2:2" ht="15.75" customHeight="1" x14ac:dyDescent="0.2">
      <c r="B543" s="105"/>
    </row>
    <row r="544" spans="2:2" ht="15.75" customHeight="1" x14ac:dyDescent="0.2">
      <c r="B544" s="105"/>
    </row>
    <row r="545" spans="2:2" ht="15.75" customHeight="1" x14ac:dyDescent="0.2">
      <c r="B545" s="105"/>
    </row>
    <row r="546" spans="2:2" ht="15.75" customHeight="1" x14ac:dyDescent="0.2">
      <c r="B546" s="105"/>
    </row>
    <row r="547" spans="2:2" ht="15.75" customHeight="1" x14ac:dyDescent="0.2">
      <c r="B547" s="105"/>
    </row>
    <row r="548" spans="2:2" ht="15.75" customHeight="1" x14ac:dyDescent="0.2">
      <c r="B548" s="105"/>
    </row>
    <row r="549" spans="2:2" ht="15.75" customHeight="1" x14ac:dyDescent="0.2">
      <c r="B549" s="105"/>
    </row>
    <row r="550" spans="2:2" ht="15.75" customHeight="1" x14ac:dyDescent="0.2">
      <c r="B550" s="105"/>
    </row>
    <row r="551" spans="2:2" ht="15.75" customHeight="1" x14ac:dyDescent="0.2">
      <c r="B551" s="105"/>
    </row>
    <row r="552" spans="2:2" ht="15.75" customHeight="1" x14ac:dyDescent="0.2">
      <c r="B552" s="105"/>
    </row>
    <row r="553" spans="2:2" ht="15.75" customHeight="1" x14ac:dyDescent="0.2">
      <c r="B553" s="105"/>
    </row>
    <row r="554" spans="2:2" ht="15.75" customHeight="1" x14ac:dyDescent="0.2">
      <c r="B554" s="105"/>
    </row>
    <row r="555" spans="2:2" ht="15.75" customHeight="1" x14ac:dyDescent="0.2">
      <c r="B555" s="105"/>
    </row>
    <row r="556" spans="2:2" ht="15.75" customHeight="1" x14ac:dyDescent="0.2">
      <c r="B556" s="105"/>
    </row>
    <row r="557" spans="2:2" ht="15.75" customHeight="1" x14ac:dyDescent="0.2">
      <c r="B557" s="105"/>
    </row>
    <row r="558" spans="2:2" ht="15.75" customHeight="1" x14ac:dyDescent="0.2">
      <c r="B558" s="105"/>
    </row>
    <row r="559" spans="2:2" ht="15.75" customHeight="1" x14ac:dyDescent="0.2">
      <c r="B559" s="105"/>
    </row>
    <row r="560" spans="2:2" ht="15.75" customHeight="1" x14ac:dyDescent="0.2">
      <c r="B560" s="105"/>
    </row>
    <row r="561" spans="2:2" ht="15.75" customHeight="1" x14ac:dyDescent="0.2">
      <c r="B561" s="105"/>
    </row>
    <row r="562" spans="2:2" ht="15.75" customHeight="1" x14ac:dyDescent="0.2">
      <c r="B562" s="105"/>
    </row>
    <row r="563" spans="2:2" ht="15.75" customHeight="1" x14ac:dyDescent="0.2">
      <c r="B563" s="105"/>
    </row>
    <row r="564" spans="2:2" ht="15.75" customHeight="1" x14ac:dyDescent="0.2">
      <c r="B564" s="105"/>
    </row>
    <row r="565" spans="2:2" ht="15.75" customHeight="1" x14ac:dyDescent="0.2">
      <c r="B565" s="105"/>
    </row>
    <row r="566" spans="2:2" ht="15.75" customHeight="1" x14ac:dyDescent="0.2">
      <c r="B566" s="105"/>
    </row>
    <row r="567" spans="2:2" ht="15.75" customHeight="1" x14ac:dyDescent="0.2">
      <c r="B567" s="105"/>
    </row>
    <row r="568" spans="2:2" ht="15.75" customHeight="1" x14ac:dyDescent="0.2">
      <c r="B568" s="105"/>
    </row>
    <row r="569" spans="2:2" ht="15.75" customHeight="1" x14ac:dyDescent="0.2">
      <c r="B569" s="105"/>
    </row>
    <row r="570" spans="2:2" ht="15.75" customHeight="1" x14ac:dyDescent="0.2">
      <c r="B570" s="105"/>
    </row>
    <row r="571" spans="2:2" ht="15.75" customHeight="1" x14ac:dyDescent="0.2">
      <c r="B571" s="105"/>
    </row>
    <row r="572" spans="2:2" ht="15.75" customHeight="1" x14ac:dyDescent="0.2">
      <c r="B572" s="105"/>
    </row>
    <row r="573" spans="2:2" ht="15.75" customHeight="1" x14ac:dyDescent="0.2">
      <c r="B573" s="105"/>
    </row>
    <row r="574" spans="2:2" ht="15.75" customHeight="1" x14ac:dyDescent="0.2">
      <c r="B574" s="105"/>
    </row>
    <row r="575" spans="2:2" ht="15.75" customHeight="1" x14ac:dyDescent="0.2">
      <c r="B575" s="105"/>
    </row>
    <row r="576" spans="2:2" ht="15.75" customHeight="1" x14ac:dyDescent="0.2">
      <c r="B576" s="105"/>
    </row>
    <row r="577" spans="2:2" ht="15.75" customHeight="1" x14ac:dyDescent="0.2">
      <c r="B577" s="105"/>
    </row>
    <row r="578" spans="2:2" ht="15.75" customHeight="1" x14ac:dyDescent="0.2">
      <c r="B578" s="105"/>
    </row>
    <row r="579" spans="2:2" ht="15.75" customHeight="1" x14ac:dyDescent="0.2">
      <c r="B579" s="105"/>
    </row>
    <row r="580" spans="2:2" ht="15.75" customHeight="1" x14ac:dyDescent="0.2">
      <c r="B580" s="105"/>
    </row>
    <row r="581" spans="2:2" ht="15.75" customHeight="1" x14ac:dyDescent="0.2">
      <c r="B581" s="105"/>
    </row>
    <row r="582" spans="2:2" ht="15.75" customHeight="1" x14ac:dyDescent="0.2">
      <c r="B582" s="105"/>
    </row>
    <row r="583" spans="2:2" ht="15.75" customHeight="1" x14ac:dyDescent="0.2">
      <c r="B583" s="105"/>
    </row>
    <row r="584" spans="2:2" ht="15.75" customHeight="1" x14ac:dyDescent="0.2">
      <c r="B584" s="105"/>
    </row>
    <row r="585" spans="2:2" ht="15.75" customHeight="1" x14ac:dyDescent="0.2">
      <c r="B585" s="105"/>
    </row>
    <row r="586" spans="2:2" ht="15.75" customHeight="1" x14ac:dyDescent="0.2">
      <c r="B586" s="105"/>
    </row>
    <row r="587" spans="2:2" ht="15.75" customHeight="1" x14ac:dyDescent="0.2">
      <c r="B587" s="105"/>
    </row>
    <row r="588" spans="2:2" ht="15.75" customHeight="1" x14ac:dyDescent="0.2">
      <c r="B588" s="105"/>
    </row>
    <row r="589" spans="2:2" ht="15.75" customHeight="1" x14ac:dyDescent="0.2">
      <c r="B589" s="105"/>
    </row>
    <row r="590" spans="2:2" ht="15.75" customHeight="1" x14ac:dyDescent="0.2">
      <c r="B590" s="105"/>
    </row>
    <row r="591" spans="2:2" ht="15.75" customHeight="1" x14ac:dyDescent="0.2">
      <c r="B591" s="105"/>
    </row>
    <row r="592" spans="2:2" ht="15.75" customHeight="1" x14ac:dyDescent="0.2">
      <c r="B592" s="105"/>
    </row>
    <row r="593" spans="2:2" ht="15.75" customHeight="1" x14ac:dyDescent="0.2">
      <c r="B593" s="105"/>
    </row>
    <row r="594" spans="2:2" ht="15.75" customHeight="1" x14ac:dyDescent="0.2">
      <c r="B594" s="105"/>
    </row>
    <row r="595" spans="2:2" ht="15.75" customHeight="1" x14ac:dyDescent="0.2">
      <c r="B595" s="105"/>
    </row>
    <row r="596" spans="2:2" ht="15.75" customHeight="1" x14ac:dyDescent="0.2">
      <c r="B596" s="105"/>
    </row>
    <row r="597" spans="2:2" ht="15.75" customHeight="1" x14ac:dyDescent="0.2">
      <c r="B597" s="105"/>
    </row>
    <row r="598" spans="2:2" ht="15.75" customHeight="1" x14ac:dyDescent="0.2">
      <c r="B598" s="105"/>
    </row>
    <row r="599" spans="2:2" ht="15.75" customHeight="1" x14ac:dyDescent="0.2">
      <c r="B599" s="105"/>
    </row>
    <row r="600" spans="2:2" ht="15.75" customHeight="1" x14ac:dyDescent="0.2">
      <c r="B600" s="105"/>
    </row>
    <row r="601" spans="2:2" ht="15.75" customHeight="1" x14ac:dyDescent="0.2">
      <c r="B601" s="105"/>
    </row>
    <row r="602" spans="2:2" ht="15.75" customHeight="1" x14ac:dyDescent="0.2">
      <c r="B602" s="105"/>
    </row>
    <row r="603" spans="2:2" ht="15.75" customHeight="1" x14ac:dyDescent="0.2">
      <c r="B603" s="105"/>
    </row>
    <row r="604" spans="2:2" ht="15.75" customHeight="1" x14ac:dyDescent="0.2">
      <c r="B604" s="105"/>
    </row>
    <row r="605" spans="2:2" ht="15.75" customHeight="1" x14ac:dyDescent="0.2">
      <c r="B605" s="105"/>
    </row>
    <row r="606" spans="2:2" ht="15.75" customHeight="1" x14ac:dyDescent="0.2">
      <c r="B606" s="105"/>
    </row>
    <row r="607" spans="2:2" ht="15.75" customHeight="1" x14ac:dyDescent="0.2">
      <c r="B607" s="105"/>
    </row>
    <row r="608" spans="2:2" ht="15.75" customHeight="1" x14ac:dyDescent="0.2">
      <c r="B608" s="105"/>
    </row>
    <row r="609" spans="2:2" ht="15.75" customHeight="1" x14ac:dyDescent="0.2">
      <c r="B609" s="105"/>
    </row>
    <row r="610" spans="2:2" ht="15.75" customHeight="1" x14ac:dyDescent="0.2">
      <c r="B610" s="105"/>
    </row>
    <row r="611" spans="2:2" ht="15.75" customHeight="1" x14ac:dyDescent="0.2">
      <c r="B611" s="105"/>
    </row>
    <row r="612" spans="2:2" ht="15.75" customHeight="1" x14ac:dyDescent="0.2">
      <c r="B612" s="105"/>
    </row>
    <row r="613" spans="2:2" ht="15.75" customHeight="1" x14ac:dyDescent="0.2">
      <c r="B613" s="105"/>
    </row>
    <row r="614" spans="2:2" ht="15.75" customHeight="1" x14ac:dyDescent="0.2">
      <c r="B614" s="105"/>
    </row>
    <row r="615" spans="2:2" ht="15.75" customHeight="1" x14ac:dyDescent="0.2">
      <c r="B615" s="105"/>
    </row>
    <row r="616" spans="2:2" ht="15.75" customHeight="1" x14ac:dyDescent="0.2">
      <c r="B616" s="105"/>
    </row>
    <row r="617" spans="2:2" ht="15.75" customHeight="1" x14ac:dyDescent="0.2">
      <c r="B617" s="105"/>
    </row>
    <row r="618" spans="2:2" ht="15.75" customHeight="1" x14ac:dyDescent="0.2">
      <c r="B618" s="105"/>
    </row>
    <row r="619" spans="2:2" ht="15.75" customHeight="1" x14ac:dyDescent="0.2">
      <c r="B619" s="105"/>
    </row>
    <row r="620" spans="2:2" ht="15.75" customHeight="1" x14ac:dyDescent="0.2">
      <c r="B620" s="105"/>
    </row>
    <row r="621" spans="2:2" ht="15.75" customHeight="1" x14ac:dyDescent="0.2">
      <c r="B621" s="105"/>
    </row>
    <row r="622" spans="2:2" ht="15.75" customHeight="1" x14ac:dyDescent="0.2">
      <c r="B622" s="105"/>
    </row>
    <row r="623" spans="2:2" ht="15.75" customHeight="1" x14ac:dyDescent="0.2">
      <c r="B623" s="105"/>
    </row>
    <row r="624" spans="2:2" ht="15.75" customHeight="1" x14ac:dyDescent="0.2">
      <c r="B624" s="105"/>
    </row>
    <row r="625" spans="2:2" ht="15.75" customHeight="1" x14ac:dyDescent="0.2">
      <c r="B625" s="105"/>
    </row>
    <row r="626" spans="2:2" ht="15.75" customHeight="1" x14ac:dyDescent="0.2">
      <c r="B626" s="105"/>
    </row>
    <row r="627" spans="2:2" ht="15.75" customHeight="1" x14ac:dyDescent="0.2">
      <c r="B627" s="105"/>
    </row>
    <row r="628" spans="2:2" ht="15.75" customHeight="1" x14ac:dyDescent="0.2">
      <c r="B628" s="105"/>
    </row>
    <row r="629" spans="2:2" ht="15.75" customHeight="1" x14ac:dyDescent="0.2">
      <c r="B629" s="105"/>
    </row>
    <row r="630" spans="2:2" ht="15.75" customHeight="1" x14ac:dyDescent="0.2">
      <c r="B630" s="105"/>
    </row>
    <row r="631" spans="2:2" ht="15.75" customHeight="1" x14ac:dyDescent="0.2">
      <c r="B631" s="105"/>
    </row>
    <row r="632" spans="2:2" ht="15.75" customHeight="1" x14ac:dyDescent="0.2">
      <c r="B632" s="105"/>
    </row>
    <row r="633" spans="2:2" ht="15.75" customHeight="1" x14ac:dyDescent="0.2">
      <c r="B633" s="105"/>
    </row>
    <row r="634" spans="2:2" ht="15.75" customHeight="1" x14ac:dyDescent="0.2">
      <c r="B634" s="105"/>
    </row>
    <row r="635" spans="2:2" ht="15.75" customHeight="1" x14ac:dyDescent="0.2">
      <c r="B635" s="105"/>
    </row>
    <row r="636" spans="2:2" ht="15.75" customHeight="1" x14ac:dyDescent="0.2">
      <c r="B636" s="105"/>
    </row>
    <row r="637" spans="2:2" ht="15.75" customHeight="1" x14ac:dyDescent="0.2">
      <c r="B637" s="105"/>
    </row>
    <row r="638" spans="2:2" ht="15.75" customHeight="1" x14ac:dyDescent="0.2">
      <c r="B638" s="105"/>
    </row>
    <row r="639" spans="2:2" ht="15.75" customHeight="1" x14ac:dyDescent="0.2">
      <c r="B639" s="105"/>
    </row>
    <row r="640" spans="2:2" ht="15.75" customHeight="1" x14ac:dyDescent="0.2">
      <c r="B640" s="105"/>
    </row>
    <row r="641" spans="2:2" ht="15.75" customHeight="1" x14ac:dyDescent="0.2">
      <c r="B641" s="105"/>
    </row>
    <row r="642" spans="2:2" ht="15.75" customHeight="1" x14ac:dyDescent="0.2">
      <c r="B642" s="105"/>
    </row>
    <row r="643" spans="2:2" ht="15.75" customHeight="1" x14ac:dyDescent="0.2">
      <c r="B643" s="105"/>
    </row>
    <row r="644" spans="2:2" ht="15.75" customHeight="1" x14ac:dyDescent="0.2">
      <c r="B644" s="105"/>
    </row>
    <row r="645" spans="2:2" ht="15.75" customHeight="1" x14ac:dyDescent="0.2">
      <c r="B645" s="105"/>
    </row>
    <row r="646" spans="2:2" ht="15.75" customHeight="1" x14ac:dyDescent="0.2">
      <c r="B646" s="105"/>
    </row>
    <row r="647" spans="2:2" ht="15.75" customHeight="1" x14ac:dyDescent="0.2">
      <c r="B647" s="105"/>
    </row>
    <row r="648" spans="2:2" ht="15.75" customHeight="1" x14ac:dyDescent="0.2">
      <c r="B648" s="105"/>
    </row>
    <row r="649" spans="2:2" ht="15.75" customHeight="1" x14ac:dyDescent="0.2">
      <c r="B649" s="105"/>
    </row>
    <row r="650" spans="2:2" ht="15.75" customHeight="1" x14ac:dyDescent="0.2">
      <c r="B650" s="105"/>
    </row>
    <row r="651" spans="2:2" ht="15.75" customHeight="1" x14ac:dyDescent="0.2">
      <c r="B651" s="105"/>
    </row>
    <row r="652" spans="2:2" ht="15.75" customHeight="1" x14ac:dyDescent="0.2">
      <c r="B652" s="105"/>
    </row>
    <row r="653" spans="2:2" ht="15.75" customHeight="1" x14ac:dyDescent="0.2">
      <c r="B653" s="105"/>
    </row>
    <row r="654" spans="2:2" ht="15.75" customHeight="1" x14ac:dyDescent="0.2">
      <c r="B654" s="105"/>
    </row>
    <row r="655" spans="2:2" ht="15.75" customHeight="1" x14ac:dyDescent="0.2">
      <c r="B655" s="105"/>
    </row>
    <row r="656" spans="2:2" ht="15.75" customHeight="1" x14ac:dyDescent="0.2">
      <c r="B656" s="105"/>
    </row>
    <row r="657" spans="2:2" ht="15.75" customHeight="1" x14ac:dyDescent="0.2">
      <c r="B657" s="105"/>
    </row>
    <row r="658" spans="2:2" ht="15.75" customHeight="1" x14ac:dyDescent="0.2">
      <c r="B658" s="105"/>
    </row>
    <row r="659" spans="2:2" ht="15.75" customHeight="1" x14ac:dyDescent="0.2">
      <c r="B659" s="105"/>
    </row>
    <row r="660" spans="2:2" ht="15.75" customHeight="1" x14ac:dyDescent="0.2">
      <c r="B660" s="105"/>
    </row>
    <row r="661" spans="2:2" ht="15.75" customHeight="1" x14ac:dyDescent="0.2">
      <c r="B661" s="105"/>
    </row>
    <row r="662" spans="2:2" ht="15.75" customHeight="1" x14ac:dyDescent="0.2">
      <c r="B662" s="105"/>
    </row>
    <row r="663" spans="2:2" ht="15.75" customHeight="1" x14ac:dyDescent="0.2">
      <c r="B663" s="105"/>
    </row>
    <row r="664" spans="2:2" ht="15.75" customHeight="1" x14ac:dyDescent="0.2">
      <c r="B664" s="105"/>
    </row>
    <row r="665" spans="2:2" ht="15.75" customHeight="1" x14ac:dyDescent="0.2">
      <c r="B665" s="105"/>
    </row>
    <row r="666" spans="2:2" ht="15.75" customHeight="1" x14ac:dyDescent="0.2">
      <c r="B666" s="105"/>
    </row>
    <row r="667" spans="2:2" ht="15.75" customHeight="1" x14ac:dyDescent="0.2">
      <c r="B667" s="105"/>
    </row>
    <row r="668" spans="2:2" ht="15.75" customHeight="1" x14ac:dyDescent="0.2">
      <c r="B668" s="105"/>
    </row>
    <row r="669" spans="2:2" ht="15.75" customHeight="1" x14ac:dyDescent="0.2">
      <c r="B669" s="105"/>
    </row>
    <row r="670" spans="2:2" ht="15.75" customHeight="1" x14ac:dyDescent="0.2">
      <c r="B670" s="105"/>
    </row>
    <row r="671" spans="2:2" ht="15.75" customHeight="1" x14ac:dyDescent="0.2">
      <c r="B671" s="105"/>
    </row>
    <row r="672" spans="2:2" ht="15.75" customHeight="1" x14ac:dyDescent="0.2">
      <c r="B672" s="105"/>
    </row>
    <row r="673" spans="2:2" ht="15.75" customHeight="1" x14ac:dyDescent="0.2">
      <c r="B673" s="105"/>
    </row>
    <row r="674" spans="2:2" ht="15.75" customHeight="1" x14ac:dyDescent="0.2">
      <c r="B674" s="105"/>
    </row>
    <row r="675" spans="2:2" ht="15.75" customHeight="1" x14ac:dyDescent="0.2">
      <c r="B675" s="105"/>
    </row>
    <row r="676" spans="2:2" ht="15.75" customHeight="1" x14ac:dyDescent="0.2">
      <c r="B676" s="105"/>
    </row>
    <row r="677" spans="2:2" ht="15.75" customHeight="1" x14ac:dyDescent="0.2">
      <c r="B677" s="105"/>
    </row>
    <row r="678" spans="2:2" ht="15.75" customHeight="1" x14ac:dyDescent="0.2">
      <c r="B678" s="105"/>
    </row>
    <row r="679" spans="2:2" ht="15.75" customHeight="1" x14ac:dyDescent="0.2">
      <c r="B679" s="105"/>
    </row>
    <row r="680" spans="2:2" ht="15.75" customHeight="1" x14ac:dyDescent="0.2">
      <c r="B680" s="105"/>
    </row>
    <row r="681" spans="2:2" ht="15.75" customHeight="1" x14ac:dyDescent="0.2">
      <c r="B681" s="105"/>
    </row>
    <row r="682" spans="2:2" ht="15.75" customHeight="1" x14ac:dyDescent="0.2">
      <c r="B682" s="105"/>
    </row>
    <row r="683" spans="2:2" ht="15.75" customHeight="1" x14ac:dyDescent="0.2">
      <c r="B683" s="105"/>
    </row>
    <row r="684" spans="2:2" ht="15.75" customHeight="1" x14ac:dyDescent="0.2">
      <c r="B684" s="105"/>
    </row>
    <row r="685" spans="2:2" ht="15.75" customHeight="1" x14ac:dyDescent="0.2">
      <c r="B685" s="105"/>
    </row>
    <row r="686" spans="2:2" ht="15.75" customHeight="1" x14ac:dyDescent="0.2">
      <c r="B686" s="105"/>
    </row>
    <row r="687" spans="2:2" ht="15.75" customHeight="1" x14ac:dyDescent="0.2">
      <c r="B687" s="105"/>
    </row>
    <row r="688" spans="2:2" ht="15.75" customHeight="1" x14ac:dyDescent="0.2">
      <c r="B688" s="105"/>
    </row>
    <row r="689" spans="2:2" ht="15.75" customHeight="1" x14ac:dyDescent="0.2">
      <c r="B689" s="105"/>
    </row>
    <row r="690" spans="2:2" ht="15.75" customHeight="1" x14ac:dyDescent="0.2">
      <c r="B690" s="105"/>
    </row>
    <row r="691" spans="2:2" ht="15.75" customHeight="1" x14ac:dyDescent="0.2">
      <c r="B691" s="105"/>
    </row>
    <row r="692" spans="2:2" ht="15.75" customHeight="1" x14ac:dyDescent="0.2">
      <c r="B692" s="105"/>
    </row>
    <row r="693" spans="2:2" ht="15.75" customHeight="1" x14ac:dyDescent="0.2">
      <c r="B693" s="105"/>
    </row>
    <row r="694" spans="2:2" ht="15.75" customHeight="1" x14ac:dyDescent="0.2">
      <c r="B694" s="105"/>
    </row>
    <row r="695" spans="2:2" ht="15.75" customHeight="1" x14ac:dyDescent="0.2">
      <c r="B695" s="105"/>
    </row>
    <row r="696" spans="2:2" ht="15.75" customHeight="1" x14ac:dyDescent="0.2">
      <c r="B696" s="105"/>
    </row>
    <row r="697" spans="2:2" ht="15.75" customHeight="1" x14ac:dyDescent="0.2">
      <c r="B697" s="105"/>
    </row>
    <row r="698" spans="2:2" ht="15.75" customHeight="1" x14ac:dyDescent="0.2">
      <c r="B698" s="105"/>
    </row>
    <row r="699" spans="2:2" ht="15.75" customHeight="1" x14ac:dyDescent="0.2">
      <c r="B699" s="105"/>
    </row>
    <row r="700" spans="2:2" ht="15.75" customHeight="1" x14ac:dyDescent="0.2">
      <c r="B700" s="105"/>
    </row>
    <row r="701" spans="2:2" ht="15.75" customHeight="1" x14ac:dyDescent="0.2">
      <c r="B701" s="105"/>
    </row>
    <row r="702" spans="2:2" ht="15.75" customHeight="1" x14ac:dyDescent="0.2">
      <c r="B702" s="105"/>
    </row>
    <row r="703" spans="2:2" ht="15.75" customHeight="1" x14ac:dyDescent="0.2">
      <c r="B703" s="105"/>
    </row>
    <row r="704" spans="2:2" ht="15.75" customHeight="1" x14ac:dyDescent="0.2">
      <c r="B704" s="105"/>
    </row>
    <row r="705" spans="2:2" ht="15.75" customHeight="1" x14ac:dyDescent="0.2">
      <c r="B705" s="105"/>
    </row>
    <row r="706" spans="2:2" ht="15.75" customHeight="1" x14ac:dyDescent="0.2">
      <c r="B706" s="105"/>
    </row>
    <row r="707" spans="2:2" ht="15.75" customHeight="1" x14ac:dyDescent="0.2">
      <c r="B707" s="105"/>
    </row>
    <row r="708" spans="2:2" ht="15.75" customHeight="1" x14ac:dyDescent="0.2">
      <c r="B708" s="105"/>
    </row>
    <row r="709" spans="2:2" ht="15.75" customHeight="1" x14ac:dyDescent="0.2">
      <c r="B709" s="105"/>
    </row>
    <row r="710" spans="2:2" ht="15.75" customHeight="1" x14ac:dyDescent="0.2">
      <c r="B710" s="105"/>
    </row>
    <row r="711" spans="2:2" ht="15.75" customHeight="1" x14ac:dyDescent="0.2">
      <c r="B711" s="105"/>
    </row>
    <row r="712" spans="2:2" ht="15.75" customHeight="1" x14ac:dyDescent="0.2">
      <c r="B712" s="105"/>
    </row>
    <row r="713" spans="2:2" ht="15.75" customHeight="1" x14ac:dyDescent="0.2">
      <c r="B713" s="105"/>
    </row>
    <row r="714" spans="2:2" ht="15.75" customHeight="1" x14ac:dyDescent="0.2">
      <c r="B714" s="105"/>
    </row>
    <row r="715" spans="2:2" ht="15.75" customHeight="1" x14ac:dyDescent="0.2">
      <c r="B715" s="105"/>
    </row>
    <row r="716" spans="2:2" ht="15.75" customHeight="1" x14ac:dyDescent="0.2">
      <c r="B716" s="105"/>
    </row>
    <row r="717" spans="2:2" ht="15.75" customHeight="1" x14ac:dyDescent="0.2">
      <c r="B717" s="105"/>
    </row>
    <row r="718" spans="2:2" ht="15.75" customHeight="1" x14ac:dyDescent="0.2">
      <c r="B718" s="105"/>
    </row>
    <row r="719" spans="2:2" ht="15.75" customHeight="1" x14ac:dyDescent="0.2">
      <c r="B719" s="105"/>
    </row>
    <row r="720" spans="2:2" ht="15.75" customHeight="1" x14ac:dyDescent="0.2">
      <c r="B720" s="105"/>
    </row>
    <row r="721" spans="2:2" ht="15.75" customHeight="1" x14ac:dyDescent="0.2">
      <c r="B721" s="105"/>
    </row>
    <row r="722" spans="2:2" ht="15.75" customHeight="1" x14ac:dyDescent="0.2">
      <c r="B722" s="105"/>
    </row>
    <row r="723" spans="2:2" ht="15.75" customHeight="1" x14ac:dyDescent="0.2">
      <c r="B723" s="105"/>
    </row>
    <row r="724" spans="2:2" ht="15.75" customHeight="1" x14ac:dyDescent="0.2">
      <c r="B724" s="105"/>
    </row>
    <row r="725" spans="2:2" ht="15.75" customHeight="1" x14ac:dyDescent="0.2">
      <c r="B725" s="105"/>
    </row>
    <row r="726" spans="2:2" ht="15.75" customHeight="1" x14ac:dyDescent="0.2">
      <c r="B726" s="105"/>
    </row>
    <row r="727" spans="2:2" ht="15.75" customHeight="1" x14ac:dyDescent="0.2">
      <c r="B727" s="105"/>
    </row>
    <row r="728" spans="2:2" ht="15.75" customHeight="1" x14ac:dyDescent="0.2">
      <c r="B728" s="105"/>
    </row>
    <row r="729" spans="2:2" ht="15.75" customHeight="1" x14ac:dyDescent="0.2">
      <c r="B729" s="105"/>
    </row>
    <row r="730" spans="2:2" ht="15.75" customHeight="1" x14ac:dyDescent="0.2">
      <c r="B730" s="105"/>
    </row>
    <row r="731" spans="2:2" ht="15.75" customHeight="1" x14ac:dyDescent="0.2">
      <c r="B731" s="105"/>
    </row>
    <row r="732" spans="2:2" ht="15.75" customHeight="1" x14ac:dyDescent="0.2">
      <c r="B732" s="105"/>
    </row>
    <row r="733" spans="2:2" ht="15.75" customHeight="1" x14ac:dyDescent="0.2">
      <c r="B733" s="105"/>
    </row>
    <row r="734" spans="2:2" ht="15.75" customHeight="1" x14ac:dyDescent="0.2">
      <c r="B734" s="105"/>
    </row>
    <row r="735" spans="2:2" ht="15.75" customHeight="1" x14ac:dyDescent="0.2">
      <c r="B735" s="105"/>
    </row>
    <row r="736" spans="2:2" ht="15.75" customHeight="1" x14ac:dyDescent="0.2">
      <c r="B736" s="105"/>
    </row>
    <row r="737" spans="2:2" ht="15.75" customHeight="1" x14ac:dyDescent="0.2">
      <c r="B737" s="105"/>
    </row>
    <row r="738" spans="2:2" ht="15.75" customHeight="1" x14ac:dyDescent="0.2">
      <c r="B738" s="105"/>
    </row>
    <row r="739" spans="2:2" ht="15.75" customHeight="1" x14ac:dyDescent="0.2">
      <c r="B739" s="105"/>
    </row>
    <row r="740" spans="2:2" ht="15.75" customHeight="1" x14ac:dyDescent="0.2">
      <c r="B740" s="105"/>
    </row>
    <row r="741" spans="2:2" ht="15.75" customHeight="1" x14ac:dyDescent="0.2">
      <c r="B741" s="105"/>
    </row>
    <row r="742" spans="2:2" ht="15.75" customHeight="1" x14ac:dyDescent="0.2">
      <c r="B742" s="105"/>
    </row>
    <row r="743" spans="2:2" ht="15.75" customHeight="1" x14ac:dyDescent="0.2">
      <c r="B743" s="105"/>
    </row>
    <row r="744" spans="2:2" ht="15.75" customHeight="1" x14ac:dyDescent="0.2">
      <c r="B744" s="105"/>
    </row>
    <row r="745" spans="2:2" ht="15.75" customHeight="1" x14ac:dyDescent="0.2">
      <c r="B745" s="105"/>
    </row>
    <row r="746" spans="2:2" ht="15.75" customHeight="1" x14ac:dyDescent="0.2">
      <c r="B746" s="105"/>
    </row>
    <row r="747" spans="2:2" ht="15.75" customHeight="1" x14ac:dyDescent="0.2">
      <c r="B747" s="105"/>
    </row>
    <row r="748" spans="2:2" ht="15.75" customHeight="1" x14ac:dyDescent="0.2">
      <c r="B748" s="105"/>
    </row>
    <row r="749" spans="2:2" ht="15.75" customHeight="1" x14ac:dyDescent="0.2">
      <c r="B749" s="105"/>
    </row>
    <row r="750" spans="2:2" ht="15.75" customHeight="1" x14ac:dyDescent="0.2">
      <c r="B750" s="105"/>
    </row>
    <row r="751" spans="2:2" ht="15.75" customHeight="1" x14ac:dyDescent="0.2">
      <c r="B751" s="105"/>
    </row>
    <row r="752" spans="2:2" ht="15.75" customHeight="1" x14ac:dyDescent="0.2">
      <c r="B752" s="105"/>
    </row>
    <row r="753" spans="2:2" ht="15.75" customHeight="1" x14ac:dyDescent="0.2">
      <c r="B753" s="105"/>
    </row>
    <row r="754" spans="2:2" ht="15.75" customHeight="1" x14ac:dyDescent="0.2">
      <c r="B754" s="105"/>
    </row>
    <row r="755" spans="2:2" ht="15.75" customHeight="1" x14ac:dyDescent="0.2">
      <c r="B755" s="105"/>
    </row>
    <row r="756" spans="2:2" ht="15.75" customHeight="1" x14ac:dyDescent="0.2">
      <c r="B756" s="105"/>
    </row>
    <row r="757" spans="2:2" ht="15.75" customHeight="1" x14ac:dyDescent="0.2">
      <c r="B757" s="105"/>
    </row>
    <row r="758" spans="2:2" ht="15.75" customHeight="1" x14ac:dyDescent="0.2">
      <c r="B758" s="105"/>
    </row>
    <row r="759" spans="2:2" ht="15.75" customHeight="1" x14ac:dyDescent="0.2">
      <c r="B759" s="105"/>
    </row>
    <row r="760" spans="2:2" ht="15.75" customHeight="1" x14ac:dyDescent="0.2">
      <c r="B760" s="105"/>
    </row>
    <row r="761" spans="2:2" ht="15.75" customHeight="1" x14ac:dyDescent="0.2">
      <c r="B761" s="105"/>
    </row>
    <row r="762" spans="2:2" ht="15.75" customHeight="1" x14ac:dyDescent="0.2">
      <c r="B762" s="105"/>
    </row>
    <row r="763" spans="2:2" ht="15.75" customHeight="1" x14ac:dyDescent="0.2">
      <c r="B763" s="105"/>
    </row>
    <row r="764" spans="2:2" ht="15.75" customHeight="1" x14ac:dyDescent="0.2">
      <c r="B764" s="105"/>
    </row>
    <row r="765" spans="2:2" ht="15.75" customHeight="1" x14ac:dyDescent="0.2">
      <c r="B765" s="105"/>
    </row>
    <row r="766" spans="2:2" ht="15.75" customHeight="1" x14ac:dyDescent="0.2">
      <c r="B766" s="105"/>
    </row>
    <row r="767" spans="2:2" ht="15.75" customHeight="1" x14ac:dyDescent="0.2">
      <c r="B767" s="105"/>
    </row>
    <row r="768" spans="2:2" ht="15.75" customHeight="1" x14ac:dyDescent="0.2">
      <c r="B768" s="105"/>
    </row>
    <row r="769" spans="2:2" ht="15.75" customHeight="1" x14ac:dyDescent="0.2">
      <c r="B769" s="105"/>
    </row>
    <row r="770" spans="2:2" ht="15.75" customHeight="1" x14ac:dyDescent="0.2">
      <c r="B770" s="105"/>
    </row>
    <row r="771" spans="2:2" ht="15.75" customHeight="1" x14ac:dyDescent="0.2">
      <c r="B771" s="105"/>
    </row>
    <row r="772" spans="2:2" ht="15.75" customHeight="1" x14ac:dyDescent="0.2">
      <c r="B772" s="105"/>
    </row>
    <row r="773" spans="2:2" ht="15.75" customHeight="1" x14ac:dyDescent="0.2">
      <c r="B773" s="105"/>
    </row>
    <row r="774" spans="2:2" ht="15.75" customHeight="1" x14ac:dyDescent="0.2">
      <c r="B774" s="105"/>
    </row>
    <row r="775" spans="2:2" ht="15.75" customHeight="1" x14ac:dyDescent="0.2">
      <c r="B775" s="105"/>
    </row>
    <row r="776" spans="2:2" ht="15.75" customHeight="1" x14ac:dyDescent="0.2">
      <c r="B776" s="105"/>
    </row>
    <row r="777" spans="2:2" ht="15.75" customHeight="1" x14ac:dyDescent="0.2">
      <c r="B777" s="105"/>
    </row>
    <row r="778" spans="2:2" ht="15.75" customHeight="1" x14ac:dyDescent="0.2">
      <c r="B778" s="105"/>
    </row>
    <row r="779" spans="2:2" ht="15.75" customHeight="1" x14ac:dyDescent="0.2">
      <c r="B779" s="105"/>
    </row>
    <row r="780" spans="2:2" ht="15.75" customHeight="1" x14ac:dyDescent="0.2">
      <c r="B780" s="105"/>
    </row>
    <row r="781" spans="2:2" ht="15.75" customHeight="1" x14ac:dyDescent="0.2">
      <c r="B781" s="105"/>
    </row>
    <row r="782" spans="2:2" ht="15.75" customHeight="1" x14ac:dyDescent="0.2">
      <c r="B782" s="105"/>
    </row>
    <row r="783" spans="2:2" ht="15.75" customHeight="1" x14ac:dyDescent="0.2">
      <c r="B783" s="105"/>
    </row>
    <row r="784" spans="2:2" ht="15.75" customHeight="1" x14ac:dyDescent="0.2">
      <c r="B784" s="105"/>
    </row>
    <row r="785" spans="2:2" ht="15.75" customHeight="1" x14ac:dyDescent="0.2">
      <c r="B785" s="105"/>
    </row>
    <row r="786" spans="2:2" ht="15.75" customHeight="1" x14ac:dyDescent="0.2">
      <c r="B786" s="105"/>
    </row>
    <row r="787" spans="2:2" ht="15.75" customHeight="1" x14ac:dyDescent="0.2">
      <c r="B787" s="105"/>
    </row>
    <row r="788" spans="2:2" ht="15.75" customHeight="1" x14ac:dyDescent="0.2">
      <c r="B788" s="105"/>
    </row>
    <row r="789" spans="2:2" ht="15.75" customHeight="1" x14ac:dyDescent="0.2">
      <c r="B789" s="105"/>
    </row>
    <row r="790" spans="2:2" ht="15.75" customHeight="1" x14ac:dyDescent="0.2">
      <c r="B790" s="105"/>
    </row>
    <row r="791" spans="2:2" ht="15.75" customHeight="1" x14ac:dyDescent="0.2">
      <c r="B791" s="105"/>
    </row>
    <row r="792" spans="2:2" ht="15.75" customHeight="1" x14ac:dyDescent="0.2">
      <c r="B792" s="105"/>
    </row>
    <row r="793" spans="2:2" ht="15.75" customHeight="1" x14ac:dyDescent="0.2">
      <c r="B793" s="105"/>
    </row>
    <row r="794" spans="2:2" ht="15.75" customHeight="1" x14ac:dyDescent="0.2">
      <c r="B794" s="105"/>
    </row>
    <row r="795" spans="2:2" ht="15.75" customHeight="1" x14ac:dyDescent="0.2">
      <c r="B795" s="105"/>
    </row>
    <row r="796" spans="2:2" ht="15.75" customHeight="1" x14ac:dyDescent="0.2">
      <c r="B796" s="105"/>
    </row>
    <row r="797" spans="2:2" ht="15.75" customHeight="1" x14ac:dyDescent="0.2">
      <c r="B797" s="105"/>
    </row>
    <row r="798" spans="2:2" ht="15.75" customHeight="1" x14ac:dyDescent="0.2">
      <c r="B798" s="105"/>
    </row>
    <row r="799" spans="2:2" ht="15.75" customHeight="1" x14ac:dyDescent="0.2">
      <c r="B799" s="105"/>
    </row>
    <row r="800" spans="2:2" ht="15.75" customHeight="1" x14ac:dyDescent="0.2">
      <c r="B800" s="105"/>
    </row>
    <row r="801" spans="2:2" ht="15.75" customHeight="1" x14ac:dyDescent="0.2">
      <c r="B801" s="105"/>
    </row>
    <row r="802" spans="2:2" ht="15.75" customHeight="1" x14ac:dyDescent="0.2">
      <c r="B802" s="105"/>
    </row>
    <row r="803" spans="2:2" ht="15.75" customHeight="1" x14ac:dyDescent="0.2">
      <c r="B803" s="105"/>
    </row>
    <row r="804" spans="2:2" ht="15.75" customHeight="1" x14ac:dyDescent="0.2">
      <c r="B804" s="105"/>
    </row>
    <row r="805" spans="2:2" ht="15.75" customHeight="1" x14ac:dyDescent="0.2">
      <c r="B805" s="105"/>
    </row>
    <row r="806" spans="2:2" ht="15.75" customHeight="1" x14ac:dyDescent="0.2">
      <c r="B806" s="105"/>
    </row>
    <row r="807" spans="2:2" ht="15.75" customHeight="1" x14ac:dyDescent="0.2">
      <c r="B807" s="105"/>
    </row>
    <row r="808" spans="2:2" ht="15.75" customHeight="1" x14ac:dyDescent="0.2">
      <c r="B808" s="105"/>
    </row>
    <row r="809" spans="2:2" ht="15.75" customHeight="1" x14ac:dyDescent="0.2">
      <c r="B809" s="105"/>
    </row>
    <row r="810" spans="2:2" ht="15.75" customHeight="1" x14ac:dyDescent="0.2">
      <c r="B810" s="105"/>
    </row>
    <row r="811" spans="2:2" ht="15.75" customHeight="1" x14ac:dyDescent="0.2">
      <c r="B811" s="105"/>
    </row>
    <row r="812" spans="2:2" ht="15.75" customHeight="1" x14ac:dyDescent="0.2">
      <c r="B812" s="105"/>
    </row>
    <row r="813" spans="2:2" ht="15.75" customHeight="1" x14ac:dyDescent="0.2">
      <c r="B813" s="105"/>
    </row>
    <row r="814" spans="2:2" ht="15.75" customHeight="1" x14ac:dyDescent="0.2">
      <c r="B814" s="105"/>
    </row>
    <row r="815" spans="2:2" ht="15.75" customHeight="1" x14ac:dyDescent="0.2">
      <c r="B815" s="105"/>
    </row>
    <row r="816" spans="2:2" ht="15.75" customHeight="1" x14ac:dyDescent="0.2">
      <c r="B816" s="105"/>
    </row>
    <row r="817" spans="2:2" ht="15.75" customHeight="1" x14ac:dyDescent="0.2">
      <c r="B817" s="105"/>
    </row>
    <row r="818" spans="2:2" ht="15.75" customHeight="1" x14ac:dyDescent="0.2">
      <c r="B818" s="105"/>
    </row>
    <row r="819" spans="2:2" ht="15.75" customHeight="1" x14ac:dyDescent="0.2">
      <c r="B819" s="105"/>
    </row>
    <row r="820" spans="2:2" ht="15.75" customHeight="1" x14ac:dyDescent="0.2">
      <c r="B820" s="105"/>
    </row>
    <row r="821" spans="2:2" ht="15.75" customHeight="1" x14ac:dyDescent="0.2">
      <c r="B821" s="105"/>
    </row>
    <row r="822" spans="2:2" ht="15.75" customHeight="1" x14ac:dyDescent="0.2">
      <c r="B822" s="105"/>
    </row>
    <row r="823" spans="2:2" ht="15.75" customHeight="1" x14ac:dyDescent="0.2">
      <c r="B823" s="105"/>
    </row>
    <row r="824" spans="2:2" ht="15.75" customHeight="1" x14ac:dyDescent="0.2">
      <c r="B824" s="105"/>
    </row>
    <row r="825" spans="2:2" ht="15.75" customHeight="1" x14ac:dyDescent="0.2">
      <c r="B825" s="105"/>
    </row>
    <row r="826" spans="2:2" ht="15.75" customHeight="1" x14ac:dyDescent="0.2">
      <c r="B826" s="105"/>
    </row>
    <row r="827" spans="2:2" ht="15.75" customHeight="1" x14ac:dyDescent="0.2">
      <c r="B827" s="105"/>
    </row>
    <row r="828" spans="2:2" ht="15.75" customHeight="1" x14ac:dyDescent="0.2">
      <c r="B828" s="105"/>
    </row>
    <row r="829" spans="2:2" ht="15.75" customHeight="1" x14ac:dyDescent="0.2">
      <c r="B829" s="105"/>
    </row>
    <row r="830" spans="2:2" ht="15.75" customHeight="1" x14ac:dyDescent="0.2">
      <c r="B830" s="105"/>
    </row>
    <row r="831" spans="2:2" ht="15.75" customHeight="1" x14ac:dyDescent="0.2">
      <c r="B831" s="105"/>
    </row>
    <row r="832" spans="2:2" ht="15.75" customHeight="1" x14ac:dyDescent="0.2">
      <c r="B832" s="105"/>
    </row>
    <row r="833" spans="2:2" ht="15.75" customHeight="1" x14ac:dyDescent="0.2">
      <c r="B833" s="105"/>
    </row>
    <row r="834" spans="2:2" ht="15.75" customHeight="1" x14ac:dyDescent="0.2">
      <c r="B834" s="105"/>
    </row>
    <row r="835" spans="2:2" ht="15.75" customHeight="1" x14ac:dyDescent="0.2">
      <c r="B835" s="105"/>
    </row>
    <row r="836" spans="2:2" ht="15.75" customHeight="1" x14ac:dyDescent="0.2">
      <c r="B836" s="105"/>
    </row>
    <row r="837" spans="2:2" ht="15.75" customHeight="1" x14ac:dyDescent="0.2">
      <c r="B837" s="105"/>
    </row>
    <row r="838" spans="2:2" ht="15.75" customHeight="1" x14ac:dyDescent="0.2">
      <c r="B838" s="105"/>
    </row>
    <row r="839" spans="2:2" ht="15.75" customHeight="1" x14ac:dyDescent="0.2">
      <c r="B839" s="105"/>
    </row>
    <row r="840" spans="2:2" ht="15.75" customHeight="1" x14ac:dyDescent="0.2">
      <c r="B840" s="105"/>
    </row>
    <row r="841" spans="2:2" ht="15.75" customHeight="1" x14ac:dyDescent="0.2">
      <c r="B841" s="105"/>
    </row>
    <row r="842" spans="2:2" ht="15.75" customHeight="1" x14ac:dyDescent="0.2">
      <c r="B842" s="105"/>
    </row>
    <row r="843" spans="2:2" ht="15.75" customHeight="1" x14ac:dyDescent="0.2">
      <c r="B843" s="105"/>
    </row>
    <row r="844" spans="2:2" ht="15.75" customHeight="1" x14ac:dyDescent="0.2">
      <c r="B844" s="105"/>
    </row>
    <row r="845" spans="2:2" ht="15.75" customHeight="1" x14ac:dyDescent="0.2">
      <c r="B845" s="105"/>
    </row>
    <row r="846" spans="2:2" ht="15.75" customHeight="1" x14ac:dyDescent="0.2">
      <c r="B846" s="105"/>
    </row>
    <row r="847" spans="2:2" ht="15.75" customHeight="1" x14ac:dyDescent="0.2">
      <c r="B847" s="105"/>
    </row>
    <row r="848" spans="2:2" ht="15.75" customHeight="1" x14ac:dyDescent="0.2">
      <c r="B848" s="105"/>
    </row>
    <row r="849" spans="2:2" ht="15.75" customHeight="1" x14ac:dyDescent="0.2">
      <c r="B849" s="105"/>
    </row>
    <row r="850" spans="2:2" ht="15.75" customHeight="1" x14ac:dyDescent="0.2">
      <c r="B850" s="105"/>
    </row>
    <row r="851" spans="2:2" ht="15.75" customHeight="1" x14ac:dyDescent="0.2">
      <c r="B851" s="105"/>
    </row>
    <row r="852" spans="2:2" ht="15.75" customHeight="1" x14ac:dyDescent="0.2">
      <c r="B852" s="105"/>
    </row>
    <row r="853" spans="2:2" ht="15.75" customHeight="1" x14ac:dyDescent="0.2">
      <c r="B853" s="105"/>
    </row>
    <row r="854" spans="2:2" ht="15.75" customHeight="1" x14ac:dyDescent="0.2">
      <c r="B854" s="105"/>
    </row>
    <row r="855" spans="2:2" ht="15.75" customHeight="1" x14ac:dyDescent="0.2">
      <c r="B855" s="105"/>
    </row>
    <row r="856" spans="2:2" ht="15.75" customHeight="1" x14ac:dyDescent="0.2">
      <c r="B856" s="105"/>
    </row>
    <row r="857" spans="2:2" ht="15.75" customHeight="1" x14ac:dyDescent="0.2">
      <c r="B857" s="105"/>
    </row>
    <row r="858" spans="2:2" ht="15.75" customHeight="1" x14ac:dyDescent="0.2">
      <c r="B858" s="105"/>
    </row>
    <row r="859" spans="2:2" ht="15.75" customHeight="1" x14ac:dyDescent="0.2">
      <c r="B859" s="105"/>
    </row>
    <row r="860" spans="2:2" ht="15.75" customHeight="1" x14ac:dyDescent="0.2">
      <c r="B860" s="105"/>
    </row>
    <row r="861" spans="2:2" ht="15.75" customHeight="1" x14ac:dyDescent="0.2">
      <c r="B861" s="105"/>
    </row>
    <row r="862" spans="2:2" ht="15.75" customHeight="1" x14ac:dyDescent="0.2">
      <c r="B862" s="105"/>
    </row>
    <row r="863" spans="2:2" ht="15.75" customHeight="1" x14ac:dyDescent="0.2">
      <c r="B863" s="105"/>
    </row>
    <row r="864" spans="2:2" ht="15.75" customHeight="1" x14ac:dyDescent="0.2">
      <c r="B864" s="105"/>
    </row>
    <row r="865" spans="2:2" ht="15.75" customHeight="1" x14ac:dyDescent="0.2">
      <c r="B865" s="105"/>
    </row>
    <row r="866" spans="2:2" ht="15.75" customHeight="1" x14ac:dyDescent="0.2">
      <c r="B866" s="105"/>
    </row>
    <row r="867" spans="2:2" ht="15.75" customHeight="1" x14ac:dyDescent="0.2">
      <c r="B867" s="105"/>
    </row>
    <row r="868" spans="2:2" ht="15.75" customHeight="1" x14ac:dyDescent="0.2">
      <c r="B868" s="105"/>
    </row>
    <row r="869" spans="2:2" ht="15.75" customHeight="1" x14ac:dyDescent="0.2">
      <c r="B869" s="105"/>
    </row>
    <row r="870" spans="2:2" ht="15.75" customHeight="1" x14ac:dyDescent="0.2">
      <c r="B870" s="105"/>
    </row>
    <row r="871" spans="2:2" ht="15.75" customHeight="1" x14ac:dyDescent="0.2">
      <c r="B871" s="105"/>
    </row>
    <row r="872" spans="2:2" ht="15.75" customHeight="1" x14ac:dyDescent="0.2">
      <c r="B872" s="105"/>
    </row>
    <row r="873" spans="2:2" ht="15.75" customHeight="1" x14ac:dyDescent="0.2">
      <c r="B873" s="105"/>
    </row>
    <row r="874" spans="2:2" ht="15.75" customHeight="1" x14ac:dyDescent="0.2">
      <c r="B874" s="105"/>
    </row>
    <row r="875" spans="2:2" ht="15.75" customHeight="1" x14ac:dyDescent="0.2">
      <c r="B875" s="105"/>
    </row>
    <row r="876" spans="2:2" ht="15.75" customHeight="1" x14ac:dyDescent="0.2">
      <c r="B876" s="105"/>
    </row>
    <row r="877" spans="2:2" ht="15.75" customHeight="1" x14ac:dyDescent="0.2">
      <c r="B877" s="105"/>
    </row>
    <row r="878" spans="2:2" ht="15.75" customHeight="1" x14ac:dyDescent="0.2">
      <c r="B878" s="105"/>
    </row>
    <row r="879" spans="2:2" ht="15.75" customHeight="1" x14ac:dyDescent="0.2">
      <c r="B879" s="105"/>
    </row>
    <row r="880" spans="2:2" ht="15.75" customHeight="1" x14ac:dyDescent="0.2">
      <c r="B880" s="105"/>
    </row>
    <row r="881" spans="2:2" ht="15.75" customHeight="1" x14ac:dyDescent="0.2">
      <c r="B881" s="105"/>
    </row>
    <row r="882" spans="2:2" ht="15.75" customHeight="1" x14ac:dyDescent="0.2">
      <c r="B882" s="105"/>
    </row>
    <row r="883" spans="2:2" ht="15.75" customHeight="1" x14ac:dyDescent="0.2">
      <c r="B883" s="105"/>
    </row>
    <row r="884" spans="2:2" ht="15.75" customHeight="1" x14ac:dyDescent="0.2">
      <c r="B884" s="105"/>
    </row>
    <row r="885" spans="2:2" ht="15.75" customHeight="1" x14ac:dyDescent="0.2">
      <c r="B885" s="105"/>
    </row>
    <row r="886" spans="2:2" ht="15.75" customHeight="1" x14ac:dyDescent="0.2">
      <c r="B886" s="105"/>
    </row>
    <row r="887" spans="2:2" ht="15.75" customHeight="1" x14ac:dyDescent="0.2">
      <c r="B887" s="105"/>
    </row>
    <row r="888" spans="2:2" ht="15.75" customHeight="1" x14ac:dyDescent="0.2">
      <c r="B888" s="105"/>
    </row>
    <row r="889" spans="2:2" ht="15.75" customHeight="1" x14ac:dyDescent="0.2">
      <c r="B889" s="105"/>
    </row>
    <row r="890" spans="2:2" ht="15.75" customHeight="1" x14ac:dyDescent="0.2">
      <c r="B890" s="105"/>
    </row>
    <row r="891" spans="2:2" ht="15.75" customHeight="1" x14ac:dyDescent="0.2">
      <c r="B891" s="105"/>
    </row>
    <row r="892" spans="2:2" ht="15.75" customHeight="1" x14ac:dyDescent="0.2">
      <c r="B892" s="105"/>
    </row>
    <row r="893" spans="2:2" ht="15.75" customHeight="1" x14ac:dyDescent="0.2">
      <c r="B893" s="105"/>
    </row>
    <row r="894" spans="2:2" ht="15.75" customHeight="1" x14ac:dyDescent="0.2">
      <c r="B894" s="105"/>
    </row>
    <row r="895" spans="2:2" ht="15.75" customHeight="1" x14ac:dyDescent="0.2">
      <c r="B895" s="105"/>
    </row>
    <row r="896" spans="2:2" ht="15.75" customHeight="1" x14ac:dyDescent="0.2">
      <c r="B896" s="105"/>
    </row>
    <row r="897" spans="2:2" ht="15.75" customHeight="1" x14ac:dyDescent="0.2">
      <c r="B897" s="105"/>
    </row>
    <row r="898" spans="2:2" ht="15.75" customHeight="1" x14ac:dyDescent="0.2">
      <c r="B898" s="105"/>
    </row>
    <row r="899" spans="2:2" ht="15.75" customHeight="1" x14ac:dyDescent="0.2">
      <c r="B899" s="105"/>
    </row>
    <row r="900" spans="2:2" ht="15.75" customHeight="1" x14ac:dyDescent="0.2">
      <c r="B900" s="105"/>
    </row>
    <row r="901" spans="2:2" ht="15.75" customHeight="1" x14ac:dyDescent="0.2">
      <c r="B901" s="105"/>
    </row>
    <row r="902" spans="2:2" ht="15.75" customHeight="1" x14ac:dyDescent="0.2">
      <c r="B902" s="105"/>
    </row>
    <row r="903" spans="2:2" ht="15.75" customHeight="1" x14ac:dyDescent="0.2">
      <c r="B903" s="105"/>
    </row>
    <row r="904" spans="2:2" ht="15.75" customHeight="1" x14ac:dyDescent="0.2">
      <c r="B904" s="105"/>
    </row>
    <row r="905" spans="2:2" ht="15.75" customHeight="1" x14ac:dyDescent="0.2">
      <c r="B905" s="105"/>
    </row>
    <row r="906" spans="2:2" ht="15.75" customHeight="1" x14ac:dyDescent="0.2">
      <c r="B906" s="105"/>
    </row>
    <row r="907" spans="2:2" ht="15.75" customHeight="1" x14ac:dyDescent="0.2">
      <c r="B907" s="105"/>
    </row>
    <row r="908" spans="2:2" ht="15.75" customHeight="1" x14ac:dyDescent="0.2">
      <c r="B908" s="105"/>
    </row>
    <row r="909" spans="2:2" ht="15.75" customHeight="1" x14ac:dyDescent="0.2">
      <c r="B909" s="105"/>
    </row>
    <row r="910" spans="2:2" ht="15.75" customHeight="1" x14ac:dyDescent="0.2">
      <c r="B910" s="105"/>
    </row>
    <row r="911" spans="2:2" ht="15.75" customHeight="1" x14ac:dyDescent="0.2">
      <c r="B911" s="105"/>
    </row>
    <row r="912" spans="2:2" ht="15.75" customHeight="1" x14ac:dyDescent="0.2">
      <c r="B912" s="105"/>
    </row>
    <row r="913" spans="2:2" ht="15.75" customHeight="1" x14ac:dyDescent="0.2">
      <c r="B913" s="105"/>
    </row>
    <row r="914" spans="2:2" ht="15.75" customHeight="1" x14ac:dyDescent="0.2">
      <c r="B914" s="105"/>
    </row>
    <row r="915" spans="2:2" ht="15.75" customHeight="1" x14ac:dyDescent="0.2">
      <c r="B915" s="105"/>
    </row>
    <row r="916" spans="2:2" ht="15.75" customHeight="1" x14ac:dyDescent="0.2">
      <c r="B916" s="105"/>
    </row>
    <row r="917" spans="2:2" ht="15.75" customHeight="1" x14ac:dyDescent="0.2">
      <c r="B917" s="105"/>
    </row>
    <row r="918" spans="2:2" ht="15.75" customHeight="1" x14ac:dyDescent="0.2">
      <c r="B918" s="105"/>
    </row>
    <row r="919" spans="2:2" ht="15.75" customHeight="1" x14ac:dyDescent="0.2">
      <c r="B919" s="105"/>
    </row>
    <row r="920" spans="2:2" ht="15.75" customHeight="1" x14ac:dyDescent="0.2">
      <c r="B920" s="105"/>
    </row>
    <row r="921" spans="2:2" ht="15.75" customHeight="1" x14ac:dyDescent="0.2">
      <c r="B921" s="105"/>
    </row>
    <row r="922" spans="2:2" ht="15.75" customHeight="1" x14ac:dyDescent="0.2">
      <c r="B922" s="105"/>
    </row>
    <row r="923" spans="2:2" ht="15.75" customHeight="1" x14ac:dyDescent="0.2">
      <c r="B923" s="105"/>
    </row>
    <row r="924" spans="2:2" ht="15.75" customHeight="1" x14ac:dyDescent="0.2">
      <c r="B924" s="105"/>
    </row>
    <row r="925" spans="2:2" ht="15.75" customHeight="1" x14ac:dyDescent="0.2">
      <c r="B925" s="105"/>
    </row>
    <row r="926" spans="2:2" ht="15.75" customHeight="1" x14ac:dyDescent="0.2">
      <c r="B926" s="105"/>
    </row>
    <row r="927" spans="2:2" ht="15.75" customHeight="1" x14ac:dyDescent="0.2">
      <c r="B927" s="105"/>
    </row>
    <row r="928" spans="2:2" ht="15.75" customHeight="1" x14ac:dyDescent="0.2">
      <c r="B928" s="105"/>
    </row>
    <row r="929" spans="2:2" ht="15.75" customHeight="1" x14ac:dyDescent="0.2">
      <c r="B929" s="105"/>
    </row>
    <row r="930" spans="2:2" ht="15.75" customHeight="1" x14ac:dyDescent="0.2">
      <c r="B930" s="105"/>
    </row>
    <row r="931" spans="2:2" ht="15.75" customHeight="1" x14ac:dyDescent="0.2">
      <c r="B931" s="105"/>
    </row>
    <row r="932" spans="2:2" ht="15.75" customHeight="1" x14ac:dyDescent="0.2">
      <c r="B932" s="105"/>
    </row>
    <row r="933" spans="2:2" ht="15.75" customHeight="1" x14ac:dyDescent="0.2">
      <c r="B933" s="105"/>
    </row>
    <row r="934" spans="2:2" ht="15.75" customHeight="1" x14ac:dyDescent="0.2">
      <c r="B934" s="105"/>
    </row>
    <row r="935" spans="2:2" ht="15.75" customHeight="1" x14ac:dyDescent="0.2">
      <c r="B935" s="105"/>
    </row>
    <row r="936" spans="2:2" ht="15.75" customHeight="1" x14ac:dyDescent="0.2">
      <c r="B936" s="105"/>
    </row>
    <row r="937" spans="2:2" ht="15.75" customHeight="1" x14ac:dyDescent="0.2">
      <c r="B937" s="105"/>
    </row>
    <row r="938" spans="2:2" ht="15.75" customHeight="1" x14ac:dyDescent="0.2">
      <c r="B938" s="105"/>
    </row>
    <row r="939" spans="2:2" ht="15.75" customHeight="1" x14ac:dyDescent="0.2">
      <c r="B939" s="105"/>
    </row>
    <row r="940" spans="2:2" ht="15.75" customHeight="1" x14ac:dyDescent="0.2">
      <c r="B940" s="105"/>
    </row>
    <row r="941" spans="2:2" ht="15.75" customHeight="1" x14ac:dyDescent="0.2">
      <c r="B941" s="105"/>
    </row>
    <row r="942" spans="2:2" ht="15.75" customHeight="1" x14ac:dyDescent="0.2">
      <c r="B942" s="105"/>
    </row>
    <row r="943" spans="2:2" ht="15.75" customHeight="1" x14ac:dyDescent="0.2">
      <c r="B943" s="105"/>
    </row>
    <row r="944" spans="2:2" ht="15.75" customHeight="1" x14ac:dyDescent="0.2">
      <c r="B944" s="105"/>
    </row>
    <row r="945" spans="2:2" ht="15.75" customHeight="1" x14ac:dyDescent="0.2">
      <c r="B945" s="105"/>
    </row>
    <row r="946" spans="2:2" ht="15.75" customHeight="1" x14ac:dyDescent="0.2">
      <c r="B946" s="105"/>
    </row>
    <row r="947" spans="2:2" ht="15.75" customHeight="1" x14ac:dyDescent="0.2">
      <c r="B947" s="105"/>
    </row>
    <row r="948" spans="2:2" ht="15.75" customHeight="1" x14ac:dyDescent="0.2">
      <c r="B948" s="105"/>
    </row>
    <row r="949" spans="2:2" ht="15.75" customHeight="1" x14ac:dyDescent="0.2">
      <c r="B949" s="105"/>
    </row>
    <row r="950" spans="2:2" ht="15.75" customHeight="1" x14ac:dyDescent="0.2">
      <c r="B950" s="105"/>
    </row>
    <row r="951" spans="2:2" ht="15.75" customHeight="1" x14ac:dyDescent="0.2">
      <c r="B951" s="105"/>
    </row>
    <row r="952" spans="2:2" ht="15.75" customHeight="1" x14ac:dyDescent="0.2">
      <c r="B952" s="105"/>
    </row>
    <row r="953" spans="2:2" ht="15.75" customHeight="1" x14ac:dyDescent="0.2">
      <c r="B953" s="105"/>
    </row>
    <row r="954" spans="2:2" ht="15.75" customHeight="1" x14ac:dyDescent="0.2">
      <c r="B954" s="105"/>
    </row>
    <row r="955" spans="2:2" ht="15.75" customHeight="1" x14ac:dyDescent="0.2">
      <c r="B955" s="105"/>
    </row>
    <row r="956" spans="2:2" ht="15.75" customHeight="1" x14ac:dyDescent="0.2">
      <c r="B956" s="105"/>
    </row>
    <row r="957" spans="2:2" ht="15.75" customHeight="1" x14ac:dyDescent="0.2">
      <c r="B957" s="105"/>
    </row>
    <row r="958" spans="2:2" ht="15.75" customHeight="1" x14ac:dyDescent="0.2">
      <c r="B958" s="105"/>
    </row>
    <row r="959" spans="2:2" ht="15.75" customHeight="1" x14ac:dyDescent="0.2">
      <c r="B959" s="105"/>
    </row>
    <row r="960" spans="2:2" ht="15.75" customHeight="1" x14ac:dyDescent="0.2">
      <c r="B960" s="105"/>
    </row>
    <row r="961" spans="2:2" ht="15.75" customHeight="1" x14ac:dyDescent="0.2">
      <c r="B961" s="105"/>
    </row>
    <row r="962" spans="2:2" ht="15.75" customHeight="1" x14ac:dyDescent="0.2">
      <c r="B962" s="105"/>
    </row>
    <row r="963" spans="2:2" ht="15.75" customHeight="1" x14ac:dyDescent="0.2">
      <c r="B963" s="105"/>
    </row>
    <row r="964" spans="2:2" ht="15.75" customHeight="1" x14ac:dyDescent="0.2">
      <c r="B964" s="105"/>
    </row>
    <row r="965" spans="2:2" ht="15.75" customHeight="1" x14ac:dyDescent="0.2">
      <c r="B965" s="105"/>
    </row>
    <row r="966" spans="2:2" ht="15.75" customHeight="1" x14ac:dyDescent="0.2">
      <c r="B966" s="105"/>
    </row>
    <row r="967" spans="2:2" ht="15.75" customHeight="1" x14ac:dyDescent="0.2">
      <c r="B967" s="105"/>
    </row>
    <row r="968" spans="2:2" ht="15.75" customHeight="1" x14ac:dyDescent="0.2">
      <c r="B968" s="105"/>
    </row>
    <row r="969" spans="2:2" ht="15.75" customHeight="1" x14ac:dyDescent="0.2">
      <c r="B969" s="105"/>
    </row>
    <row r="970" spans="2:2" ht="15.75" customHeight="1" x14ac:dyDescent="0.2">
      <c r="B970" s="105"/>
    </row>
    <row r="971" spans="2:2" ht="15.75" customHeight="1" x14ac:dyDescent="0.2">
      <c r="B971" s="105"/>
    </row>
    <row r="972" spans="2:2" ht="15.75" customHeight="1" x14ac:dyDescent="0.2">
      <c r="B972" s="105"/>
    </row>
    <row r="973" spans="2:2" ht="15.75" customHeight="1" x14ac:dyDescent="0.2">
      <c r="B973" s="105"/>
    </row>
    <row r="974" spans="2:2" ht="15.75" customHeight="1" x14ac:dyDescent="0.2">
      <c r="B974" s="105"/>
    </row>
    <row r="975" spans="2:2" ht="15.75" customHeight="1" x14ac:dyDescent="0.2">
      <c r="B975" s="105"/>
    </row>
    <row r="976" spans="2:2" ht="15.75" customHeight="1" x14ac:dyDescent="0.2">
      <c r="B976" s="105"/>
    </row>
    <row r="977" spans="2:2" ht="15.75" customHeight="1" x14ac:dyDescent="0.2">
      <c r="B977" s="105"/>
    </row>
    <row r="978" spans="2:2" ht="15.75" customHeight="1" x14ac:dyDescent="0.2">
      <c r="B978" s="105"/>
    </row>
    <row r="979" spans="2:2" ht="15.75" customHeight="1" x14ac:dyDescent="0.2">
      <c r="B979" s="105"/>
    </row>
    <row r="980" spans="2:2" ht="15.75" customHeight="1" x14ac:dyDescent="0.2">
      <c r="B980" s="105"/>
    </row>
    <row r="981" spans="2:2" ht="15.75" customHeight="1" x14ac:dyDescent="0.2">
      <c r="B981" s="105"/>
    </row>
    <row r="982" spans="2:2" ht="15.75" customHeight="1" x14ac:dyDescent="0.2">
      <c r="B982" s="105"/>
    </row>
    <row r="983" spans="2:2" ht="15.75" customHeight="1" x14ac:dyDescent="0.2">
      <c r="B983" s="105"/>
    </row>
    <row r="984" spans="2:2" ht="15.75" customHeight="1" x14ac:dyDescent="0.2">
      <c r="B984" s="105"/>
    </row>
    <row r="985" spans="2:2" ht="15.75" customHeight="1" x14ac:dyDescent="0.2">
      <c r="B985" s="105"/>
    </row>
    <row r="986" spans="2:2" ht="15.75" customHeight="1" x14ac:dyDescent="0.2">
      <c r="B986" s="105"/>
    </row>
    <row r="987" spans="2:2" ht="15.75" customHeight="1" x14ac:dyDescent="0.2">
      <c r="B987" s="105"/>
    </row>
    <row r="988" spans="2:2" ht="15.75" customHeight="1" x14ac:dyDescent="0.2">
      <c r="B988" s="105"/>
    </row>
    <row r="989" spans="2:2" ht="15.75" customHeight="1" x14ac:dyDescent="0.2">
      <c r="B989" s="105"/>
    </row>
    <row r="990" spans="2:2" ht="15.75" customHeight="1" x14ac:dyDescent="0.2">
      <c r="B990" s="105"/>
    </row>
    <row r="991" spans="2:2" ht="15.75" customHeight="1" x14ac:dyDescent="0.2">
      <c r="B991" s="105"/>
    </row>
    <row r="992" spans="2:2" ht="15.75" customHeight="1" x14ac:dyDescent="0.2">
      <c r="B992" s="105"/>
    </row>
    <row r="993" spans="2:2" ht="15.75" customHeight="1" x14ac:dyDescent="0.2">
      <c r="B993" s="105"/>
    </row>
    <row r="994" spans="2:2" ht="15.75" customHeight="1" x14ac:dyDescent="0.2">
      <c r="B994" s="105"/>
    </row>
    <row r="995" spans="2:2" ht="15.75" customHeight="1" x14ac:dyDescent="0.2">
      <c r="B995" s="105"/>
    </row>
    <row r="996" spans="2:2" ht="15.75" customHeight="1" x14ac:dyDescent="0.2">
      <c r="B996" s="105"/>
    </row>
    <row r="997" spans="2:2" ht="15.75" customHeight="1" x14ac:dyDescent="0.2">
      <c r="B997" s="105"/>
    </row>
    <row r="998" spans="2:2" ht="15.75" customHeight="1" x14ac:dyDescent="0.2">
      <c r="B998" s="105"/>
    </row>
    <row r="999" spans="2:2" ht="15.75" customHeight="1" x14ac:dyDescent="0.2">
      <c r="B999" s="105"/>
    </row>
    <row r="1000" spans="2:2" ht="15.75" customHeight="1" x14ac:dyDescent="0.2">
      <c r="B1000" s="10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Listados</vt:lpstr>
      <vt:lpstr>Hoja1</vt:lpstr>
      <vt:lpstr>Seg Entrega POAI 2022</vt:lpstr>
      <vt:lpstr>Construccion POAI 2023</vt:lpstr>
      <vt:lpstr>POAI 2023</vt:lpstr>
      <vt:lpstr>Hoja2</vt:lpstr>
      <vt:lpstr>centrogestornuevo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Paul Mora H.</dc:creator>
  <cp:lastModifiedBy>Microsoft Office User</cp:lastModifiedBy>
  <dcterms:created xsi:type="dcterms:W3CDTF">2019-07-15T18:43:05Z</dcterms:created>
  <dcterms:modified xsi:type="dcterms:W3CDTF">2023-08-07T07:28:20Z</dcterms:modified>
</cp:coreProperties>
</file>